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Plan" sheetId="2" r:id="rId5"/>
    <sheet state="visible" name="Estimate" sheetId="3" r:id="rId6"/>
    <sheet state="hidden" name="Test case List" sheetId="4" r:id="rId7"/>
    <sheet state="hidden" name="Template" sheetId="5" r:id="rId8"/>
    <sheet state="hidden" name="Template Intergration test" sheetId="6" r:id="rId9"/>
    <sheet state="hidden" name="Add DM" sheetId="7" r:id="rId10"/>
    <sheet state="hidden" name="Login" sheetId="8" r:id="rId11"/>
    <sheet state="hidden" name="Test Report 1" sheetId="9" r:id="rId12"/>
    <sheet state="hidden" name="Test report" sheetId="10" r:id="rId13"/>
  </sheets>
  <definedNames/>
  <calcPr/>
  <extLst>
    <ext uri="GoogleSheetsCustomDataVersion2">
      <go:sheetsCustomData xmlns:go="http://customooxmlschemas.google.com/" r:id="rId14" roundtripDataChecksum="DO/b9zqWBlIo4hzrt4UG1uqT3xi53Fddk2XQ01FOhKk="/>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ID#AAAAbCpx7WA
    (2022-06-09 09:35:39)
*A: Add
  M: Modify
  D: Delete</t>
      </text>
    </comment>
  </commentList>
  <extLst>
    <ext uri="GoogleSheetsCustomDataVersion2">
      <go:sheetsCustomData xmlns:go="http://customooxmlschemas.google.com/" r:id="rId1" roundtripDataSignature="AMtx7mio7tnW+iCVHzEMdQFL7Phay/XHeg=="/>
    </ext>
  </extLst>
</comments>
</file>

<file path=xl/sharedStrings.xml><?xml version="1.0" encoding="utf-8"?>
<sst xmlns="http://schemas.openxmlformats.org/spreadsheetml/2006/main" count="483" uniqueCount="281">
  <si>
    <t>Logo</t>
  </si>
  <si>
    <t>TEST CASE</t>
  </si>
  <si>
    <t>Project Name</t>
  </si>
  <si>
    <t xml:space="preserve">Codegym_Tester_Shopping online </t>
  </si>
  <si>
    <t>Creator</t>
  </si>
  <si>
    <t>Project Code</t>
  </si>
  <si>
    <t>CG_SO</t>
  </si>
  <si>
    <t>Reviewer/Approver</t>
  </si>
  <si>
    <t>Document Code</t>
  </si>
  <si>
    <t>Issue Date</t>
  </si>
  <si>
    <t>Version</t>
  </si>
  <si>
    <t>1.1</t>
  </si>
  <si>
    <t>Record of change</t>
  </si>
  <si>
    <t>Effective Date</t>
  </si>
  <si>
    <t>Change Item</t>
  </si>
  <si>
    <t>*A,D,M</t>
  </si>
  <si>
    <t>Change description</t>
  </si>
  <si>
    <t>Reference</t>
  </si>
  <si>
    <t>1.0</t>
  </si>
  <si>
    <t>A</t>
  </si>
  <si>
    <t>Tạo mới file</t>
  </si>
  <si>
    <t>&lt;List of documents which are referred in this version.&gt;</t>
  </si>
  <si>
    <t>30/7/2021</t>
  </si>
  <si>
    <t>M</t>
  </si>
  <si>
    <t>Update ...</t>
  </si>
  <si>
    <t>Scope of testing</t>
  </si>
  <si>
    <t>1. Functional requirements to perform test: 
- Login
- Register
- Forgot password
- Search
- Group
- Newwsfeed
- My pages
- Other's Pages
- Friend's Pages
- Edit Profile
- Common
2. Non-functional system testing:
- Friendliness
- Reliability
3. Enviroment to test:
- Server test: https://social-network.warface.codegym.vn/login
- Devices: Laptop 
- Browsers: Chrome</t>
  </si>
  <si>
    <t>Tools Test</t>
  </si>
  <si>
    <t xml:space="preserve">Test Plan : Google sheet
Test Case: Google sheet
Tool to capture error images:  Bandicam
Tool to track bugs: Redmine
Test report: Google sheet
</t>
  </si>
  <si>
    <t>Test approach</t>
  </si>
  <si>
    <t xml:space="preserve">1. Method of building test case:
- All functions and business of the system must write test cases : unit testcase and integration testcase
2. Test Browser and the devices are classified according to the following stages:
- FUT: 
- Integration test: 
- System test: 
3. Method of using resources:
- BA, review TC: All members
- Test Functions, Test UI: All members
4.  Priority order to test:
- Prioritize to test the screens which has had specification and has been coded
- Prioritize to test the functions according to the milestones to be handed over to the customer:
</t>
  </si>
  <si>
    <t>Resources</t>
  </si>
  <si>
    <t>No.</t>
  </si>
  <si>
    <t>Name</t>
  </si>
  <si>
    <t>Role</t>
  </si>
  <si>
    <t>Task</t>
  </si>
  <si>
    <t>Thủy</t>
  </si>
  <si>
    <t>BA/Qc lead</t>
  </si>
  <si>
    <t xml:space="preserve">- Analyze  requirements of  project, synthesize related documents
- Create test report
- Create test plan
- Review Test case 
- Responsible for the Business
</t>
  </si>
  <si>
    <t>Others</t>
  </si>
  <si>
    <t>Tester</t>
  </si>
  <si>
    <t>- Write Test case 
- Write Test case for intergration test
- Test API
- Test UI
- Test Function
- Test Performance
- Test Security</t>
  </si>
  <si>
    <t>- Write Test case
- Write Test case for intergration test
- Test API
- Test UI
- Test Function
- Test Performance
- Test Security</t>
  </si>
  <si>
    <t>Deliverables and Milestons</t>
  </si>
  <si>
    <t>Milestone Task</t>
  </si>
  <si>
    <t>Effort (Hour)</t>
  </si>
  <si>
    <t>Assign to</t>
  </si>
  <si>
    <t>Deliverables</t>
  </si>
  <si>
    <t>Delivery date</t>
  </si>
  <si>
    <t>Note</t>
  </si>
  <si>
    <t>Test plan+Estimate</t>
  </si>
  <si>
    <t>Test leader</t>
  </si>
  <si>
    <t>Test plan</t>
  </si>
  <si>
    <t>Create Requirement</t>
  </si>
  <si>
    <t>Requirement</t>
  </si>
  <si>
    <t>Review requirement</t>
  </si>
  <si>
    <t>Comment</t>
  </si>
  <si>
    <t>10/30/2023</t>
  </si>
  <si>
    <t>Create tescase</t>
  </si>
  <si>
    <t>Test cases</t>
  </si>
  <si>
    <t>Review testcase</t>
  </si>
  <si>
    <t>Intergration testcase</t>
  </si>
  <si>
    <t>Review intergration
 testcase</t>
  </si>
  <si>
    <t>Execution</t>
  </si>
  <si>
    <t>Executed</t>
  </si>
  <si>
    <t>Log bug + Report</t>
  </si>
  <si>
    <t>Bug + Report</t>
  </si>
  <si>
    <t>11/13/2023</t>
  </si>
  <si>
    <t>Stage of Test</t>
  </si>
  <si>
    <t>Test Types</t>
  </si>
  <si>
    <t>Testing Levels</t>
  </si>
  <si>
    <t>Unit test</t>
  </si>
  <si>
    <t>Integration</t>
  </si>
  <si>
    <t>System</t>
  </si>
  <si>
    <t>Acceptance</t>
  </si>
  <si>
    <t>Interface Test</t>
  </si>
  <si>
    <t>x</t>
  </si>
  <si>
    <t>Functional Test</t>
  </si>
  <si>
    <t>Performance Test</t>
  </si>
  <si>
    <t>Usability test</t>
  </si>
  <si>
    <t>Testing standard</t>
  </si>
  <si>
    <t>Start condition test</t>
  </si>
  <si>
    <t>- Code is reviewed and perform unit test</t>
  </si>
  <si>
    <t>When stop test</t>
  </si>
  <si>
    <t>- Complete test scope
- All of identified bugs should be logged into an agreed solution. No more bugs with Nomal level and higher.</t>
  </si>
  <si>
    <t>Standard success test</t>
  </si>
  <si>
    <t>- Ensure that the functionality of the software is correctness
- Ensure about non-function qualities: reliability, usablity, performance, sercurity.
- Ensure that software appropriates to the requirements of users</t>
  </si>
  <si>
    <t>When does test recurrent</t>
  </si>
  <si>
    <t>- End of sprint
- At the request of Project manager or superiors</t>
  </si>
  <si>
    <t xml:space="preserve">    </t>
  </si>
  <si>
    <t>Pages</t>
  </si>
  <si>
    <t>Sub-feature</t>
  </si>
  <si>
    <t>Test Case</t>
  </si>
  <si>
    <t>Report</t>
  </si>
  <si>
    <t>Total</t>
  </si>
  <si>
    <t>Create Req</t>
  </si>
  <si>
    <t>Review Req</t>
  </si>
  <si>
    <t>Update Req</t>
  </si>
  <si>
    <t>Create TC</t>
  </si>
  <si>
    <t>Review TC</t>
  </si>
  <si>
    <t>Update TC</t>
  </si>
  <si>
    <t>Test</t>
  </si>
  <si>
    <t>Log bug</t>
  </si>
  <si>
    <t>Phân tích bug</t>
  </si>
  <si>
    <t>(h)</t>
  </si>
  <si>
    <t>(md)</t>
  </si>
  <si>
    <t>Login</t>
  </si>
  <si>
    <t>1.5</t>
  </si>
  <si>
    <t>Register</t>
  </si>
  <si>
    <t>Forgot password</t>
  </si>
  <si>
    <t>Search</t>
  </si>
  <si>
    <t>- Search default 
- Search advance</t>
  </si>
  <si>
    <t>Group</t>
  </si>
  <si>
    <t>- Danh sách nhóm
- Group timeline</t>
  </si>
  <si>
    <t>- Group member 
- Group warning 
- Group participate</t>
  </si>
  <si>
    <t>Newsfeed</t>
  </si>
  <si>
    <t>My page</t>
  </si>
  <si>
    <t>My Pages</t>
  </si>
  <si>
    <t>Other's pages</t>
  </si>
  <si>
    <t>Friend's pages</t>
  </si>
  <si>
    <t>Edit Profile</t>
  </si>
  <si>
    <t>Edit profile</t>
  </si>
  <si>
    <t>Change avatar</t>
  </si>
  <si>
    <t>Change password</t>
  </si>
  <si>
    <t>Edit status</t>
  </si>
  <si>
    <t>Common</t>
  </si>
  <si>
    <t>Header</t>
  </si>
  <si>
    <t>Friend requests</t>
  </si>
  <si>
    <t>Advertisment</t>
  </si>
  <si>
    <t>Chat</t>
  </si>
  <si>
    <t>Create post</t>
  </si>
  <si>
    <t>Post list</t>
  </si>
  <si>
    <t>- Comment
- Reply
- List</t>
  </si>
  <si>
    <t>Common error message</t>
  </si>
  <si>
    <t>Intergration</t>
  </si>
  <si>
    <t>TEST CASE LIST</t>
  </si>
  <si>
    <t>Test Environment Setup Description</t>
  </si>
  <si>
    <t>&lt;List enviroment requires in this system
1. Server
2. Database
3. Web Browser
...
&gt;</t>
  </si>
  <si>
    <t>No</t>
  </si>
  <si>
    <t>Function Name</t>
  </si>
  <si>
    <t>Sheet Name</t>
  </si>
  <si>
    <t>Description</t>
  </si>
  <si>
    <t>Pre-Condition</t>
  </si>
  <si>
    <t>Mail list</t>
  </si>
  <si>
    <t>MailList</t>
  </si>
  <si>
    <t>Sheet2</t>
  </si>
  <si>
    <t>Function C</t>
  </si>
  <si>
    <t>Sheet3</t>
  </si>
  <si>
    <t>Function D</t>
  </si>
  <si>
    <t>Sheet4</t>
  </si>
  <si>
    <t>Function E</t>
  </si>
  <si>
    <t>Sheet5</t>
  </si>
  <si>
    <t>Module Code</t>
  </si>
  <si>
    <t xml:space="preserve">Module1 </t>
  </si>
  <si>
    <t>Pass</t>
  </si>
  <si>
    <t>Test requirement</t>
  </si>
  <si>
    <t>&lt;Brief description about requirements which are tested in this sheet&gt;</t>
  </si>
  <si>
    <t>Fail</t>
  </si>
  <si>
    <t>Untested</t>
  </si>
  <si>
    <t>N/A</t>
  </si>
  <si>
    <t>Number of Test cases</t>
  </si>
  <si>
    <t>Untesed</t>
  </si>
  <si>
    <t>ID</t>
  </si>
  <si>
    <t>Group Name</t>
  </si>
  <si>
    <t>Sub Group Name</t>
  </si>
  <si>
    <t>Test Case Description</t>
  </si>
  <si>
    <t>Precondition</t>
  </si>
  <si>
    <t>Test Case Procedure</t>
  </si>
  <si>
    <t>Test data</t>
  </si>
  <si>
    <t>Expected Output</t>
  </si>
  <si>
    <t>Result</t>
  </si>
  <si>
    <t>Test date</t>
  </si>
  <si>
    <t>&lt;group of test case = big function&gt;</t>
  </si>
  <si>
    <t>&lt;group of test case = medium function&gt;</t>
  </si>
  <si>
    <t>&lt;group of test case = small function&gt;</t>
  </si>
  <si>
    <t xml:space="preserve">&lt;Describe steps to perform this case&gt;
</t>
  </si>
  <si>
    <t xml:space="preserve">&lt;Describe results which meet customer's requirement&gt;
</t>
  </si>
  <si>
    <t>Check display email</t>
  </si>
  <si>
    <t>Tinder</t>
  </si>
  <si>
    <t>TS_ID</t>
  </si>
  <si>
    <t>Test scenario name</t>
  </si>
  <si>
    <t>TC_ID</t>
  </si>
  <si>
    <t>Test Case name</t>
  </si>
  <si>
    <t>Check tích hợp giữa màn hình Thêm mới user và màn hình login</t>
  </si>
  <si>
    <t>Login thành công sau khi thêm mới tài khoản admin</t>
  </si>
  <si>
    <t>- Đã tồn tại tài khoản admin: admin@codegym.vn
Chưa có tk admin: thuy12@gmail.com</t>
  </si>
  <si>
    <t>1. Login bằng tk admin: admin@codegym.vn
2. Tại màn hình Thêm mới người dùng, tạo 1 tài khoản admin thuy12@gmail.com/123456
3. Log out
4. Đăng nhập với tài khoản thuy12@gmail.com/123456</t>
  </si>
  <si>
    <t>1. Login thành công
2. Thêm mới tài khoản user thành công
3. Ra màn hình login
4. Đăng nhập thành công, hiển thị toàn bộ chức năng của hệ thống.</t>
  </si>
  <si>
    <t>Login thành công sau khi thêm mới tài khoản user</t>
  </si>
  <si>
    <t>- Đã tồn tại tài khoản admin: admin@codegym.vn
Chưa có tk user: thuy_user@gmail.com</t>
  </si>
  <si>
    <t>1. Login bằng tk admin: admin@codegym.vn
2. Tại màn hình Thêm mới người dùng, tạo 1 tài khoản user thuy_user@gmail.com/123456
3. Log out
4. Đăng nhập với tài khoản thuy_user@gmail.com/123456</t>
  </si>
  <si>
    <t>1. Login thành công
2. Thêm mới tài khoản user thành công
3. Ra màn hình login
4. Đăng nhập thành công, hiển thị chức năng ds sản phẩm và có thể thực hiện tìm kiếm sp ứng với role user.</t>
  </si>
  <si>
    <t>AddDM</t>
  </si>
  <si>
    <t>Acess Right</t>
  </si>
  <si>
    <t>Kiểm tra trường hợp copy link</t>
  </si>
  <si>
    <t>1. Paste link vào trình duyệt: https://test.warface.codegym.vn/admin/login
2. Nhấn Enter</t>
  </si>
  <si>
    <t>2. Hiển thị màn hình Login</t>
  </si>
  <si>
    <t>UI</t>
  </si>
  <si>
    <t>Kiểm tra số lượng Item</t>
  </si>
  <si>
    <t>Đang ở màn hình login</t>
  </si>
  <si>
    <t>Hiển thị chính xác các item:
- Tên màn hình, tên trên tab html: Login
- 2 textbox: Email và Password
- 2 button: Login và Reset</t>
  </si>
  <si>
    <t>Kiểm tra vị trí, font, size....</t>
  </si>
  <si>
    <t>Hiển thị chính xác như design</t>
  </si>
  <si>
    <t>Kiểm tra trạng thái các item</t>
  </si>
  <si>
    <t>Các button đều ở trạng thái enable</t>
  </si>
  <si>
    <t>Kiểm tra giá trị default</t>
  </si>
  <si>
    <t>Các mục textbox để trống</t>
  </si>
  <si>
    <t>Business</t>
  </si>
  <si>
    <t>Login thành công</t>
  </si>
  <si>
    <t>Đã tồn tại tài khoản admin@codegym.vn</t>
  </si>
  <si>
    <t>1. Input data
- Email: admin@codegym.vn
- Pass: 123123
2. Click button Login</t>
  </si>
  <si>
    <t>2. Login thành công và di chuyển vào trang Home page</t>
  </si>
  <si>
    <t>Kiểm tra trường hợp Email không tồn tại</t>
  </si>
  <si>
    <t>Trong hệ thống ko tồn tại email thuydl@gmail.com</t>
  </si>
  <si>
    <t>1. Input data
- Email: thuydl@gmail.com
- Pass: 123123
2. Click button Login</t>
  </si>
  <si>
    <t>2. Hệ thống hiển thị thông báo lỗi: "Email không tồn tại trong hệ thốn"</t>
  </si>
  <si>
    <t>Kiểm tra trường hợp Pass không đúng</t>
  </si>
  <si>
    <t>Đã tồn tại tài khoản admin@codegym.vn/123123</t>
  </si>
  <si>
    <t>1. Input data
- Email: admin@codegym.vn
- Pass: 123456
2. Click button Login</t>
  </si>
  <si>
    <t>2. Hệ thống hiển thị thông báo lỗi: "Password không đúng"</t>
  </si>
  <si>
    <t>Reset</t>
  </si>
  <si>
    <t>Kiểm tra chức năng reset</t>
  </si>
  <si>
    <t>1. Nhập dữ liệu vào 2 mục Email/pass
2. Click button reset</t>
  </si>
  <si>
    <t>2. Clear hết dữ liệu đã nhập.</t>
  </si>
  <si>
    <t>Validation</t>
  </si>
  <si>
    <t>Email</t>
  </si>
  <si>
    <t>Không nhập Email</t>
  </si>
  <si>
    <t>1. Input data
- Email: Để trống
- Pass: 123123
2. Click button Login</t>
  </si>
  <si>
    <t>2. Hệ thống hiển thị thông báo lỗi: "Đây là trường bắt buộc nhập"</t>
  </si>
  <si>
    <t>Nhập email thiếu @</t>
  </si>
  <si>
    <r>
      <rPr>
        <rFont val="Tahoma"/>
        <sz val="10.0"/>
      </rPr>
      <t xml:space="preserve">1. Input data
- Email: </t>
    </r>
    <r>
      <rPr>
        <rFont val="Tahoma"/>
        <color rgb="FF1155CC"/>
        <sz val="10.0"/>
        <u/>
      </rPr>
      <t>thuydlgmail.com</t>
    </r>
    <r>
      <rPr>
        <rFont val="Tahoma"/>
        <sz val="10.0"/>
      </rPr>
      <t xml:space="preserve">
- Pass: 123123
2. Click button Login</t>
    </r>
  </si>
  <si>
    <t>2. Hệ thống hiển thị thông báo lỗi: "Email bạn nhập không phải là email hợp lệ"</t>
  </si>
  <si>
    <t xml:space="preserve">Nhập email không đúng định dạng xxx@xxx.xxx
</t>
  </si>
  <si>
    <t>1. Input data
- Email: admin@codegym
- Pass: 123456
2. Click button Login</t>
  </si>
  <si>
    <t>Password</t>
  </si>
  <si>
    <t>Không nhập pass</t>
  </si>
  <si>
    <t>1. Input data
- Email: admin@codegym.vn
- Pass: Để trống
2. Click button Login</t>
  </si>
  <si>
    <t>TEST REPORT</t>
  </si>
  <si>
    <t>&lt;Project Name&gt;</t>
  </si>
  <si>
    <t>&lt;Project Code&gt;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</si>
  <si>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</si>
  <si>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</si>
  <si>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</si>
  <si>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</si>
  <si>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</si>
  <si>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</si>
  <si>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</si>
  <si>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</si>
  <si>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</si>
  <si>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Date</t>
  </si>
  <si>
    <t>I. Bug of Funtions</t>
  </si>
  <si>
    <t>Number of test cases</t>
  </si>
  <si>
    <t>II. Report by Defect</t>
  </si>
  <si>
    <t>1. Classify Defect</t>
  </si>
  <si>
    <t>BugID</t>
  </si>
  <si>
    <t>Bug/Nobug</t>
  </si>
  <si>
    <t>Bug type</t>
  </si>
  <si>
    <t>Cause of bug</t>
  </si>
  <si>
    <t>Not-bug Classification</t>
  </si>
  <si>
    <t>Action</t>
  </si>
  <si>
    <t>Bug</t>
  </si>
  <si>
    <t xml:space="preserve">Functional </t>
  </si>
  <si>
    <t>Coding mistake</t>
  </si>
  <si>
    <t>As Specified</t>
  </si>
  <si>
    <t>No bug</t>
  </si>
  <si>
    <t>Misunderstand Document</t>
  </si>
  <si>
    <t>Duplicate</t>
  </si>
  <si>
    <t>Error in Document</t>
  </si>
  <si>
    <t>Insufficient execution environment</t>
  </si>
  <si>
    <t>data error</t>
  </si>
  <si>
    <t>Error in Testing procedure</t>
  </si>
  <si>
    <t>Unclear Document</t>
  </si>
  <si>
    <t>Cannot Reproduce</t>
  </si>
  <si>
    <t>Connected system bad</t>
  </si>
  <si>
    <t>Cause unknown</t>
  </si>
  <si>
    <t>requirement error</t>
  </si>
  <si>
    <t>Other</t>
  </si>
  <si>
    <t>2. Bug Analysis</t>
  </si>
  <si>
    <t>Bug reason</t>
  </si>
  <si>
    <t>Reason</t>
  </si>
  <si>
    <t>Number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</si>
</sst>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d/m/yyyy"/>
    <numFmt numFmtId="166" formatCode="0.0"/>
  </numFmts>
  <fonts count="41">
    <font>
      <sz val="11.0"/>
      <color rgb="FF000000"/>
      <name val="MS PGothic"/>
      <scheme val="minor"/>
    </font>
    <font>
      <sz val="10.0"/>
      <color theme="1"/>
      <name val="Tahoma"/>
    </font>
    <font>
      <b/>
      <sz val="22.0"/>
      <color rgb="FFDD0806"/>
      <name val="Tahoma"/>
    </font>
    <font>
      <b/>
      <sz val="25.0"/>
      <color rgb="FFDD0806"/>
      <name val="Tahoma"/>
    </font>
    <font>
      <b/>
      <sz val="20.0"/>
      <color rgb="FF000000"/>
      <name val="Tahoma"/>
    </font>
    <font/>
    <font>
      <b/>
      <sz val="10.0"/>
      <color rgb="FF993300"/>
      <name val="Tahoma"/>
    </font>
    <font>
      <i/>
      <sz val="10.0"/>
      <color rgb="FF006411"/>
      <name val="Tahoma"/>
    </font>
    <font>
      <b/>
      <sz val="10.0"/>
      <color rgb="FFFFFFFF"/>
      <name val="Tahoma"/>
    </font>
    <font>
      <sz val="11.0"/>
      <color theme="1"/>
      <name val="Calibri"/>
    </font>
    <font>
      <b/>
      <sz val="12.0"/>
      <color rgb="FF000000"/>
      <name val="Times"/>
    </font>
    <font>
      <sz val="12.0"/>
      <color rgb="FF000000"/>
      <name val="Times"/>
    </font>
    <font>
      <i/>
      <sz val="12.0"/>
      <color rgb="FF000000"/>
      <name val="Times"/>
    </font>
    <font>
      <sz val="11.0"/>
      <color rgb="FF000000"/>
      <name val="Times"/>
    </font>
    <font>
      <sz val="12.0"/>
      <color theme="1"/>
      <name val="Times New Roman"/>
    </font>
    <font>
      <sz val="11.0"/>
      <color theme="1"/>
      <name val="Times New Roman"/>
    </font>
    <font>
      <b/>
      <sz val="14.0"/>
      <color rgb="FF000000"/>
      <name val="Calibri"/>
    </font>
    <font>
      <sz val="12.0"/>
      <color rgb="FF000000"/>
      <name val="Calibri"/>
    </font>
    <font>
      <b/>
      <sz val="12.0"/>
      <color rgb="FF000000"/>
      <name val="Calibri"/>
    </font>
    <font>
      <b/>
      <sz val="10.0"/>
      <color rgb="FF000000"/>
      <name val="Tahoma"/>
    </font>
    <font>
      <b/>
      <sz val="10.0"/>
      <color rgb="FFDD0806"/>
      <name val="Tahoma"/>
    </font>
    <font>
      <b/>
      <sz val="10.0"/>
      <color theme="1"/>
      <name val="Tahoma"/>
    </font>
    <font>
      <u/>
      <sz val="10.0"/>
      <color rgb="FF1155CC"/>
      <name val="Tahoma"/>
    </font>
    <font>
      <u/>
      <sz val="10.0"/>
      <color rgb="FF0000D4"/>
      <name val="Tahoma"/>
    </font>
    <font>
      <sz val="10.0"/>
      <color rgb="FF000000"/>
      <name val="Tahoma"/>
    </font>
    <font>
      <sz val="10.0"/>
      <color rgb="FFDD0806"/>
      <name val="Tahoma"/>
    </font>
    <font>
      <u/>
      <sz val="10.0"/>
      <color rgb="FF0000FF"/>
      <name val="Tahoma"/>
    </font>
    <font>
      <sz val="11.0"/>
      <color theme="1"/>
      <name val="Tahoma"/>
    </font>
    <font>
      <sz val="10.0"/>
      <color rgb="FFFF0000"/>
      <name val="Tahoma"/>
    </font>
    <font>
      <sz val="10.0"/>
      <color rgb="FFFFFFFF"/>
      <name val="Tahoma"/>
    </font>
    <font>
      <b/>
      <sz val="10.0"/>
      <color rgb="FF0000D4"/>
      <name val="Tahoma"/>
    </font>
    <font>
      <sz val="10.0"/>
      <color theme="1"/>
      <name val="MS PGothic"/>
    </font>
    <font>
      <sz val="10.0"/>
      <color rgb="FF000000"/>
      <name val="Inconsolata"/>
    </font>
    <font>
      <b/>
      <sz val="11.0"/>
      <color theme="1"/>
      <name val="Tahoma"/>
    </font>
    <font>
      <b/>
      <sz val="11.0"/>
      <color theme="1"/>
      <name val="MS PGothic"/>
    </font>
    <font>
      <sz val="11.0"/>
      <color theme="1"/>
      <name val="MS PGothic"/>
    </font>
    <font>
      <b/>
      <sz val="11.0"/>
      <color rgb="FF993300"/>
      <name val="Tahoma"/>
    </font>
    <font>
      <b/>
      <sz val="11.0"/>
      <color rgb="FF0000FF"/>
      <name val="MS PGothic"/>
    </font>
    <font>
      <b/>
      <i/>
      <sz val="11.0"/>
      <color theme="1"/>
      <name val="Tahoma"/>
    </font>
    <font>
      <i/>
      <sz val="11.0"/>
      <color theme="1"/>
      <name val="Tahoma"/>
    </font>
    <font>
      <b/>
      <sz val="11.0"/>
      <color rgb="FFFFFFFF"/>
      <name val="Tahoma"/>
    </font>
  </fonts>
  <fills count="12">
    <fill>
      <patternFill patternType="none"/>
    </fill>
    <fill>
      <patternFill patternType="lightGray"/>
    </fill>
    <fill>
      <patternFill patternType="solid">
        <fgColor rgb="FFFFFFFF"/>
        <bgColor rgb="FFFFFFFF"/>
      </patternFill>
    </fill>
    <fill>
      <patternFill patternType="solid">
        <fgColor rgb="FF000090"/>
        <bgColor rgb="FF000090"/>
      </patternFill>
    </fill>
    <fill>
      <patternFill patternType="solid">
        <fgColor rgb="FF4A86E8"/>
        <bgColor rgb="FF4A86E8"/>
      </patternFill>
    </fill>
    <fill>
      <patternFill patternType="solid">
        <fgColor rgb="FF7F7F7F"/>
        <bgColor rgb="FF7F7F7F"/>
      </patternFill>
    </fill>
    <fill>
      <patternFill patternType="solid">
        <fgColor rgb="FFDEEBF6"/>
        <bgColor rgb="FFDEEBF6"/>
      </patternFill>
    </fill>
    <fill>
      <patternFill patternType="solid">
        <fgColor rgb="FFFFFF00"/>
        <bgColor rgb="FFFFFF00"/>
      </patternFill>
    </fill>
    <fill>
      <patternFill patternType="solid">
        <fgColor rgb="FF333399"/>
        <bgColor rgb="FF333399"/>
      </patternFill>
    </fill>
    <fill>
      <patternFill patternType="solid">
        <fgColor rgb="FFA2C4C9"/>
        <bgColor rgb="FFA2C4C9"/>
      </patternFill>
    </fill>
    <fill>
      <patternFill patternType="solid">
        <fgColor rgb="FFB6D7A8"/>
        <bgColor rgb="FFB6D7A8"/>
      </patternFill>
    </fill>
    <fill>
      <patternFill patternType="solid">
        <fgColor rgb="FFC00000"/>
        <bgColor rgb="FFC00000"/>
      </patternFill>
    </fill>
  </fills>
  <borders count="75">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bottom style="medium">
        <color rgb="FF000000"/>
      </bottom>
    </border>
    <border>
      <right style="medium">
        <color rgb="FF000000"/>
      </right>
    </border>
    <border>
      <left/>
      <top/>
      <bottom style="medium">
        <color rgb="FF000000"/>
      </bottom>
    </border>
    <border>
      <top/>
      <bottom style="medium">
        <color rgb="FF000000"/>
      </bottom>
    </border>
    <border>
      <right style="medium">
        <color rgb="FF000000"/>
      </right>
      <top/>
      <bottom style="medium">
        <color rgb="FF000000"/>
      </bottom>
    </border>
    <border>
      <right style="medium">
        <color rgb="FF000000"/>
      </right>
      <bottom style="medium">
        <color rgb="FF000000"/>
      </bottom>
    </border>
    <border>
      <left/>
      <right style="thin">
        <color rgb="FF000000"/>
      </right>
      <top/>
      <bottom style="thin">
        <color rgb="FF000000"/>
      </bottom>
    </border>
    <border>
      <left/>
      <top/>
      <bottom style="thin">
        <color rgb="FF000000"/>
      </bottom>
    </border>
    <border>
      <right style="thin">
        <color rgb="FF000000"/>
      </right>
      <top/>
      <bottom style="thin">
        <color rgb="FF000000"/>
      </bottom>
    </border>
    <border>
      <right style="medium">
        <color rgb="FF000000"/>
      </right>
      <top/>
      <bottom style="thin">
        <color rgb="FF000000"/>
      </bottom>
    </border>
    <border>
      <right style="medium">
        <color rgb="FF000000"/>
      </right>
      <bottom style="thin">
        <color rgb="FF000000"/>
      </bottom>
    </border>
    <border>
      <left style="medium">
        <color rgb="FF000000"/>
      </left>
      <right style="thin">
        <color rgb="FF000000"/>
      </right>
      <bottom style="thin">
        <color rgb="FF000000"/>
      </bottom>
    </border>
    <border>
      <left/>
      <right style="medium">
        <color rgb="FF000000"/>
      </right>
      <top/>
      <bottom style="thin">
        <color rgb="FF000000"/>
      </bottom>
    </border>
    <border>
      <left style="medium">
        <color rgb="FF000000"/>
      </left>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top/>
    </border>
    <border>
      <top/>
    </border>
    <border>
      <right style="medium">
        <color rgb="FF000000"/>
      </right>
      <top/>
    </border>
    <border>
      <top/>
      <bottom style="thin">
        <color rgb="FF000000"/>
      </bottom>
    </border>
    <border>
      <left/>
      <bottom style="medium">
        <color rgb="FF000000"/>
      </bottom>
    </border>
    <border>
      <right style="thin">
        <color rgb="FF000000"/>
      </right>
      <bottom style="medium">
        <color rgb="FF000000"/>
      </bottom>
    </border>
    <border>
      <left style="thin">
        <color rgb="FF000000"/>
      </left>
      <right style="thin">
        <color rgb="FF000000"/>
      </right>
    </border>
    <border>
      <left style="hair">
        <color rgb="FF000000"/>
      </left>
      <right/>
      <top style="thin">
        <color rgb="FF000000"/>
      </top>
      <bottom style="hair">
        <color rgb="FF000000"/>
      </bottom>
    </border>
    <border>
      <left/>
      <right/>
      <top/>
      <bottom style="medium">
        <color rgb="FF000000"/>
      </bottom>
    </border>
    <border>
      <left style="medium">
        <color rgb="FF000000"/>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top style="thin">
        <color rgb="FF000000"/>
      </top>
      <bottom/>
    </border>
    <border>
      <left/>
      <right style="medium">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top/>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62">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2" fillId="0" fontId="4" numFmtId="0" xfId="0" applyAlignment="1" applyBorder="1" applyFont="1">
      <alignment horizontal="center" vertical="center"/>
    </xf>
    <xf borderId="3" fillId="0" fontId="5" numFmtId="0" xfId="0" applyBorder="1" applyFont="1"/>
    <xf borderId="4" fillId="0" fontId="5" numFmtId="0" xfId="0" applyBorder="1" applyFont="1"/>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5" numFmtId="0" xfId="0" applyBorder="1" applyFont="1"/>
    <xf borderId="9" fillId="0" fontId="5" numFmtId="0" xfId="0" applyBorder="1" applyFont="1"/>
    <xf borderId="4" fillId="0" fontId="7" numFmtId="0" xfId="0" applyAlignment="1" applyBorder="1" applyFont="1">
      <alignment horizontal="left"/>
    </xf>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quotePrefix="1" borderId="0" fillId="0" fontId="7" numFmtId="0" xfId="0" applyAlignment="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164" xfId="0" applyAlignment="1" applyBorder="1" applyFont="1" applyNumberForma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9" fillId="0" fontId="7" numFmtId="0" xfId="0" applyAlignment="1" applyBorder="1" applyFont="1">
      <alignment shrinkToFit="0" vertical="top" wrapText="1"/>
    </xf>
    <xf borderId="17" fillId="0" fontId="1" numFmtId="0" xfId="0" applyAlignment="1" applyBorder="1" applyFont="1">
      <alignment vertical="top"/>
    </xf>
    <xf borderId="19" fillId="0" fontId="1" numFmtId="0" xfId="0" applyAlignment="1" applyBorder="1" applyFont="1">
      <alignment vertical="top"/>
    </xf>
    <xf borderId="17" fillId="0" fontId="1" numFmtId="15" xfId="0" applyAlignment="1" applyBorder="1" applyFont="1" applyNumberFormat="1">
      <alignment vertical="top"/>
    </xf>
    <xf borderId="20" fillId="0" fontId="1" numFmtId="1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0" fillId="0" fontId="9" numFmtId="0" xfId="0" applyFont="1"/>
    <xf borderId="23" fillId="0" fontId="9" numFmtId="0" xfId="0" applyBorder="1" applyFont="1"/>
    <xf borderId="24" fillId="0" fontId="9" numFmtId="0" xfId="0" applyBorder="1" applyFont="1"/>
    <xf borderId="25" fillId="4" fontId="10" numFmtId="0" xfId="0" applyBorder="1" applyFill="1" applyFont="1"/>
    <xf borderId="26" fillId="0" fontId="5" numFmtId="0" xfId="0" applyBorder="1" applyFont="1"/>
    <xf borderId="27" fillId="0" fontId="5" numFmtId="0" xfId="0" applyBorder="1" applyFont="1"/>
    <xf borderId="23" fillId="0" fontId="11" numFmtId="0" xfId="0" applyAlignment="1" applyBorder="1" applyFont="1">
      <alignment shrinkToFit="0" vertical="top" wrapText="1"/>
    </xf>
    <xf borderId="23" fillId="0" fontId="5" numFmtId="0" xfId="0" applyBorder="1" applyFont="1"/>
    <xf borderId="28" fillId="0" fontId="5" numFmtId="0" xfId="0" applyBorder="1" applyFont="1"/>
    <xf borderId="23" fillId="0" fontId="12" numFmtId="0" xfId="0" applyAlignment="1" applyBorder="1" applyFont="1">
      <alignment shrinkToFit="0" vertical="top" wrapText="1"/>
    </xf>
    <xf borderId="29" fillId="5" fontId="11" numFmtId="0" xfId="0" applyAlignment="1" applyBorder="1" applyFill="1" applyFont="1">
      <alignment horizontal="center" shrinkToFit="0" wrapText="1"/>
    </xf>
    <xf borderId="30" fillId="5" fontId="11" numFmtId="0" xfId="0" applyAlignment="1" applyBorder="1" applyFont="1">
      <alignment horizontal="center" shrinkToFit="0" wrapText="1"/>
    </xf>
    <xf borderId="31" fillId="0" fontId="5" numFmtId="0" xfId="0" applyBorder="1" applyFont="1"/>
    <xf borderId="32" fillId="0" fontId="5" numFmtId="0" xfId="0" applyBorder="1" applyFont="1"/>
    <xf borderId="13" fillId="0" fontId="11" numFmtId="0" xfId="0" applyAlignment="1" applyBorder="1" applyFont="1">
      <alignment horizontal="center" shrinkToFit="0" vertical="top" wrapText="1"/>
    </xf>
    <xf borderId="12" fillId="0" fontId="11" numFmtId="0" xfId="0" applyAlignment="1" applyBorder="1" applyFont="1">
      <alignment readingOrder="0" shrinkToFit="0" vertical="top" wrapText="1"/>
    </xf>
    <xf borderId="12" fillId="0" fontId="11" numFmtId="0" xfId="0" applyAlignment="1" applyBorder="1" applyFont="1">
      <alignment shrinkToFit="0" vertical="top" wrapText="1"/>
    </xf>
    <xf borderId="33" fillId="0" fontId="5" numFmtId="0" xfId="0" applyBorder="1" applyFont="1"/>
    <xf borderId="34" fillId="0" fontId="11" numFmtId="0" xfId="0" applyAlignment="1" applyBorder="1" applyFont="1">
      <alignment horizontal="center" shrinkToFit="0" vertical="top" wrapText="1"/>
    </xf>
    <xf borderId="35" fillId="5" fontId="11" numFmtId="0" xfId="0" applyAlignment="1" applyBorder="1" applyFont="1">
      <alignment horizontal="center" shrinkToFit="0" wrapText="1"/>
    </xf>
    <xf borderId="13" fillId="0" fontId="11" numFmtId="0" xfId="0" applyAlignment="1" applyBorder="1" applyFont="1">
      <alignment horizontal="center" shrinkToFit="0" wrapText="1"/>
    </xf>
    <xf borderId="13" fillId="0" fontId="13" numFmtId="0" xfId="0" applyBorder="1" applyFont="1"/>
    <xf borderId="13" fillId="0" fontId="11" numFmtId="0" xfId="0" applyAlignment="1" applyBorder="1" applyFont="1">
      <alignment shrinkToFit="0" wrapText="1"/>
    </xf>
    <xf borderId="13" fillId="0" fontId="13" numFmtId="14" xfId="0" applyAlignment="1" applyBorder="1" applyFont="1" applyNumberFormat="1">
      <alignment readingOrder="0"/>
    </xf>
    <xf borderId="33" fillId="0" fontId="13" numFmtId="0" xfId="0" applyBorder="1" applyFont="1"/>
    <xf borderId="13" fillId="2" fontId="13" numFmtId="14" xfId="0" applyBorder="1" applyFont="1" applyNumberFormat="1"/>
    <xf borderId="5" fillId="0" fontId="14" numFmtId="0" xfId="0" applyBorder="1" applyFont="1"/>
    <xf borderId="4" fillId="0" fontId="14" numFmtId="0" xfId="0" applyAlignment="1" applyBorder="1" applyFont="1">
      <alignment horizontal="center"/>
    </xf>
    <xf borderId="4" fillId="0" fontId="14" numFmtId="0" xfId="0" applyAlignment="1" applyBorder="1" applyFont="1">
      <alignment shrinkToFit="0" wrapText="1"/>
    </xf>
    <xf borderId="4" fillId="0" fontId="14" numFmtId="0" xfId="0" applyBorder="1" applyFont="1"/>
    <xf borderId="4" fillId="2" fontId="14" numFmtId="14" xfId="0" applyAlignment="1" applyBorder="1" applyFont="1" applyNumberFormat="1">
      <alignment vertical="bottom"/>
    </xf>
    <xf borderId="10" fillId="0" fontId="14" numFmtId="0" xfId="0" applyBorder="1" applyFont="1"/>
    <xf borderId="13" fillId="0" fontId="14" numFmtId="0" xfId="0" applyAlignment="1" applyBorder="1" applyFont="1">
      <alignment horizontal="center"/>
    </xf>
    <xf borderId="13" fillId="0" fontId="14" numFmtId="0" xfId="0" applyAlignment="1" applyBorder="1" applyFont="1">
      <alignment shrinkToFit="0" wrapText="1"/>
    </xf>
    <xf borderId="13" fillId="0" fontId="14" numFmtId="0" xfId="0" applyBorder="1" applyFont="1"/>
    <xf borderId="13" fillId="2" fontId="14" numFmtId="165" xfId="0" applyAlignment="1" applyBorder="1" applyFont="1" applyNumberFormat="1">
      <alignment vertical="bottom"/>
    </xf>
    <xf borderId="34" fillId="0" fontId="11" numFmtId="0" xfId="0" applyAlignment="1" applyBorder="1" applyFont="1">
      <alignment horizontal="center" shrinkToFit="0" wrapText="1"/>
    </xf>
    <xf borderId="36" fillId="0" fontId="11" numFmtId="0" xfId="0" applyAlignment="1" applyBorder="1" applyFont="1">
      <alignment horizontal="center" shrinkToFit="0" wrapText="1"/>
    </xf>
    <xf borderId="24" fillId="0" fontId="13" numFmtId="0" xfId="0" applyBorder="1" applyFont="1"/>
    <xf borderId="37" fillId="0" fontId="11" numFmtId="0" xfId="0" applyAlignment="1" applyBorder="1" applyFont="1">
      <alignment horizontal="center" shrinkToFit="0" wrapText="1"/>
    </xf>
    <xf borderId="38" fillId="0" fontId="13" numFmtId="0" xfId="0" applyBorder="1" applyFont="1"/>
    <xf borderId="13" fillId="2" fontId="14" numFmtId="0" xfId="0" applyAlignment="1" applyBorder="1" applyFont="1">
      <alignment horizontal="center" readingOrder="0" vertical="bottom"/>
    </xf>
    <xf borderId="13" fillId="0" fontId="14" numFmtId="0" xfId="0" applyAlignment="1" applyBorder="1" applyFont="1">
      <alignment horizontal="center" readingOrder="0"/>
    </xf>
    <xf borderId="13" fillId="2" fontId="14" numFmtId="14" xfId="0" applyAlignment="1" applyBorder="1" applyFont="1" applyNumberFormat="1">
      <alignment vertical="bottom"/>
    </xf>
    <xf borderId="39" fillId="5" fontId="11" numFmtId="0" xfId="0" applyAlignment="1" applyBorder="1" applyFont="1">
      <alignment horizontal="center" shrinkToFit="0" wrapText="1"/>
    </xf>
    <xf borderId="40" fillId="0" fontId="5" numFmtId="0" xfId="0" applyBorder="1" applyFont="1"/>
    <xf borderId="41" fillId="0" fontId="5" numFmtId="0" xfId="0" applyBorder="1" applyFont="1"/>
    <xf borderId="42" fillId="0" fontId="5" numFmtId="0" xfId="0" applyBorder="1" applyFont="1"/>
    <xf borderId="43" fillId="0" fontId="5" numFmtId="0" xfId="0" applyBorder="1" applyFont="1"/>
    <xf borderId="12" fillId="0" fontId="12" numFmtId="0" xfId="0" applyAlignment="1" applyBorder="1" applyFont="1">
      <alignment shrinkToFit="0" vertical="top" wrapText="1"/>
    </xf>
    <xf borderId="13" fillId="0" fontId="13" numFmtId="0" xfId="0" applyAlignment="1" applyBorder="1" applyFont="1">
      <alignment horizontal="center"/>
    </xf>
    <xf borderId="13" fillId="0" fontId="13" numFmtId="0" xfId="0" applyAlignment="1" applyBorder="1" applyFont="1">
      <alignment horizontal="center" shrinkToFit="0" vertical="top" wrapText="1"/>
    </xf>
    <xf borderId="33" fillId="0" fontId="13" numFmtId="0" xfId="0" applyAlignment="1" applyBorder="1" applyFont="1">
      <alignment horizontal="center" shrinkToFit="0" vertical="top" wrapText="1"/>
    </xf>
    <xf quotePrefix="1" borderId="13" fillId="0" fontId="13" numFmtId="0" xfId="0" applyAlignment="1" applyBorder="1" applyFont="1">
      <alignment horizontal="center" shrinkToFit="0" vertical="top" wrapText="1"/>
    </xf>
    <xf borderId="44" fillId="0" fontId="13" numFmtId="0" xfId="0" applyAlignment="1" applyBorder="1" applyFont="1">
      <alignment horizontal="center"/>
    </xf>
    <xf quotePrefix="1" borderId="44" fillId="0" fontId="13" numFmtId="0" xfId="0" applyAlignment="1" applyBorder="1" applyFont="1">
      <alignment horizontal="center" shrinkToFit="0" vertical="top" wrapText="1"/>
    </xf>
    <xf borderId="44" fillId="0" fontId="13" numFmtId="0" xfId="0" applyAlignment="1" applyBorder="1" applyFont="1">
      <alignment horizontal="center" shrinkToFit="0" vertical="top" wrapText="1"/>
    </xf>
    <xf borderId="28" fillId="0" fontId="13" numFmtId="0" xfId="0" applyAlignment="1" applyBorder="1" applyFont="1">
      <alignment horizontal="center" shrinkToFit="0" vertical="top" wrapText="1"/>
    </xf>
    <xf borderId="12" fillId="0" fontId="12" numFmtId="0" xfId="0" applyAlignment="1" applyBorder="1" applyFont="1">
      <alignment shrinkToFit="0" wrapText="1"/>
    </xf>
    <xf borderId="12" fillId="0" fontId="13" numFmtId="0" xfId="0" applyAlignment="1" applyBorder="1" applyFont="1">
      <alignment shrinkToFit="0" wrapText="1"/>
    </xf>
    <xf quotePrefix="1" borderId="12" fillId="0" fontId="13" numFmtId="0" xfId="0" applyAlignment="1" applyBorder="1" applyFont="1">
      <alignment shrinkToFit="0" wrapText="1"/>
    </xf>
    <xf borderId="23" fillId="0" fontId="12" numFmtId="0" xfId="0" applyAlignment="1" applyBorder="1" applyFont="1">
      <alignment shrinkToFit="0" wrapText="1"/>
    </xf>
    <xf quotePrefix="1" borderId="23" fillId="0" fontId="13" numFmtId="0" xfId="0" applyAlignment="1" applyBorder="1" applyFont="1">
      <alignment shrinkToFit="0" wrapText="1"/>
    </xf>
    <xf borderId="0" fillId="0" fontId="15" numFmtId="0" xfId="0" applyFont="1"/>
    <xf borderId="6" fillId="6" fontId="16" numFmtId="0" xfId="0" applyAlignment="1" applyBorder="1" applyFill="1" applyFont="1">
      <alignment horizontal="center" shrinkToFit="0" vertical="center" wrapText="1"/>
    </xf>
    <xf borderId="2" fillId="6" fontId="16" numFmtId="0" xfId="0" applyAlignment="1" applyBorder="1" applyFont="1">
      <alignment horizontal="center" shrinkToFit="0" vertical="center" wrapText="1"/>
    </xf>
    <xf borderId="5" fillId="6" fontId="16" numFmtId="0" xfId="0" applyAlignment="1" applyBorder="1" applyFont="1">
      <alignment horizontal="center" shrinkToFit="0" vertical="center" wrapText="1"/>
    </xf>
    <xf borderId="5" fillId="0" fontId="17" numFmtId="0" xfId="0" applyAlignment="1" applyBorder="1" applyFont="1">
      <alignment horizontal="center" shrinkToFit="0" vertical="center" wrapText="1"/>
    </xf>
    <xf borderId="5" fillId="0" fontId="17" numFmtId="0" xfId="0" applyAlignment="1" applyBorder="1" applyFont="1">
      <alignment shrinkToFit="0" vertical="center" wrapText="1"/>
    </xf>
    <xf borderId="5" fillId="0" fontId="17" numFmtId="0" xfId="0" applyAlignment="1" applyBorder="1" applyFont="1">
      <alignment shrinkToFit="0" wrapText="1"/>
    </xf>
    <xf borderId="5" fillId="2" fontId="17" numFmtId="0" xfId="0" applyAlignment="1" applyBorder="1" applyFont="1">
      <alignment horizontal="center" shrinkToFit="0" vertical="center" wrapText="1"/>
    </xf>
    <xf borderId="5" fillId="7" fontId="18" numFmtId="0" xfId="0" applyAlignment="1" applyBorder="1" applyFill="1" applyFont="1">
      <alignment horizontal="center" shrinkToFit="0" vertical="center" wrapText="1"/>
    </xf>
    <xf borderId="5" fillId="7" fontId="18" numFmtId="166" xfId="0" applyAlignment="1" applyBorder="1" applyFont="1" applyNumberFormat="1">
      <alignment horizontal="center" shrinkToFit="0" vertical="center" wrapText="1"/>
    </xf>
    <xf borderId="6" fillId="0" fontId="17" numFmtId="0" xfId="0" applyAlignment="1" applyBorder="1" applyFont="1">
      <alignment horizontal="center" shrinkToFit="0" vertical="center" wrapText="1"/>
    </xf>
    <xf borderId="6" fillId="0" fontId="17" numFmtId="0" xfId="0" applyAlignment="1" applyBorder="1" applyFont="1">
      <alignment shrinkToFit="0" vertical="center" wrapText="1"/>
    </xf>
    <xf borderId="45" fillId="0" fontId="5" numFmtId="0" xfId="0" applyBorder="1" applyFont="1"/>
    <xf borderId="5" fillId="6" fontId="18" numFmtId="0" xfId="0" applyAlignment="1" applyBorder="1" applyFont="1">
      <alignment horizontal="center" shrinkToFit="0" vertical="center" wrapText="1"/>
    </xf>
    <xf borderId="1" fillId="2" fontId="1" numFmtId="1" xfId="0" applyBorder="1" applyFont="1" applyNumberFormat="1"/>
    <xf borderId="1" fillId="2" fontId="1" numFmtId="0" xfId="0" applyAlignment="1" applyBorder="1" applyFont="1">
      <alignment horizontal="left"/>
    </xf>
    <xf borderId="1" fillId="2" fontId="4" numFmtId="0" xfId="0" applyAlignment="1" applyBorder="1" applyFont="1">
      <alignment horizontal="left"/>
    </xf>
    <xf borderId="1" fillId="2" fontId="19" numFmtId="0" xfId="0" applyAlignment="1" applyBorder="1" applyFont="1">
      <alignment horizontal="left"/>
    </xf>
    <xf borderId="1" fillId="2" fontId="20" numFmtId="0" xfId="0" applyAlignment="1" applyBorder="1" applyFont="1">
      <alignment horizontal="left"/>
    </xf>
    <xf borderId="2" fillId="2" fontId="6" numFmtId="1" xfId="0" applyBorder="1" applyFont="1" applyNumberForma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1" fillId="2" fontId="1" numFmtId="1" xfId="0" applyAlignment="1" applyBorder="1" applyFont="1" applyNumberFormat="1">
      <alignment vertical="center"/>
    </xf>
    <xf borderId="1" fillId="2" fontId="1" numFmtId="0" xfId="0" applyAlignment="1" applyBorder="1" applyFont="1">
      <alignment horizontal="left" vertical="center"/>
    </xf>
    <xf borderId="1" fillId="2" fontId="21" numFmtId="0" xfId="0" applyAlignment="1" applyBorder="1" applyFont="1">
      <alignment horizontal="center"/>
    </xf>
    <xf borderId="14" fillId="8" fontId="8" numFmtId="1" xfId="0" applyAlignment="1" applyBorder="1" applyFill="1" applyFont="1" applyNumberFormat="1">
      <alignment horizontal="center" vertical="center"/>
    </xf>
    <xf borderId="15" fillId="8" fontId="8" numFmtId="0" xfId="0" applyAlignment="1" applyBorder="1" applyFont="1">
      <alignment horizontal="center" vertical="center"/>
    </xf>
    <xf borderId="46" fillId="8" fontId="8" numFmtId="0" xfId="0" applyAlignment="1" applyBorder="1" applyFont="1">
      <alignment horizontal="center" vertical="center"/>
    </xf>
    <xf borderId="16" fillId="8" fontId="8" numFmtId="0" xfId="0" applyAlignment="1" applyBorder="1" applyFont="1">
      <alignment horizontal="center" vertical="center"/>
    </xf>
    <xf borderId="17" fillId="2" fontId="1" numFmtId="1" xfId="0" applyAlignment="1" applyBorder="1" applyFont="1" applyNumberFormat="1">
      <alignment vertical="center"/>
    </xf>
    <xf borderId="18" fillId="2" fontId="1" numFmtId="49" xfId="0" applyAlignment="1" applyBorder="1" applyFont="1" applyNumberFormat="1">
      <alignment horizontal="left" vertical="center"/>
    </xf>
    <xf borderId="18" fillId="2" fontId="22" numFmtId="0" xfId="0" applyAlignment="1" applyBorder="1" applyFont="1">
      <alignment horizontal="left" vertical="center"/>
    </xf>
    <xf borderId="18" fillId="2" fontId="23" numFmtId="0" xfId="0" applyAlignment="1" applyBorder="1" applyFont="1">
      <alignment horizontal="left" vertical="center"/>
    </xf>
    <xf borderId="19" fillId="2" fontId="1" numFmtId="0" xfId="0" applyAlignment="1" applyBorder="1" applyFont="1">
      <alignment horizontal="left" vertical="center"/>
    </xf>
    <xf borderId="18" fillId="2" fontId="1" numFmtId="0" xfId="0" applyAlignment="1" applyBorder="1" applyFont="1">
      <alignment horizontal="left" vertical="center"/>
    </xf>
    <xf borderId="20" fillId="2" fontId="1" numFmtId="1" xfId="0" applyAlignment="1" applyBorder="1" applyFont="1" applyNumberFormat="1">
      <alignment vertical="center"/>
    </xf>
    <xf borderId="21" fillId="2" fontId="1" numFmtId="49" xfId="0" applyAlignment="1" applyBorder="1" applyFont="1" applyNumberFormat="1">
      <alignment horizontal="left" vertical="center"/>
    </xf>
    <xf borderId="21" fillId="2" fontId="1" numFmtId="0" xfId="0" applyAlignment="1" applyBorder="1" applyFont="1">
      <alignment horizontal="left" vertical="center"/>
    </xf>
    <xf borderId="22" fillId="2" fontId="1" numFmtId="0" xfId="0" applyAlignment="1" applyBorder="1" applyFont="1">
      <alignment horizontal="left" vertical="center"/>
    </xf>
    <xf borderId="47" fillId="2" fontId="24" numFmtId="0" xfId="0" applyBorder="1" applyFont="1"/>
    <xf borderId="47" fillId="2" fontId="24" numFmtId="0" xfId="0" applyAlignment="1" applyBorder="1" applyFont="1">
      <alignment shrinkToFit="0" wrapText="1"/>
    </xf>
    <xf borderId="1" fillId="2" fontId="24" numFmtId="0" xfId="0" applyAlignment="1" applyBorder="1" applyFont="1">
      <alignment shrinkToFit="0" wrapText="1"/>
    </xf>
    <xf borderId="1" fillId="2" fontId="21" numFmtId="0" xfId="0" applyAlignment="1" applyBorder="1" applyFont="1">
      <alignment shrinkToFit="0" wrapText="1"/>
    </xf>
    <xf borderId="1" fillId="2" fontId="25" numFmtId="0" xfId="0" applyAlignment="1" applyBorder="1" applyFont="1">
      <alignment shrinkToFit="0" wrapText="1"/>
    </xf>
    <xf borderId="1" fillId="2" fontId="24" numFmtId="0" xfId="0" applyBorder="1" applyFont="1"/>
    <xf borderId="48" fillId="2" fontId="21" numFmtId="0" xfId="0" applyAlignment="1" applyBorder="1" applyFont="1">
      <alignment horizontal="left" shrinkToFit="0" vertical="center" wrapText="1"/>
    </xf>
    <xf borderId="49" fillId="2" fontId="7" numFmtId="0" xfId="0" applyAlignment="1" applyBorder="1" applyFont="1">
      <alignment shrinkToFit="0" vertical="center" wrapText="1"/>
    </xf>
    <xf borderId="50" fillId="2" fontId="7" numFmtId="0" xfId="0" applyAlignment="1" applyBorder="1" applyFont="1">
      <alignment shrinkToFit="0" vertical="center" wrapText="1"/>
    </xf>
    <xf borderId="51" fillId="2" fontId="7" numFmtId="0" xfId="0" applyAlignment="1" applyBorder="1" applyFont="1">
      <alignment shrinkToFit="0" vertical="center" wrapText="1"/>
    </xf>
    <xf borderId="52" fillId="2" fontId="7" numFmtId="0" xfId="0" applyAlignment="1" applyBorder="1" applyFont="1">
      <alignment shrinkToFit="0" vertical="center" wrapText="1"/>
    </xf>
    <xf borderId="1" fillId="2" fontId="7" numFmtId="0" xfId="0" applyAlignment="1" applyBorder="1" applyFont="1">
      <alignment shrinkToFit="0" vertical="center" wrapText="1"/>
    </xf>
    <xf borderId="1" fillId="2" fontId="7" numFmtId="0" xfId="0" applyAlignment="1" applyBorder="1" applyFont="1">
      <alignment horizontal="left" shrinkToFit="0" vertical="center" wrapText="1"/>
    </xf>
    <xf borderId="1" fillId="2" fontId="7" numFmtId="0" xfId="0" applyAlignment="1" applyBorder="1" applyFont="1">
      <alignment shrinkToFit="0" wrapText="1"/>
    </xf>
    <xf borderId="53" fillId="2" fontId="21" numFmtId="0" xfId="0" applyAlignment="1" applyBorder="1" applyFont="1">
      <alignment horizontal="left" shrinkToFit="0" wrapText="1"/>
    </xf>
    <xf borderId="54" fillId="2" fontId="7" numFmtId="0" xfId="0" applyAlignment="1" applyBorder="1" applyFont="1">
      <alignment shrinkToFit="0" vertical="center" wrapText="1"/>
    </xf>
    <xf borderId="55" fillId="2" fontId="7" numFmtId="0" xfId="0" applyAlignment="1" applyBorder="1" applyFont="1">
      <alignment shrinkToFit="0" vertical="center" wrapText="1"/>
    </xf>
    <xf borderId="56" fillId="2" fontId="7" numFmtId="0" xfId="0" applyAlignment="1" applyBorder="1" applyFont="1">
      <alignment shrinkToFit="0" vertical="center" wrapText="1"/>
    </xf>
    <xf borderId="57" fillId="2" fontId="7" numFmtId="0" xfId="0" applyAlignment="1" applyBorder="1" applyFont="1">
      <alignment shrinkToFit="0" vertical="center" wrapText="1"/>
    </xf>
    <xf borderId="48" fillId="2" fontId="21" numFmtId="0" xfId="0" applyAlignment="1" applyBorder="1" applyFont="1">
      <alignment horizontal="left" shrinkToFit="0" wrapText="1"/>
    </xf>
    <xf borderId="58" fillId="2" fontId="7" numFmtId="0" xfId="0" applyAlignment="1" applyBorder="1" applyFont="1">
      <alignment shrinkToFit="0" wrapText="1"/>
    </xf>
    <xf borderId="56" fillId="2" fontId="7" numFmtId="0" xfId="0" applyAlignment="1" applyBorder="1" applyFont="1">
      <alignment shrinkToFit="0" wrapText="1"/>
    </xf>
    <xf borderId="57" fillId="2" fontId="7" numFmtId="0" xfId="0" applyAlignment="1" applyBorder="1" applyFont="1">
      <alignment shrinkToFit="0" wrapText="1"/>
    </xf>
    <xf borderId="1" fillId="2" fontId="7" numFmtId="0" xfId="0" applyAlignment="1" applyBorder="1" applyFont="1">
      <alignment horizontal="center" shrinkToFit="0" wrapText="1"/>
    </xf>
    <xf borderId="1" fillId="2" fontId="19" numFmtId="0" xfId="0" applyBorder="1" applyFont="1"/>
    <xf borderId="37" fillId="2" fontId="19" numFmtId="0" xfId="0" applyAlignment="1" applyBorder="1" applyFont="1">
      <alignment horizontal="center" vertical="center"/>
    </xf>
    <xf borderId="5" fillId="2" fontId="19" numFmtId="0" xfId="0" applyAlignment="1" applyBorder="1" applyFont="1">
      <alignment horizontal="center" shrinkToFit="0" vertical="center" wrapText="1"/>
    </xf>
    <xf borderId="38" fillId="2" fontId="19" numFmtId="0" xfId="0" applyAlignment="1" applyBorder="1" applyFont="1">
      <alignment horizontal="center" shrinkToFit="0" vertical="center" wrapText="1"/>
    </xf>
    <xf borderId="1" fillId="2" fontId="19"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25" numFmtId="0" xfId="0" applyAlignment="1" applyBorder="1" applyFont="1">
      <alignment horizontal="center" shrinkToFit="0" wrapText="1"/>
    </xf>
    <xf borderId="59" fillId="2" fontId="24" numFmtId="0" xfId="0" applyAlignment="1" applyBorder="1" applyFont="1">
      <alignment horizontal="center" vertical="center"/>
    </xf>
    <xf borderId="60" fillId="2" fontId="24" numFmtId="0" xfId="0" applyAlignment="1" applyBorder="1" applyFont="1">
      <alignment horizontal="center" vertical="center"/>
    </xf>
    <xf borderId="61" fillId="2" fontId="24" numFmtId="0" xfId="0" applyAlignment="1" applyBorder="1" applyFont="1">
      <alignment horizontal="center" vertical="center"/>
    </xf>
    <xf borderId="62" fillId="2" fontId="24" numFmtId="0" xfId="0" applyAlignment="1" applyBorder="1" applyFont="1">
      <alignment horizontal="center" vertical="center"/>
    </xf>
    <xf borderId="1" fillId="2" fontId="24" numFmtId="0" xfId="0" applyAlignment="1" applyBorder="1" applyFont="1">
      <alignment horizontal="center" vertical="center"/>
    </xf>
    <xf borderId="1" fillId="2" fontId="24" numFmtId="0" xfId="0" applyAlignment="1" applyBorder="1" applyFont="1">
      <alignment horizontal="center" shrinkToFit="0" vertical="center" wrapText="1"/>
    </xf>
    <xf borderId="1" fillId="2" fontId="24" numFmtId="0" xfId="0" applyAlignment="1" applyBorder="1" applyFont="1">
      <alignment horizontal="center" shrinkToFit="0" wrapText="1"/>
    </xf>
    <xf borderId="5" fillId="3" fontId="8" numFmtId="0" xfId="0" applyAlignment="1" applyBorder="1" applyFont="1">
      <alignment horizontal="center" shrinkToFit="0" vertical="center" wrapText="1"/>
    </xf>
    <xf borderId="63" fillId="3" fontId="8" numFmtId="0" xfId="0" applyAlignment="1" applyBorder="1" applyFont="1">
      <alignment horizontal="center" shrinkToFit="0" vertical="center" wrapText="1"/>
    </xf>
    <xf borderId="1" fillId="2" fontId="20" numFmtId="0" xfId="0" applyAlignment="1" applyBorder="1" applyFont="1">
      <alignment horizontal="center" shrinkToFit="0" vertical="center" wrapText="1"/>
    </xf>
    <xf borderId="5" fillId="2" fontId="1" numFmtId="0" xfId="0" applyAlignment="1" applyBorder="1" applyFont="1">
      <alignment shrinkToFit="0" vertical="top" wrapText="1"/>
    </xf>
    <xf borderId="5" fillId="2" fontId="7" numFmtId="0" xfId="0" applyAlignment="1" applyBorder="1" applyFont="1">
      <alignment shrinkToFit="0" vertical="top" wrapText="1"/>
    </xf>
    <xf borderId="5" fillId="2" fontId="7" numFmtId="0" xfId="0" applyAlignment="1" applyBorder="1" applyFont="1">
      <alignment horizontal="left" shrinkToFit="0" vertical="top" wrapText="1"/>
    </xf>
    <xf borderId="1" fillId="2" fontId="25" numFmtId="0" xfId="0" applyAlignment="1" applyBorder="1" applyFont="1">
      <alignment shrinkToFit="0" vertical="top" wrapText="1"/>
    </xf>
    <xf borderId="1" fillId="2" fontId="24" numFmtId="0" xfId="0" applyAlignment="1" applyBorder="1" applyFont="1">
      <alignment vertical="top"/>
    </xf>
    <xf borderId="5" fillId="2" fontId="24" numFmtId="0" xfId="0" applyAlignment="1" applyBorder="1" applyFont="1">
      <alignment horizontal="left" shrinkToFit="0" vertical="top" wrapText="1"/>
    </xf>
    <xf borderId="5" fillId="2" fontId="1" numFmtId="0" xfId="0" applyBorder="1" applyFont="1"/>
    <xf borderId="1" fillId="2" fontId="25" numFmtId="0" xfId="0" applyBorder="1" applyFont="1"/>
    <xf borderId="6" fillId="2" fontId="1" numFmtId="0" xfId="0" applyAlignment="1" applyBorder="1" applyFont="1">
      <alignment shrinkToFit="0" vertical="top" wrapText="1"/>
    </xf>
    <xf borderId="5" fillId="2" fontId="1"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5" fillId="2" fontId="26" numFmtId="0" xfId="0" applyAlignment="1" applyBorder="1" applyFont="1">
      <alignment shrinkToFit="0" vertical="top" wrapText="1"/>
    </xf>
    <xf borderId="64" fillId="2" fontId="27" numFmtId="0" xfId="0" applyAlignment="1" applyBorder="1" applyFont="1">
      <alignment vertical="top"/>
    </xf>
    <xf borderId="5" fillId="2" fontId="28" numFmtId="0" xfId="0" applyAlignment="1" applyBorder="1" applyFont="1">
      <alignment shrinkToFit="0" vertical="top" wrapText="1"/>
    </xf>
    <xf borderId="29" fillId="2" fontId="27" numFmtId="0" xfId="0" applyAlignment="1" applyBorder="1" applyFont="1">
      <alignment vertical="top"/>
    </xf>
    <xf borderId="65" fillId="2" fontId="4" numFmtId="0" xfId="0" applyAlignment="1" applyBorder="1" applyFont="1">
      <alignment horizontal="center"/>
    </xf>
    <xf borderId="66" fillId="0" fontId="5" numFmtId="0" xfId="0" applyBorder="1" applyFont="1"/>
    <xf borderId="1" fillId="2" fontId="21" numFmtId="0" xfId="0" applyBorder="1" applyFont="1"/>
    <xf borderId="1" fillId="2" fontId="1" numFmtId="1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64" fillId="2" fontId="6" numFmtId="0" xfId="0" applyAlignment="1" applyBorder="1" applyFont="1">
      <alignment horizontal="left"/>
    </xf>
    <xf borderId="64" fillId="2" fontId="1" numFmtId="0" xfId="0" applyAlignment="1" applyBorder="1" applyFont="1">
      <alignment vertical="top"/>
    </xf>
    <xf borderId="5" fillId="2" fontId="6" numFmtId="0" xfId="0" applyAlignment="1" applyBorder="1" applyFont="1">
      <alignment vertical="center"/>
    </xf>
    <xf borderId="64" fillId="2" fontId="7" numFmtId="0" xfId="0" applyAlignment="1" applyBorder="1" applyFont="1">
      <alignment vertical="top"/>
    </xf>
    <xf borderId="2" fillId="2" fontId="7" numFmtId="0" xfId="0" applyAlignment="1" applyBorder="1" applyFont="1">
      <alignment vertical="top"/>
    </xf>
    <xf borderId="1" fillId="2" fontId="7" numFmtId="0" xfId="0" applyBorder="1" applyFont="1"/>
    <xf borderId="67" fillId="2" fontId="1" numFmtId="0" xfId="0" applyBorder="1" applyFont="1"/>
    <xf borderId="68"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46" fillId="3" fontId="8" numFmtId="0" xfId="0" applyAlignment="1" applyBorder="1" applyFont="1">
      <alignment horizontal="center"/>
    </xf>
    <xf borderId="69" fillId="3" fontId="8" numFmtId="0" xfId="0" applyAlignment="1" applyBorder="1" applyFont="1">
      <alignment horizontal="center" shrinkToFit="0" wrapText="1"/>
    </xf>
    <xf borderId="70"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71" fillId="2" fontId="1" numFmtId="0" xfId="0" applyAlignment="1" applyBorder="1" applyFont="1">
      <alignment horizontal="center"/>
    </xf>
    <xf borderId="72" fillId="2" fontId="1" numFmtId="0" xfId="0" applyAlignment="1" applyBorder="1" applyFont="1">
      <alignment horizontal="center"/>
    </xf>
    <xf borderId="73" fillId="3" fontId="29" numFmtId="0" xfId="0" applyAlignment="1" applyBorder="1" applyFont="1">
      <alignment horizontal="center"/>
    </xf>
    <xf borderId="21" fillId="3" fontId="8" numFmtId="0" xfId="0" applyBorder="1" applyFont="1"/>
    <xf borderId="21" fillId="3" fontId="29" numFmtId="0" xfId="0" applyAlignment="1" applyBorder="1" applyFont="1">
      <alignment horizontal="center"/>
    </xf>
    <xf borderId="74" fillId="3" fontId="29"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30" numFmtId="2" xfId="0" applyAlignment="1" applyBorder="1" applyFont="1" applyNumberFormat="1">
      <alignment horizontal="right" shrinkToFit="0" wrapText="1"/>
    </xf>
    <xf borderId="1" fillId="2" fontId="4" numFmtId="0" xfId="0" applyAlignment="1" applyBorder="1" applyFont="1">
      <alignment horizontal="center"/>
    </xf>
    <xf borderId="2" fillId="2" fontId="6" numFmtId="0" xfId="0" applyAlignment="1" applyBorder="1" applyFont="1">
      <alignment horizontal="left" vertical="center"/>
    </xf>
    <xf borderId="2" fillId="0" fontId="31" numFmtId="0" xfId="0" applyBorder="1" applyFont="1"/>
    <xf borderId="1" fillId="2" fontId="32" numFmtId="0" xfId="0" applyBorder="1" applyFont="1"/>
    <xf borderId="2" fillId="2" fontId="6" numFmtId="0" xfId="0" applyAlignment="1" applyBorder="1" applyFont="1">
      <alignment vertical="center"/>
    </xf>
    <xf borderId="0" fillId="0" fontId="31" numFmtId="0" xfId="0" applyFont="1"/>
    <xf borderId="1" fillId="2" fontId="33" numFmtId="0" xfId="0" applyBorder="1" applyFont="1"/>
    <xf borderId="5" fillId="9" fontId="34" numFmtId="0" xfId="0" applyAlignment="1" applyBorder="1" applyFill="1" applyFont="1">
      <alignment horizontal="center"/>
    </xf>
    <xf borderId="2" fillId="9" fontId="34" numFmtId="0" xfId="0" applyAlignment="1" applyBorder="1" applyFont="1">
      <alignment horizontal="center"/>
    </xf>
    <xf borderId="5" fillId="0" fontId="35" numFmtId="0" xfId="0" applyBorder="1" applyFont="1"/>
    <xf borderId="2" fillId="0" fontId="35" numFmtId="0" xfId="0" applyBorder="1" applyFont="1"/>
    <xf borderId="5" fillId="10" fontId="35" numFmtId="0" xfId="0" applyBorder="1" applyFill="1" applyFont="1"/>
    <xf borderId="2" fillId="10" fontId="35" numFmtId="0" xfId="0" applyBorder="1" applyFont="1"/>
    <xf borderId="1" fillId="2" fontId="36" numFmtId="0" xfId="0" applyBorder="1" applyFont="1"/>
    <xf borderId="0" fillId="0" fontId="37" numFmtId="10" xfId="0" applyFont="1" applyNumberFormat="1"/>
    <xf borderId="1" fillId="2" fontId="9" numFmtId="0" xfId="0" applyBorder="1" applyFont="1"/>
    <xf borderId="1" fillId="2" fontId="38" numFmtId="0" xfId="0" applyBorder="1" applyFont="1"/>
    <xf borderId="0" fillId="0" fontId="27" numFmtId="0" xfId="0" applyFont="1"/>
    <xf borderId="2" fillId="2" fontId="9" numFmtId="0" xfId="0" applyBorder="1" applyFont="1"/>
    <xf borderId="65" fillId="2" fontId="9" numFmtId="0" xfId="0" applyBorder="1" applyFont="1"/>
    <xf borderId="1" fillId="2" fontId="39" numFmtId="0" xfId="0" applyBorder="1" applyFont="1"/>
    <xf borderId="65" fillId="11" fontId="40" numFmtId="0" xfId="0" applyAlignment="1" applyBorder="1" applyFill="1" applyFont="1">
      <alignment horizontal="center"/>
    </xf>
    <xf borderId="65" fillId="11" fontId="40" numFmtId="0" xfId="0" applyAlignment="1" applyBorder="1" applyFont="1">
      <alignment horizontal="center" shrinkToFit="0" wrapText="1"/>
    </xf>
    <xf borderId="65" fillId="2" fontId="27" numFmtId="0" xfId="0" applyAlignment="1" applyBorder="1" applyFont="1">
      <alignment horizontal="center"/>
    </xf>
    <xf borderId="1" fillId="2" fontId="27" numFmtId="0" xfId="0" applyBorder="1" applyFont="1"/>
    <xf borderId="1" fillId="2" fontId="27" numFmtId="0" xfId="0" applyAlignment="1" applyBorder="1" applyFont="1">
      <alignment horizontal="center"/>
    </xf>
  </cellXfs>
  <cellStyles count="1">
    <cellStyle xfId="0" name="Normal" builtinId="0"/>
  </cellStyles>
  <dxfs count="9">
    <dxf>
      <font>
        <color rgb="FF006411"/>
      </font>
      <fill>
        <patternFill patternType="solid">
          <fgColor rgb="FF00FF00"/>
          <bgColor rgb="FF00FF00"/>
        </patternFill>
      </fill>
      <border/>
    </dxf>
    <dxf>
      <font/>
      <fill>
        <patternFill patternType="solid">
          <fgColor rgb="FFD8D8D8"/>
          <bgColor rgb="FFD8D8D8"/>
        </patternFill>
      </fill>
      <border/>
    </dxf>
    <dxf>
      <font/>
      <fill>
        <patternFill patternType="solid">
          <fgColor rgb="FFDD0806"/>
          <bgColor rgb="FFDD0806"/>
        </patternFill>
      </fill>
      <border/>
    </dxf>
    <dxf>
      <font/>
      <fill>
        <patternFill patternType="solid">
          <fgColor rgb="FF008080"/>
          <bgColor rgb="FF008080"/>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CCCCCC"/>
          <bgColor rgb="FFCCCCCC"/>
        </patternFill>
      </fill>
      <border/>
    </dxf>
    <dxf>
      <font>
        <color rgb="FF006411"/>
      </font>
      <fill>
        <patternFill patternType="solid">
          <fgColor rgb="FFCCFFCC"/>
          <bgColor rgb="FFCCFFCC"/>
        </patternFill>
      </fill>
      <border/>
    </dxf>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472C4"/>
            </a:solidFill>
            <a:ln cmpd="sng">
              <a:solidFill>
                <a:srgbClr val="000000"/>
              </a:solidFill>
            </a:ln>
          </c:spPr>
          <c:cat>
            <c:strRef>
              <c:f>'Test report'!$F$49:$F$53</c:f>
            </c:strRef>
          </c:cat>
          <c:val>
            <c:numRef>
              <c:f>'Test report'!$U$49:$U$53</c:f>
              <c:numCache/>
            </c:numRef>
          </c:val>
        </c:ser>
        <c:axId val="952706660"/>
        <c:axId val="458069759"/>
      </c:barChart>
      <c:catAx>
        <c:axId val="9527066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458069759"/>
      </c:catAx>
      <c:valAx>
        <c:axId val="4580697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52706660"/>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472C4"/>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report'!$F$79:$F$88</c:f>
            </c:strRef>
          </c:cat>
          <c:val>
            <c:numRef>
              <c:f>'Test report'!$U$79:$U$88</c:f>
              <c:numCache/>
            </c:numRef>
          </c:val>
        </c:ser>
        <c:axId val="542135027"/>
        <c:axId val="1471467636"/>
      </c:barChart>
      <c:catAx>
        <c:axId val="5421350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471467636"/>
      </c:catAx>
      <c:valAx>
        <c:axId val="14714676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542135027"/>
      </c:valAx>
    </c:plotArea>
    <c:legend>
      <c:legendPos val="r"/>
      <c:overlay val="0"/>
      <c:txPr>
        <a:bodyPr/>
        <a:lstStyle/>
        <a:p>
          <a:pPr lvl="0">
            <a:defRPr b="0" i="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219075</xdr:colOff>
      <xdr:row>54</xdr:row>
      <xdr:rowOff>9525</xdr:rowOff>
    </xdr:from>
    <xdr:ext cx="5715000" cy="3533775"/>
    <xdr:graphicFrame>
      <xdr:nvGraphicFramePr>
        <xdr:cNvPr id="62400179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104775</xdr:colOff>
      <xdr:row>90</xdr:row>
      <xdr:rowOff>47625</xdr:rowOff>
    </xdr:from>
    <xdr:ext cx="5715000" cy="3533775"/>
    <xdr:graphicFrame>
      <xdr:nvGraphicFramePr>
        <xdr:cNvPr id="206223174"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thuydlgmail.com/"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3"/>
    <col customWidth="1" min="2" max="2" width="15.13"/>
    <col customWidth="1" min="3" max="3" width="7.0"/>
    <col customWidth="1" min="4" max="4" width="9.75"/>
    <col customWidth="1" min="5" max="5" width="6.13"/>
    <col customWidth="1" min="6" max="6" width="23.88"/>
    <col customWidth="1" min="7" max="7" width="23.75"/>
    <col customWidth="1" min="8" max="26" width="7.63"/>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t="s">
        <v>0</v>
      </c>
      <c r="C2" s="5" t="s">
        <v>1</v>
      </c>
      <c r="D2" s="6"/>
      <c r="E2" s="6"/>
      <c r="F2" s="6"/>
      <c r="G2" s="7"/>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2</v>
      </c>
      <c r="C4" s="13" t="s">
        <v>3</v>
      </c>
      <c r="D4" s="6"/>
      <c r="E4" s="7"/>
      <c r="F4" s="12" t="s">
        <v>4</v>
      </c>
      <c r="G4" s="14"/>
      <c r="H4" s="1"/>
      <c r="I4" s="1"/>
      <c r="J4" s="1"/>
      <c r="K4" s="1"/>
      <c r="L4" s="1"/>
      <c r="M4" s="1"/>
      <c r="N4" s="1"/>
      <c r="O4" s="1"/>
      <c r="P4" s="1"/>
      <c r="Q4" s="1"/>
      <c r="R4" s="1"/>
      <c r="S4" s="1"/>
      <c r="T4" s="1"/>
      <c r="U4" s="1"/>
      <c r="V4" s="1"/>
      <c r="W4" s="1"/>
      <c r="X4" s="1"/>
      <c r="Y4" s="1"/>
      <c r="Z4" s="1"/>
    </row>
    <row r="5" ht="14.25" customHeight="1">
      <c r="A5" s="1"/>
      <c r="B5" s="12" t="s">
        <v>5</v>
      </c>
      <c r="C5" s="13" t="s">
        <v>6</v>
      </c>
      <c r="D5" s="6"/>
      <c r="E5" s="7"/>
      <c r="F5" s="12" t="s">
        <v>7</v>
      </c>
      <c r="G5" s="14"/>
      <c r="H5" s="1"/>
      <c r="I5" s="1"/>
      <c r="J5" s="1"/>
      <c r="K5" s="1"/>
      <c r="L5" s="1"/>
      <c r="M5" s="1"/>
      <c r="N5" s="1"/>
      <c r="O5" s="1"/>
      <c r="P5" s="1"/>
      <c r="Q5" s="1"/>
      <c r="R5" s="1"/>
      <c r="S5" s="1"/>
      <c r="T5" s="1"/>
      <c r="U5" s="1"/>
      <c r="V5" s="1"/>
      <c r="W5" s="1"/>
      <c r="X5" s="1"/>
      <c r="Y5" s="1"/>
      <c r="Z5" s="1"/>
    </row>
    <row r="6" ht="15.75" customHeight="1">
      <c r="A6" s="1"/>
      <c r="B6" s="15" t="s">
        <v>8</v>
      </c>
      <c r="C6" s="16" t="str">
        <f>C5&amp;"_"&amp;"XXX"&amp;"_"&amp;"vx.x"</f>
        <v>CG_SO_XXX_vx.x</v>
      </c>
      <c r="D6" s="17"/>
      <c r="E6" s="18"/>
      <c r="F6" s="12" t="s">
        <v>9</v>
      </c>
      <c r="G6" s="19"/>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25.5" customHeight="1">
      <c r="A12" s="31"/>
      <c r="B12" s="32">
        <v>44507.0</v>
      </c>
      <c r="C12" s="33" t="s">
        <v>18</v>
      </c>
      <c r="D12" s="34"/>
      <c r="E12" s="34" t="s">
        <v>19</v>
      </c>
      <c r="F12" s="34" t="s">
        <v>20</v>
      </c>
      <c r="G12" s="35" t="s">
        <v>21</v>
      </c>
      <c r="H12" s="31"/>
      <c r="I12" s="31"/>
      <c r="J12" s="31"/>
      <c r="K12" s="31"/>
      <c r="L12" s="31"/>
      <c r="M12" s="31"/>
      <c r="N12" s="31"/>
      <c r="O12" s="31"/>
      <c r="P12" s="31"/>
      <c r="Q12" s="31"/>
      <c r="R12" s="31"/>
      <c r="S12" s="31"/>
      <c r="T12" s="31"/>
      <c r="U12" s="31"/>
      <c r="V12" s="31"/>
      <c r="W12" s="31"/>
      <c r="X12" s="31"/>
      <c r="Y12" s="31"/>
      <c r="Z12" s="31"/>
    </row>
    <row r="13" ht="21.75" customHeight="1">
      <c r="A13" s="31"/>
      <c r="B13" s="36" t="s">
        <v>22</v>
      </c>
      <c r="C13" s="33" t="s">
        <v>11</v>
      </c>
      <c r="D13" s="34"/>
      <c r="E13" s="34" t="s">
        <v>23</v>
      </c>
      <c r="F13" s="34" t="s">
        <v>24</v>
      </c>
      <c r="G13" s="37"/>
      <c r="H13" s="31"/>
      <c r="I13" s="31"/>
      <c r="J13" s="31"/>
      <c r="K13" s="31"/>
      <c r="L13" s="31"/>
      <c r="M13" s="31"/>
      <c r="N13" s="31"/>
      <c r="O13" s="31"/>
      <c r="P13" s="31"/>
      <c r="Q13" s="31"/>
      <c r="R13" s="31"/>
      <c r="S13" s="31"/>
      <c r="T13" s="31"/>
      <c r="U13" s="31"/>
      <c r="V13" s="31"/>
      <c r="W13" s="31"/>
      <c r="X13" s="31"/>
      <c r="Y13" s="31"/>
      <c r="Z13" s="31"/>
    </row>
    <row r="14" ht="19.5" customHeight="1">
      <c r="A14" s="31"/>
      <c r="B14" s="38"/>
      <c r="C14" s="33"/>
      <c r="D14" s="34"/>
      <c r="E14" s="34"/>
      <c r="F14" s="34"/>
      <c r="G14" s="37"/>
      <c r="H14" s="31"/>
      <c r="I14" s="31"/>
      <c r="J14" s="31"/>
      <c r="K14" s="31"/>
      <c r="L14" s="31"/>
      <c r="M14" s="31"/>
      <c r="N14" s="31"/>
      <c r="O14" s="31"/>
      <c r="P14" s="31"/>
      <c r="Q14" s="31"/>
      <c r="R14" s="31"/>
      <c r="S14" s="31"/>
      <c r="T14" s="31"/>
      <c r="U14" s="31"/>
      <c r="V14" s="31"/>
      <c r="W14" s="31"/>
      <c r="X14" s="31"/>
      <c r="Y14" s="31"/>
      <c r="Z14" s="31"/>
    </row>
    <row r="15" ht="21.75" customHeight="1">
      <c r="A15" s="31"/>
      <c r="B15" s="38"/>
      <c r="C15" s="33"/>
      <c r="D15" s="34"/>
      <c r="E15" s="34"/>
      <c r="F15" s="34"/>
      <c r="G15" s="37"/>
      <c r="H15" s="31"/>
      <c r="I15" s="31"/>
      <c r="J15" s="31"/>
      <c r="K15" s="31"/>
      <c r="L15" s="31"/>
      <c r="M15" s="31"/>
      <c r="N15" s="31"/>
      <c r="O15" s="31"/>
      <c r="P15" s="31"/>
      <c r="Q15" s="31"/>
      <c r="R15" s="31"/>
      <c r="S15" s="31"/>
      <c r="T15" s="31"/>
      <c r="U15" s="31"/>
      <c r="V15" s="31"/>
      <c r="W15" s="31"/>
      <c r="X15" s="31"/>
      <c r="Y15" s="31"/>
      <c r="Z15" s="31"/>
    </row>
    <row r="16" ht="19.5" customHeight="1">
      <c r="A16" s="31"/>
      <c r="B16" s="38"/>
      <c r="C16" s="33"/>
      <c r="D16" s="34"/>
      <c r="E16" s="34"/>
      <c r="F16" s="34"/>
      <c r="G16" s="37"/>
      <c r="H16" s="31"/>
      <c r="I16" s="31"/>
      <c r="J16" s="31"/>
      <c r="K16" s="31"/>
      <c r="L16" s="31"/>
      <c r="M16" s="31"/>
      <c r="N16" s="31"/>
      <c r="O16" s="31"/>
      <c r="P16" s="31"/>
      <c r="Q16" s="31"/>
      <c r="R16" s="31"/>
      <c r="S16" s="31"/>
      <c r="T16" s="31"/>
      <c r="U16" s="31"/>
      <c r="V16" s="31"/>
      <c r="W16" s="31"/>
      <c r="X16" s="31"/>
      <c r="Y16" s="31"/>
      <c r="Z16" s="31"/>
    </row>
    <row r="17" ht="21.75" customHeight="1">
      <c r="A17" s="31"/>
      <c r="B17" s="38"/>
      <c r="C17" s="33"/>
      <c r="D17" s="34"/>
      <c r="E17" s="34"/>
      <c r="F17" s="34"/>
      <c r="G17" s="37"/>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2:G2"/>
    <mergeCell ref="C4:E4"/>
    <mergeCell ref="C5:E5"/>
    <mergeCell ref="B6:B7"/>
    <mergeCell ref="C6:E7"/>
  </mergeCells>
  <printOptions/>
  <pageMargins bottom="0.75" footer="0.0" header="0.0" left="0.7" right="0.7" top="0.75"/>
  <pageSetup orientation="landscape"/>
  <headerFooter>
    <oddFooter>&amp;L 02ae-BM/PM/HDCV/FSOFT v2/0&amp;CInternal use&amp;R&amp;P/</oddFooter>
  </headerFooter>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2.88"/>
    <col customWidth="1" min="5" max="5" width="4.13"/>
    <col customWidth="1" min="6" max="6" width="2.88"/>
    <col customWidth="1" min="7" max="7" width="3.75"/>
    <col customWidth="1" min="8" max="15" width="2.88"/>
    <col customWidth="1" min="16" max="16" width="4.13"/>
    <col customWidth="1" min="17" max="17" width="2.88"/>
    <col customWidth="1" min="18" max="18" width="3.75"/>
    <col customWidth="1" min="19" max="22" width="2.88"/>
    <col customWidth="1" min="23" max="23" width="5.88"/>
    <col customWidth="1" min="24" max="24" width="4.63"/>
    <col customWidth="1" min="25" max="25" width="6.13"/>
    <col customWidth="1" min="26" max="26" width="22.5"/>
  </cols>
  <sheetData>
    <row r="1" ht="15.0" customHeight="1">
      <c r="M1" s="236" t="s">
        <v>237</v>
      </c>
    </row>
    <row r="3" ht="15.0" customHeight="1">
      <c r="E3" s="237" t="s">
        <v>2</v>
      </c>
      <c r="F3" s="6"/>
      <c r="G3" s="7"/>
      <c r="H3" s="126" t="s">
        <v>238</v>
      </c>
      <c r="I3" s="6"/>
      <c r="J3" s="6"/>
      <c r="K3" s="6"/>
      <c r="L3" s="6"/>
      <c r="M3" s="6"/>
      <c r="N3" s="6"/>
      <c r="O3" s="7"/>
      <c r="P3" s="210" t="s">
        <v>4</v>
      </c>
      <c r="Q3" s="6"/>
      <c r="R3" s="6"/>
      <c r="S3" s="6"/>
      <c r="T3" s="7"/>
      <c r="U3" s="238"/>
      <c r="V3" s="6"/>
      <c r="W3" s="6"/>
      <c r="X3" s="7"/>
      <c r="Y3" s="239"/>
      <c r="Z3" s="239"/>
    </row>
    <row r="4" ht="15.0" customHeight="1">
      <c r="E4" s="237" t="s">
        <v>5</v>
      </c>
      <c r="F4" s="6"/>
      <c r="G4" s="7"/>
      <c r="H4" s="126" t="s">
        <v>239</v>
      </c>
      <c r="I4" s="6"/>
      <c r="J4" s="6"/>
      <c r="K4" s="6"/>
      <c r="L4" s="6"/>
      <c r="M4" s="6"/>
      <c r="N4" s="6"/>
      <c r="O4" s="7"/>
      <c r="P4" s="210" t="s">
        <v>7</v>
      </c>
      <c r="Q4" s="6"/>
      <c r="R4" s="6"/>
      <c r="S4" s="6"/>
      <c r="T4" s="7"/>
      <c r="U4" s="238"/>
      <c r="V4" s="6"/>
      <c r="W4" s="6"/>
      <c r="X4" s="7"/>
      <c r="Y4" s="239"/>
      <c r="Z4" s="239"/>
    </row>
    <row r="5" ht="15.0" customHeight="1">
      <c r="E5" s="240" t="s">
        <v>8</v>
      </c>
      <c r="F5" s="6"/>
      <c r="G5" s="7"/>
      <c r="H5" s="126" t="str">
        <f>H4&amp;"_"&amp;"Test Report"&amp;"_"&amp;"vx.x"</f>
        <v>&lt;Project Code&gt;_Test Report_vx.x</v>
      </c>
      <c r="I5" s="6"/>
      <c r="J5" s="6"/>
      <c r="K5" s="6"/>
      <c r="L5" s="6"/>
      <c r="M5" s="6"/>
      <c r="N5" s="6"/>
      <c r="O5" s="7"/>
      <c r="P5" s="210" t="s">
        <v>249</v>
      </c>
      <c r="Q5" s="6"/>
      <c r="R5" s="6"/>
      <c r="S5" s="6"/>
      <c r="T5" s="7"/>
      <c r="U5" s="238"/>
      <c r="V5" s="6"/>
      <c r="W5" s="6"/>
      <c r="X5" s="7"/>
      <c r="Y5" s="239"/>
      <c r="Z5" s="239"/>
    </row>
    <row r="6" ht="15.0" customHeight="1">
      <c r="E6" s="240" t="s">
        <v>241</v>
      </c>
      <c r="F6" s="6"/>
      <c r="G6" s="7"/>
      <c r="H6" s="126" t="s">
        <v>242</v>
      </c>
      <c r="I6" s="6"/>
      <c r="J6" s="6"/>
      <c r="K6" s="6"/>
      <c r="L6" s="6"/>
      <c r="M6" s="6"/>
      <c r="N6" s="6"/>
      <c r="O6" s="6"/>
      <c r="P6" s="6"/>
      <c r="Q6" s="6"/>
      <c r="R6" s="6"/>
      <c r="S6" s="6"/>
      <c r="T6" s="6"/>
      <c r="U6" s="6"/>
      <c r="V6" s="6"/>
      <c r="W6" s="6"/>
      <c r="X6" s="7"/>
      <c r="Y6" s="241"/>
      <c r="Z6" s="241"/>
    </row>
    <row r="9" ht="15.0" customHeight="1">
      <c r="A9" s="242" t="s">
        <v>250</v>
      </c>
    </row>
    <row r="10">
      <c r="E10" s="243" t="s">
        <v>138</v>
      </c>
      <c r="F10" s="244" t="s">
        <v>243</v>
      </c>
      <c r="G10" s="6"/>
      <c r="H10" s="6"/>
      <c r="I10" s="6"/>
      <c r="J10" s="6"/>
      <c r="K10" s="7"/>
      <c r="L10" s="244" t="s">
        <v>154</v>
      </c>
      <c r="M10" s="7"/>
      <c r="N10" s="244" t="s">
        <v>157</v>
      </c>
      <c r="O10" s="7"/>
      <c r="P10" s="244" t="s">
        <v>161</v>
      </c>
      <c r="Q10" s="7"/>
      <c r="R10" s="244" t="s">
        <v>159</v>
      </c>
      <c r="S10" s="7"/>
      <c r="T10" s="244" t="s">
        <v>251</v>
      </c>
      <c r="U10" s="6"/>
      <c r="V10" s="6"/>
      <c r="W10" s="6"/>
      <c r="X10" s="7"/>
    </row>
    <row r="11">
      <c r="E11" s="245">
        <v>1.0</v>
      </c>
      <c r="F11" s="246" t="str">
        <f>Login!B2</f>
        <v>Login</v>
      </c>
      <c r="G11" s="6"/>
      <c r="H11" s="6"/>
      <c r="I11" s="6"/>
      <c r="J11" s="6"/>
      <c r="K11" s="7"/>
      <c r="L11" s="246">
        <f>Login!A6</f>
        <v>1</v>
      </c>
      <c r="M11" s="7"/>
      <c r="N11" s="246">
        <f>Login!B6</f>
        <v>0</v>
      </c>
      <c r="O11" s="7"/>
      <c r="P11" s="246">
        <f>Login!C6</f>
        <v>12</v>
      </c>
      <c r="Q11" s="7"/>
      <c r="R11" s="246">
        <f>Login!D6</f>
        <v>0</v>
      </c>
      <c r="S11" s="7"/>
      <c r="T11" s="246">
        <f>Login!E6</f>
        <v>13</v>
      </c>
      <c r="U11" s="6"/>
      <c r="V11" s="6"/>
      <c r="W11" s="6"/>
      <c r="X11" s="7"/>
    </row>
    <row r="12">
      <c r="E12" s="245">
        <v>2.0</v>
      </c>
      <c r="F12" s="246"/>
      <c r="G12" s="6"/>
      <c r="H12" s="6"/>
      <c r="I12" s="6"/>
      <c r="J12" s="6"/>
      <c r="K12" s="7"/>
      <c r="L12" s="246"/>
      <c r="M12" s="7"/>
      <c r="N12" s="246"/>
      <c r="O12" s="7"/>
      <c r="P12" s="246"/>
      <c r="Q12" s="7"/>
      <c r="R12" s="246"/>
      <c r="S12" s="7"/>
      <c r="T12" s="246"/>
      <c r="U12" s="6"/>
      <c r="V12" s="6"/>
      <c r="W12" s="6"/>
      <c r="X12" s="7"/>
    </row>
    <row r="13">
      <c r="E13" s="245"/>
      <c r="F13" s="246"/>
      <c r="G13" s="6"/>
      <c r="H13" s="6"/>
      <c r="I13" s="6"/>
      <c r="J13" s="6"/>
      <c r="K13" s="7"/>
      <c r="L13" s="246"/>
      <c r="M13" s="7"/>
      <c r="N13" s="246"/>
      <c r="O13" s="7"/>
      <c r="P13" s="246"/>
      <c r="Q13" s="7"/>
      <c r="R13" s="246"/>
      <c r="S13" s="7"/>
      <c r="T13" s="246"/>
      <c r="U13" s="6"/>
      <c r="V13" s="6"/>
      <c r="W13" s="6"/>
      <c r="X13" s="7"/>
    </row>
    <row r="14">
      <c r="E14" s="247"/>
      <c r="F14" s="248" t="s">
        <v>94</v>
      </c>
      <c r="G14" s="6"/>
      <c r="H14" s="6"/>
      <c r="I14" s="6"/>
      <c r="J14" s="6"/>
      <c r="K14" s="7"/>
      <c r="L14" s="248">
        <f>SUM(L11:M13)</f>
        <v>1</v>
      </c>
      <c r="M14" s="7"/>
      <c r="N14" s="248">
        <f>SUM(N11:O13)</f>
        <v>0</v>
      </c>
      <c r="O14" s="7"/>
      <c r="P14" s="248">
        <f>SUM(P11:Q13)</f>
        <v>12</v>
      </c>
      <c r="Q14" s="7"/>
      <c r="R14" s="248">
        <f>SUM(R11:S13)</f>
        <v>0</v>
      </c>
      <c r="S14" s="7"/>
      <c r="T14" s="248">
        <f>SUM(T11:U13)</f>
        <v>13</v>
      </c>
      <c r="U14" s="6"/>
      <c r="V14" s="6"/>
      <c r="W14" s="6"/>
      <c r="X14" s="7"/>
    </row>
    <row r="16" ht="15.0" customHeight="1">
      <c r="F16" s="249" t="s">
        <v>246</v>
      </c>
      <c r="M16" s="250">
        <f>(L14+N14)/(T14-R14)</f>
        <v>0.07692307692</v>
      </c>
    </row>
    <row r="17" ht="15.0" customHeight="1">
      <c r="F17" s="249" t="s">
        <v>248</v>
      </c>
      <c r="M17" s="250">
        <f>L14/(T14-R14)</f>
        <v>0.07692307692</v>
      </c>
    </row>
    <row r="18" ht="15.0" customHeight="1">
      <c r="A18" s="242"/>
      <c r="B18" s="251"/>
      <c r="C18" s="251"/>
      <c r="D18" s="251"/>
      <c r="E18" s="251"/>
      <c r="F18" s="251"/>
      <c r="G18" s="251"/>
      <c r="H18" s="251"/>
      <c r="I18" s="251"/>
      <c r="J18" s="251"/>
      <c r="K18" s="251"/>
      <c r="L18" s="251"/>
      <c r="M18" s="251"/>
      <c r="N18" s="251"/>
      <c r="O18" s="251"/>
      <c r="P18" s="251"/>
      <c r="Q18" s="251"/>
      <c r="R18" s="251"/>
      <c r="S18" s="251"/>
      <c r="T18" s="251"/>
      <c r="U18" s="251"/>
      <c r="V18" s="251"/>
      <c r="W18" s="251"/>
      <c r="X18" s="251"/>
      <c r="Y18" s="251"/>
    </row>
    <row r="19" ht="15.0" customHeight="1">
      <c r="A19" s="242" t="s">
        <v>252</v>
      </c>
      <c r="B19" s="251"/>
      <c r="C19" s="251"/>
      <c r="D19" s="251"/>
      <c r="E19" s="251"/>
      <c r="F19" s="251"/>
      <c r="G19" s="251"/>
      <c r="H19" s="251"/>
      <c r="I19" s="251"/>
      <c r="J19" s="251"/>
      <c r="K19" s="251"/>
      <c r="L19" s="251"/>
      <c r="M19" s="251"/>
      <c r="N19" s="251"/>
      <c r="O19" s="251"/>
      <c r="P19" s="251"/>
      <c r="Q19" s="251"/>
      <c r="R19" s="251"/>
      <c r="S19" s="251"/>
      <c r="T19" s="251"/>
      <c r="U19" s="251"/>
      <c r="V19" s="251"/>
      <c r="W19" s="251"/>
      <c r="X19" s="251"/>
      <c r="Y19" s="251"/>
    </row>
    <row r="20" ht="15.0" customHeight="1">
      <c r="A20" s="251"/>
      <c r="B20" s="252" t="s">
        <v>253</v>
      </c>
      <c r="C20" s="251"/>
      <c r="D20" s="251"/>
      <c r="E20" s="251"/>
      <c r="F20" s="251"/>
      <c r="G20" s="251"/>
      <c r="H20" s="251"/>
      <c r="I20" s="251"/>
      <c r="J20" s="251"/>
      <c r="K20" s="251"/>
      <c r="L20" s="251"/>
      <c r="M20" s="251"/>
      <c r="N20" s="251"/>
      <c r="O20" s="251"/>
      <c r="P20" s="251"/>
      <c r="Q20" s="251"/>
      <c r="R20" s="251"/>
      <c r="S20" s="251"/>
      <c r="T20" s="251"/>
      <c r="U20" s="251"/>
      <c r="V20" s="251"/>
      <c r="W20" s="251"/>
      <c r="X20" s="251"/>
      <c r="Y20" s="251"/>
    </row>
    <row r="21" ht="15.0" customHeight="1">
      <c r="A21" s="251"/>
      <c r="B21" s="251"/>
      <c r="C21" s="251"/>
      <c r="D21" s="251"/>
      <c r="E21" s="251"/>
      <c r="F21" s="251"/>
      <c r="G21" s="251"/>
      <c r="H21" s="251"/>
      <c r="I21" s="251"/>
      <c r="J21" s="251"/>
      <c r="K21" s="251"/>
      <c r="L21" s="251"/>
      <c r="M21" s="251"/>
      <c r="N21" s="251"/>
      <c r="O21" s="251"/>
      <c r="P21" s="251"/>
      <c r="Q21" s="251"/>
      <c r="R21" s="251"/>
      <c r="S21" s="251"/>
      <c r="T21" s="251"/>
      <c r="U21" s="251"/>
      <c r="V21" s="251"/>
      <c r="W21" s="251"/>
      <c r="X21" s="251"/>
      <c r="Y21" s="251"/>
    </row>
    <row r="22" ht="15.0" customHeight="1">
      <c r="A22" s="251"/>
      <c r="B22" s="253"/>
      <c r="C22" s="254" t="s">
        <v>254</v>
      </c>
      <c r="D22" s="7"/>
      <c r="E22" s="254" t="s">
        <v>255</v>
      </c>
      <c r="F22" s="6"/>
      <c r="G22" s="7"/>
      <c r="H22" s="254" t="s">
        <v>256</v>
      </c>
      <c r="I22" s="6"/>
      <c r="J22" s="6"/>
      <c r="K22" s="7"/>
      <c r="L22" s="254" t="s">
        <v>257</v>
      </c>
      <c r="M22" s="6"/>
      <c r="N22" s="6"/>
      <c r="O22" s="6"/>
      <c r="P22" s="7"/>
      <c r="Q22" s="254" t="s">
        <v>258</v>
      </c>
      <c r="R22" s="6"/>
      <c r="S22" s="6"/>
      <c r="T22" s="6"/>
      <c r="U22" s="7"/>
      <c r="V22" s="254" t="s">
        <v>259</v>
      </c>
      <c r="W22" s="6"/>
      <c r="X22" s="6"/>
      <c r="Y22" s="7"/>
    </row>
    <row r="23" ht="15.0" customHeight="1">
      <c r="A23" s="251"/>
      <c r="B23" s="251"/>
      <c r="C23" s="254">
        <v>1.0</v>
      </c>
      <c r="D23" s="7"/>
      <c r="E23" s="254" t="s">
        <v>260</v>
      </c>
      <c r="F23" s="6"/>
      <c r="G23" s="7"/>
      <c r="H23" s="254" t="s">
        <v>261</v>
      </c>
      <c r="I23" s="6"/>
      <c r="J23" s="6"/>
      <c r="K23" s="7"/>
      <c r="L23" s="254" t="s">
        <v>262</v>
      </c>
      <c r="M23" s="6"/>
      <c r="N23" s="6"/>
      <c r="O23" s="6"/>
      <c r="P23" s="7"/>
      <c r="Q23" s="254" t="s">
        <v>263</v>
      </c>
      <c r="R23" s="6"/>
      <c r="S23" s="6"/>
      <c r="T23" s="6"/>
      <c r="U23" s="7"/>
      <c r="V23" s="254"/>
      <c r="W23" s="6"/>
      <c r="X23" s="6"/>
      <c r="Y23" s="7"/>
    </row>
    <row r="24" ht="15.0" customHeight="1">
      <c r="A24" s="251"/>
      <c r="B24" s="251"/>
      <c r="C24" s="254">
        <v>2.0</v>
      </c>
      <c r="D24" s="7"/>
      <c r="E24" s="254" t="s">
        <v>264</v>
      </c>
      <c r="F24" s="6"/>
      <c r="G24" s="7"/>
      <c r="H24" s="254"/>
      <c r="I24" s="6"/>
      <c r="J24" s="6"/>
      <c r="K24" s="7"/>
      <c r="L24" s="254" t="s">
        <v>265</v>
      </c>
      <c r="M24" s="6"/>
      <c r="N24" s="6"/>
      <c r="O24" s="6"/>
      <c r="P24" s="7"/>
      <c r="Q24" s="254" t="s">
        <v>266</v>
      </c>
      <c r="R24" s="6"/>
      <c r="S24" s="6"/>
      <c r="T24" s="6"/>
      <c r="U24" s="7"/>
      <c r="V24" s="254"/>
      <c r="W24" s="6"/>
      <c r="X24" s="6"/>
      <c r="Y24" s="7"/>
    </row>
    <row r="25" ht="15.0" customHeight="1">
      <c r="A25" s="251"/>
      <c r="B25" s="251"/>
      <c r="C25" s="254">
        <v>3.0</v>
      </c>
      <c r="D25" s="7"/>
      <c r="E25" s="254" t="s">
        <v>260</v>
      </c>
      <c r="F25" s="6"/>
      <c r="G25" s="7"/>
      <c r="H25" s="254" t="s">
        <v>197</v>
      </c>
      <c r="I25" s="6"/>
      <c r="J25" s="6"/>
      <c r="K25" s="7"/>
      <c r="L25" s="254" t="s">
        <v>267</v>
      </c>
      <c r="M25" s="6"/>
      <c r="N25" s="6"/>
      <c r="O25" s="6"/>
      <c r="P25" s="7"/>
      <c r="Q25" s="254" t="s">
        <v>268</v>
      </c>
      <c r="R25" s="6"/>
      <c r="S25" s="6"/>
      <c r="T25" s="6"/>
      <c r="U25" s="7"/>
      <c r="V25" s="254"/>
      <c r="W25" s="6"/>
      <c r="X25" s="6"/>
      <c r="Y25" s="7"/>
    </row>
    <row r="26">
      <c r="A26" s="251"/>
      <c r="B26" s="251"/>
      <c r="C26" s="254"/>
      <c r="D26" s="7"/>
      <c r="E26" s="254"/>
      <c r="F26" s="6"/>
      <c r="G26" s="7"/>
      <c r="H26" s="254"/>
      <c r="I26" s="6"/>
      <c r="J26" s="6"/>
      <c r="K26" s="7"/>
      <c r="L26" s="254" t="s">
        <v>262</v>
      </c>
      <c r="M26" s="6"/>
      <c r="N26" s="6"/>
      <c r="O26" s="6"/>
      <c r="P26" s="7"/>
      <c r="Q26" s="254" t="s">
        <v>269</v>
      </c>
      <c r="R26" s="6"/>
      <c r="S26" s="6"/>
      <c r="T26" s="6"/>
      <c r="U26" s="7"/>
      <c r="V26" s="254"/>
      <c r="W26" s="6"/>
      <c r="X26" s="6"/>
      <c r="Y26" s="7"/>
    </row>
    <row r="27">
      <c r="A27" s="251"/>
      <c r="B27" s="251"/>
      <c r="C27" s="254"/>
      <c r="D27" s="7"/>
      <c r="E27" s="254"/>
      <c r="F27" s="6"/>
      <c r="G27" s="7"/>
      <c r="H27" s="254"/>
      <c r="I27" s="6"/>
      <c r="J27" s="6"/>
      <c r="K27" s="7"/>
      <c r="L27" s="254" t="s">
        <v>265</v>
      </c>
      <c r="M27" s="6"/>
      <c r="N27" s="6"/>
      <c r="O27" s="6"/>
      <c r="P27" s="7"/>
      <c r="Q27" s="254" t="s">
        <v>270</v>
      </c>
      <c r="R27" s="6"/>
      <c r="S27" s="6"/>
      <c r="T27" s="6"/>
      <c r="U27" s="7"/>
      <c r="V27" s="254"/>
      <c r="W27" s="6"/>
      <c r="X27" s="6"/>
      <c r="Y27" s="7"/>
    </row>
    <row r="28">
      <c r="A28" s="251"/>
      <c r="B28" s="251"/>
      <c r="C28" s="254"/>
      <c r="D28" s="7"/>
      <c r="E28" s="254"/>
      <c r="F28" s="6"/>
      <c r="G28" s="7"/>
      <c r="H28" s="254"/>
      <c r="I28" s="6"/>
      <c r="J28" s="6"/>
      <c r="K28" s="7"/>
      <c r="L28" s="254" t="s">
        <v>271</v>
      </c>
      <c r="M28" s="6"/>
      <c r="N28" s="6"/>
      <c r="O28" s="6"/>
      <c r="P28" s="7"/>
      <c r="Q28" s="254" t="s">
        <v>272</v>
      </c>
      <c r="R28" s="6"/>
      <c r="S28" s="6"/>
      <c r="T28" s="6"/>
      <c r="U28" s="7"/>
      <c r="V28" s="254"/>
      <c r="W28" s="6"/>
      <c r="X28" s="6"/>
      <c r="Y28" s="7"/>
    </row>
    <row r="29">
      <c r="A29" s="251"/>
      <c r="B29" s="251"/>
      <c r="C29" s="254"/>
      <c r="D29" s="7"/>
      <c r="E29" s="254"/>
      <c r="F29" s="6"/>
      <c r="G29" s="7"/>
      <c r="H29" s="254"/>
      <c r="I29" s="6"/>
      <c r="J29" s="6"/>
      <c r="K29" s="7"/>
      <c r="L29" s="254" t="s">
        <v>267</v>
      </c>
      <c r="M29" s="6"/>
      <c r="N29" s="6"/>
      <c r="O29" s="6"/>
      <c r="P29" s="7"/>
      <c r="Q29" s="254" t="s">
        <v>273</v>
      </c>
      <c r="R29" s="6"/>
      <c r="S29" s="6"/>
      <c r="T29" s="6"/>
      <c r="U29" s="7"/>
      <c r="V29" s="254"/>
      <c r="W29" s="6"/>
      <c r="X29" s="6"/>
      <c r="Y29" s="7"/>
    </row>
    <row r="30">
      <c r="A30" s="251"/>
      <c r="B30" s="251"/>
      <c r="C30" s="254"/>
      <c r="D30" s="7"/>
      <c r="E30" s="254"/>
      <c r="F30" s="6"/>
      <c r="G30" s="7"/>
      <c r="H30" s="254"/>
      <c r="I30" s="6"/>
      <c r="J30" s="6"/>
      <c r="K30" s="7"/>
      <c r="L30" s="254" t="s">
        <v>262</v>
      </c>
      <c r="M30" s="6"/>
      <c r="N30" s="6"/>
      <c r="O30" s="6"/>
      <c r="P30" s="7"/>
      <c r="Q30" s="254" t="s">
        <v>274</v>
      </c>
      <c r="R30" s="6"/>
      <c r="S30" s="6"/>
      <c r="T30" s="6"/>
      <c r="U30" s="7"/>
      <c r="V30" s="254"/>
      <c r="W30" s="6"/>
      <c r="X30" s="6"/>
      <c r="Y30" s="7"/>
    </row>
    <row r="31">
      <c r="A31" s="251"/>
      <c r="B31" s="251"/>
      <c r="C31" s="254"/>
      <c r="D31" s="7"/>
      <c r="E31" s="254"/>
      <c r="F31" s="6"/>
      <c r="G31" s="7"/>
      <c r="H31" s="254"/>
      <c r="I31" s="6"/>
      <c r="J31" s="6"/>
      <c r="K31" s="7"/>
      <c r="L31" s="254" t="s">
        <v>262</v>
      </c>
      <c r="M31" s="6"/>
      <c r="N31" s="6"/>
      <c r="O31" s="6"/>
      <c r="P31" s="7"/>
      <c r="Q31" s="254" t="s">
        <v>274</v>
      </c>
      <c r="R31" s="6"/>
      <c r="S31" s="6"/>
      <c r="T31" s="6"/>
      <c r="U31" s="7"/>
      <c r="V31" s="254"/>
      <c r="W31" s="6"/>
      <c r="X31" s="6"/>
      <c r="Y31" s="7"/>
    </row>
    <row r="32">
      <c r="A32" s="251"/>
      <c r="B32" s="252"/>
      <c r="C32" s="254"/>
      <c r="D32" s="7"/>
      <c r="E32" s="254"/>
      <c r="F32" s="6"/>
      <c r="G32" s="7"/>
      <c r="H32" s="254"/>
      <c r="I32" s="6"/>
      <c r="J32" s="6"/>
      <c r="K32" s="7"/>
      <c r="L32" s="254" t="s">
        <v>265</v>
      </c>
      <c r="M32" s="6"/>
      <c r="N32" s="6"/>
      <c r="O32" s="6"/>
      <c r="P32" s="7"/>
      <c r="Q32" s="254" t="s">
        <v>275</v>
      </c>
      <c r="R32" s="6"/>
      <c r="S32" s="6"/>
      <c r="T32" s="6"/>
      <c r="U32" s="7"/>
      <c r="V32" s="254"/>
      <c r="W32" s="6"/>
      <c r="X32" s="6"/>
      <c r="Y32" s="7"/>
    </row>
    <row r="33">
      <c r="A33" s="251"/>
      <c r="B33" s="43"/>
      <c r="C33" s="254"/>
      <c r="D33" s="7"/>
      <c r="E33" s="254"/>
      <c r="F33" s="6"/>
      <c r="G33" s="7"/>
      <c r="H33" s="254"/>
      <c r="I33" s="6"/>
      <c r="J33" s="6"/>
      <c r="K33" s="7"/>
      <c r="L33" s="254" t="s">
        <v>265</v>
      </c>
      <c r="M33" s="6"/>
      <c r="N33" s="6"/>
      <c r="O33" s="6"/>
      <c r="P33" s="7"/>
      <c r="Q33" s="254" t="s">
        <v>276</v>
      </c>
      <c r="R33" s="6"/>
      <c r="S33" s="6"/>
      <c r="T33" s="6"/>
      <c r="U33" s="7"/>
      <c r="V33" s="254"/>
      <c r="W33" s="6"/>
      <c r="X33" s="6"/>
      <c r="Y33" s="7"/>
    </row>
    <row r="34">
      <c r="A34" s="251"/>
      <c r="B34" s="251"/>
      <c r="C34" s="254"/>
      <c r="D34" s="7"/>
      <c r="E34" s="254"/>
      <c r="F34" s="6"/>
      <c r="G34" s="7"/>
      <c r="H34" s="254"/>
      <c r="I34" s="6"/>
      <c r="J34" s="6"/>
      <c r="K34" s="7"/>
      <c r="L34" s="254" t="s">
        <v>265</v>
      </c>
      <c r="M34" s="6"/>
      <c r="N34" s="6"/>
      <c r="O34" s="6"/>
      <c r="P34" s="7"/>
      <c r="Q34" s="254"/>
      <c r="R34" s="6"/>
      <c r="S34" s="6"/>
      <c r="T34" s="6"/>
      <c r="U34" s="7"/>
      <c r="V34" s="254"/>
      <c r="W34" s="6"/>
      <c r="X34" s="6"/>
      <c r="Y34" s="7"/>
    </row>
    <row r="35">
      <c r="A35" s="251"/>
      <c r="B35" s="251"/>
      <c r="C35" s="254"/>
      <c r="D35" s="7"/>
      <c r="E35" s="254"/>
      <c r="F35" s="6"/>
      <c r="G35" s="7"/>
      <c r="H35" s="254"/>
      <c r="I35" s="6"/>
      <c r="J35" s="6"/>
      <c r="K35" s="7"/>
      <c r="L35" s="254" t="s">
        <v>262</v>
      </c>
      <c r="M35" s="6"/>
      <c r="N35" s="6"/>
      <c r="O35" s="6"/>
      <c r="P35" s="7"/>
      <c r="Q35" s="254"/>
      <c r="R35" s="6"/>
      <c r="S35" s="6"/>
      <c r="T35" s="6"/>
      <c r="U35" s="7"/>
      <c r="V35" s="254"/>
      <c r="W35" s="6"/>
      <c r="X35" s="6"/>
      <c r="Y35" s="7"/>
    </row>
    <row r="36">
      <c r="A36" s="251"/>
      <c r="B36" s="251"/>
      <c r="C36" s="254"/>
      <c r="D36" s="7"/>
      <c r="E36" s="254"/>
      <c r="F36" s="6"/>
      <c r="G36" s="7"/>
      <c r="H36" s="254"/>
      <c r="I36" s="6"/>
      <c r="J36" s="6"/>
      <c r="K36" s="7"/>
      <c r="L36" s="254" t="s">
        <v>267</v>
      </c>
      <c r="M36" s="6"/>
      <c r="N36" s="6"/>
      <c r="O36" s="6"/>
      <c r="P36" s="7"/>
      <c r="Q36" s="254"/>
      <c r="R36" s="6"/>
      <c r="S36" s="6"/>
      <c r="T36" s="6"/>
      <c r="U36" s="7"/>
      <c r="V36" s="254"/>
      <c r="W36" s="6"/>
      <c r="X36" s="6"/>
      <c r="Y36" s="7"/>
    </row>
    <row r="37">
      <c r="A37" s="251"/>
      <c r="B37" s="251"/>
      <c r="C37" s="254"/>
      <c r="D37" s="7"/>
      <c r="E37" s="254"/>
      <c r="F37" s="6"/>
      <c r="G37" s="7"/>
      <c r="H37" s="254"/>
      <c r="I37" s="6"/>
      <c r="J37" s="6"/>
      <c r="K37" s="7"/>
      <c r="L37" s="254" t="s">
        <v>267</v>
      </c>
      <c r="M37" s="6"/>
      <c r="N37" s="6"/>
      <c r="O37" s="6"/>
      <c r="P37" s="7"/>
      <c r="Q37" s="254"/>
      <c r="R37" s="6"/>
      <c r="S37" s="6"/>
      <c r="T37" s="6"/>
      <c r="U37" s="7"/>
      <c r="V37" s="254"/>
      <c r="W37" s="6"/>
      <c r="X37" s="6"/>
      <c r="Y37" s="7"/>
    </row>
    <row r="38">
      <c r="A38" s="251"/>
      <c r="B38" s="251"/>
      <c r="C38" s="254"/>
      <c r="D38" s="7"/>
      <c r="E38" s="254"/>
      <c r="F38" s="6"/>
      <c r="G38" s="7"/>
      <c r="H38" s="254"/>
      <c r="I38" s="6"/>
      <c r="J38" s="6"/>
      <c r="K38" s="7"/>
      <c r="L38" s="254" t="s">
        <v>276</v>
      </c>
      <c r="M38" s="6"/>
      <c r="N38" s="6"/>
      <c r="O38" s="6"/>
      <c r="P38" s="7"/>
      <c r="Q38" s="254"/>
      <c r="R38" s="6"/>
      <c r="S38" s="6"/>
      <c r="T38" s="6"/>
      <c r="U38" s="7"/>
      <c r="V38" s="254"/>
      <c r="W38" s="6"/>
      <c r="X38" s="6"/>
      <c r="Y38" s="7"/>
    </row>
    <row r="39">
      <c r="A39" s="251"/>
      <c r="B39" s="251"/>
      <c r="C39" s="254"/>
      <c r="D39" s="7"/>
      <c r="E39" s="254"/>
      <c r="F39" s="6"/>
      <c r="G39" s="7"/>
      <c r="H39" s="254"/>
      <c r="I39" s="6"/>
      <c r="J39" s="6"/>
      <c r="K39" s="7"/>
      <c r="L39" s="254" t="s">
        <v>276</v>
      </c>
      <c r="M39" s="6"/>
      <c r="N39" s="6"/>
      <c r="O39" s="6"/>
      <c r="P39" s="7"/>
      <c r="Q39" s="254"/>
      <c r="R39" s="6"/>
      <c r="S39" s="6"/>
      <c r="T39" s="6"/>
      <c r="U39" s="7"/>
      <c r="V39" s="254"/>
      <c r="W39" s="6"/>
      <c r="X39" s="6"/>
      <c r="Y39" s="7"/>
    </row>
    <row r="40">
      <c r="A40" s="251"/>
      <c r="B40" s="251"/>
      <c r="C40" s="254"/>
      <c r="D40" s="7"/>
      <c r="E40" s="254"/>
      <c r="F40" s="6"/>
      <c r="G40" s="7"/>
      <c r="H40" s="254"/>
      <c r="I40" s="6"/>
      <c r="J40" s="6"/>
      <c r="K40" s="7"/>
      <c r="L40" s="254"/>
      <c r="M40" s="6"/>
      <c r="N40" s="6"/>
      <c r="O40" s="6"/>
      <c r="P40" s="7"/>
      <c r="Q40" s="254"/>
      <c r="R40" s="6"/>
      <c r="S40" s="6"/>
      <c r="T40" s="6"/>
      <c r="U40" s="7"/>
      <c r="V40" s="254"/>
      <c r="W40" s="6"/>
      <c r="X40" s="6"/>
      <c r="Y40" s="7"/>
    </row>
    <row r="41">
      <c r="A41" s="251"/>
      <c r="B41" s="251"/>
      <c r="C41" s="254"/>
      <c r="D41" s="7"/>
      <c r="E41" s="254"/>
      <c r="F41" s="6"/>
      <c r="G41" s="7"/>
      <c r="H41" s="254"/>
      <c r="I41" s="6"/>
      <c r="J41" s="6"/>
      <c r="K41" s="7"/>
      <c r="L41" s="254"/>
      <c r="M41" s="6"/>
      <c r="N41" s="6"/>
      <c r="O41" s="6"/>
      <c r="P41" s="7"/>
      <c r="Q41" s="254"/>
      <c r="R41" s="6"/>
      <c r="S41" s="6"/>
      <c r="T41" s="6"/>
      <c r="U41" s="7"/>
      <c r="V41" s="254"/>
      <c r="W41" s="6"/>
      <c r="X41" s="6"/>
      <c r="Y41" s="7"/>
    </row>
    <row r="42">
      <c r="A42" s="251"/>
      <c r="B42" s="251"/>
      <c r="C42" s="254"/>
      <c r="D42" s="7"/>
      <c r="E42" s="254"/>
      <c r="F42" s="6"/>
      <c r="G42" s="7"/>
      <c r="H42" s="254"/>
      <c r="I42" s="6"/>
      <c r="J42" s="6"/>
      <c r="K42" s="7"/>
      <c r="L42" s="254"/>
      <c r="M42" s="6"/>
      <c r="N42" s="6"/>
      <c r="O42" s="6"/>
      <c r="P42" s="7"/>
      <c r="Q42" s="254"/>
      <c r="R42" s="6"/>
      <c r="S42" s="6"/>
      <c r="T42" s="6"/>
      <c r="U42" s="7"/>
      <c r="V42" s="254"/>
      <c r="W42" s="6"/>
      <c r="X42" s="6"/>
      <c r="Y42" s="7"/>
    </row>
    <row r="43">
      <c r="A43" s="251"/>
      <c r="B43" s="251"/>
      <c r="C43" s="255"/>
      <c r="D43" s="206"/>
      <c r="E43" s="255"/>
      <c r="F43" s="206"/>
      <c r="G43" s="206"/>
      <c r="H43" s="255"/>
      <c r="I43" s="206"/>
      <c r="J43" s="206"/>
      <c r="K43" s="206"/>
      <c r="L43" s="255"/>
      <c r="M43" s="206"/>
      <c r="N43" s="206"/>
      <c r="O43" s="206"/>
      <c r="P43" s="206"/>
      <c r="Q43" s="255"/>
      <c r="R43" s="206"/>
      <c r="S43" s="206"/>
      <c r="T43" s="206"/>
      <c r="U43" s="206"/>
      <c r="V43" s="255"/>
      <c r="W43" s="206"/>
      <c r="X43" s="206"/>
      <c r="Y43" s="206"/>
    </row>
    <row r="44">
      <c r="A44" s="251"/>
      <c r="B44" s="251"/>
      <c r="C44" s="251"/>
      <c r="D44" s="251"/>
      <c r="E44" s="251"/>
      <c r="F44" s="251"/>
      <c r="G44" s="251"/>
      <c r="H44" s="251"/>
      <c r="I44" s="251"/>
      <c r="J44" s="251"/>
      <c r="K44" s="251"/>
      <c r="L44" s="251"/>
      <c r="M44" s="251"/>
      <c r="N44" s="251"/>
      <c r="O44" s="251"/>
      <c r="P44" s="251"/>
      <c r="Q44" s="251"/>
      <c r="R44" s="251"/>
      <c r="S44" s="251"/>
      <c r="T44" s="251"/>
      <c r="U44" s="251"/>
      <c r="V44" s="251"/>
      <c r="W44" s="251"/>
      <c r="X44" s="251"/>
      <c r="Y44" s="251"/>
    </row>
    <row r="45">
      <c r="A45" s="251"/>
      <c r="B45" s="252" t="s">
        <v>277</v>
      </c>
      <c r="C45" s="251"/>
      <c r="D45" s="251"/>
      <c r="E45" s="251"/>
      <c r="F45" s="251"/>
      <c r="G45" s="251"/>
      <c r="H45" s="251"/>
      <c r="I45" s="251"/>
      <c r="J45" s="251"/>
      <c r="K45" s="251"/>
      <c r="L45" s="251"/>
      <c r="M45" s="251"/>
      <c r="N45" s="251"/>
      <c r="O45" s="251"/>
      <c r="P45" s="251"/>
      <c r="Q45" s="251"/>
      <c r="R45" s="251"/>
      <c r="S45" s="251"/>
      <c r="T45" s="251"/>
      <c r="U45" s="251"/>
      <c r="V45" s="251"/>
      <c r="W45" s="251"/>
      <c r="X45" s="251"/>
      <c r="Y45" s="251"/>
    </row>
    <row r="46">
      <c r="A46" s="242"/>
      <c r="B46" s="251"/>
      <c r="C46" s="256" t="s">
        <v>278</v>
      </c>
      <c r="D46" s="251"/>
      <c r="E46" s="251"/>
      <c r="F46" s="251"/>
      <c r="G46" s="251"/>
      <c r="H46" s="251"/>
      <c r="I46" s="251"/>
      <c r="J46" s="251"/>
      <c r="K46" s="251"/>
      <c r="L46" s="251"/>
      <c r="M46" s="251"/>
      <c r="N46" s="251"/>
      <c r="O46" s="251"/>
      <c r="P46" s="251"/>
      <c r="Q46" s="251"/>
      <c r="R46" s="251"/>
      <c r="S46" s="251"/>
      <c r="T46" s="251"/>
      <c r="U46" s="251"/>
      <c r="V46" s="251"/>
      <c r="W46" s="251"/>
      <c r="X46" s="251"/>
      <c r="Y46" s="251"/>
    </row>
    <row r="47">
      <c r="A47" s="242"/>
      <c r="B47" s="251"/>
      <c r="C47" s="251"/>
      <c r="D47" s="251"/>
      <c r="E47" s="251"/>
      <c r="F47" s="251"/>
      <c r="G47" s="251"/>
      <c r="H47" s="251"/>
      <c r="I47" s="251"/>
      <c r="J47" s="251"/>
      <c r="K47" s="251"/>
      <c r="L47" s="251"/>
      <c r="M47" s="251"/>
      <c r="N47" s="251"/>
      <c r="O47" s="251"/>
      <c r="P47" s="251"/>
      <c r="Q47" s="251"/>
      <c r="R47" s="251"/>
      <c r="S47" s="251"/>
      <c r="T47" s="251"/>
      <c r="U47" s="251"/>
      <c r="V47" s="251"/>
      <c r="W47" s="251"/>
      <c r="X47" s="251"/>
      <c r="Y47" s="251"/>
    </row>
    <row r="48">
      <c r="A48" s="251"/>
      <c r="B48" s="257" t="s">
        <v>138</v>
      </c>
      <c r="C48" s="206"/>
      <c r="D48" s="206"/>
      <c r="E48" s="206"/>
      <c r="F48" s="257" t="s">
        <v>279</v>
      </c>
      <c r="G48" s="206"/>
      <c r="H48" s="206"/>
      <c r="I48" s="206"/>
      <c r="J48" s="206"/>
      <c r="K48" s="206"/>
      <c r="L48" s="206"/>
      <c r="M48" s="206"/>
      <c r="N48" s="206"/>
      <c r="O48" s="206"/>
      <c r="P48" s="258" t="s">
        <v>280</v>
      </c>
      <c r="Q48" s="206"/>
      <c r="R48" s="206"/>
      <c r="S48" s="206"/>
      <c r="T48" s="206"/>
      <c r="U48" s="206"/>
      <c r="V48" s="206"/>
      <c r="W48" s="206"/>
      <c r="X48" s="206"/>
      <c r="Y48" s="206"/>
    </row>
    <row r="49">
      <c r="A49" s="251"/>
      <c r="B49" s="259">
        <v>1.0</v>
      </c>
      <c r="C49" s="206"/>
      <c r="D49" s="206"/>
      <c r="E49" s="206"/>
      <c r="F49" s="260" t="s">
        <v>262</v>
      </c>
      <c r="G49" s="260"/>
      <c r="H49" s="260"/>
      <c r="I49" s="260"/>
      <c r="J49" s="260"/>
      <c r="K49" s="260"/>
      <c r="L49" s="260"/>
      <c r="M49" s="260"/>
      <c r="N49" s="260"/>
      <c r="O49" s="260"/>
      <c r="P49" s="261"/>
      <c r="Q49" s="261"/>
      <c r="R49" s="261"/>
      <c r="S49" s="261"/>
      <c r="T49" s="261"/>
      <c r="U49" s="261">
        <f>COUNTIF(L23:P42,"Coding mistake")</f>
        <v>5</v>
      </c>
      <c r="V49" s="261"/>
      <c r="W49" s="261"/>
      <c r="X49" s="261"/>
      <c r="Y49" s="261"/>
    </row>
    <row r="50">
      <c r="A50" s="251"/>
      <c r="B50" s="259">
        <v>2.0</v>
      </c>
      <c r="C50" s="206"/>
      <c r="D50" s="206"/>
      <c r="E50" s="206"/>
      <c r="F50" s="260" t="s">
        <v>265</v>
      </c>
      <c r="G50" s="260"/>
      <c r="H50" s="260"/>
      <c r="I50" s="260"/>
      <c r="J50" s="260"/>
      <c r="K50" s="260"/>
      <c r="L50" s="260"/>
      <c r="M50" s="260"/>
      <c r="N50" s="260"/>
      <c r="O50" s="260"/>
      <c r="P50" s="261"/>
      <c r="Q50" s="261"/>
      <c r="R50" s="261"/>
      <c r="S50" s="261"/>
      <c r="T50" s="261"/>
      <c r="U50" s="261">
        <f>COUNTIF(L23:P42,"Misunderstand Document")</f>
        <v>5</v>
      </c>
      <c r="V50" s="261"/>
      <c r="W50" s="261"/>
      <c r="X50" s="261"/>
      <c r="Y50" s="261"/>
    </row>
    <row r="51">
      <c r="A51" s="251"/>
      <c r="B51" s="259">
        <v>3.0</v>
      </c>
      <c r="C51" s="206"/>
      <c r="D51" s="206"/>
      <c r="E51" s="206"/>
      <c r="F51" s="260" t="s">
        <v>271</v>
      </c>
      <c r="G51" s="260"/>
      <c r="H51" s="260"/>
      <c r="I51" s="260"/>
      <c r="J51" s="260"/>
      <c r="K51" s="260"/>
      <c r="L51" s="260"/>
      <c r="M51" s="260"/>
      <c r="N51" s="260"/>
      <c r="O51" s="260"/>
      <c r="P51" s="261"/>
      <c r="Q51" s="261"/>
      <c r="R51" s="261"/>
      <c r="S51" s="261"/>
      <c r="T51" s="261"/>
      <c r="U51" s="261">
        <f>COUNTIF(L23:P42,"Unclear Document")</f>
        <v>1</v>
      </c>
      <c r="V51" s="261"/>
      <c r="W51" s="261"/>
      <c r="X51" s="261"/>
      <c r="Y51" s="261"/>
    </row>
    <row r="52">
      <c r="A52" s="251"/>
      <c r="B52" s="259">
        <v>4.0</v>
      </c>
      <c r="C52" s="206"/>
      <c r="D52" s="206"/>
      <c r="E52" s="206"/>
      <c r="F52" s="260" t="s">
        <v>267</v>
      </c>
      <c r="G52" s="260"/>
      <c r="H52" s="260"/>
      <c r="I52" s="260"/>
      <c r="J52" s="260"/>
      <c r="K52" s="260"/>
      <c r="L52" s="260"/>
      <c r="M52" s="260"/>
      <c r="N52" s="260"/>
      <c r="O52" s="260"/>
      <c r="P52" s="261"/>
      <c r="Q52" s="261"/>
      <c r="R52" s="261"/>
      <c r="S52" s="261"/>
      <c r="T52" s="261"/>
      <c r="U52" s="261">
        <f>COUNTIF(L23:P42,"Error in Document")</f>
        <v>4</v>
      </c>
      <c r="V52" s="261"/>
      <c r="W52" s="261"/>
      <c r="X52" s="261"/>
      <c r="Y52" s="261"/>
    </row>
    <row r="53">
      <c r="A53" s="251"/>
      <c r="B53" s="259">
        <v>5.0</v>
      </c>
      <c r="C53" s="206"/>
      <c r="D53" s="206"/>
      <c r="E53" s="206"/>
      <c r="F53" s="260" t="s">
        <v>276</v>
      </c>
      <c r="G53" s="260"/>
      <c r="H53" s="260"/>
      <c r="I53" s="260"/>
      <c r="J53" s="260"/>
      <c r="K53" s="260"/>
      <c r="L53" s="260"/>
      <c r="M53" s="260"/>
      <c r="N53" s="260"/>
      <c r="O53" s="260"/>
      <c r="P53" s="261"/>
      <c r="Q53" s="261"/>
      <c r="R53" s="261"/>
      <c r="S53" s="261"/>
      <c r="T53" s="261"/>
      <c r="U53" s="261">
        <f>COUNTIF(L23:P42,"Other")</f>
        <v>2</v>
      </c>
      <c r="V53" s="261"/>
      <c r="W53" s="261"/>
      <c r="X53" s="261"/>
      <c r="Y53" s="261"/>
    </row>
    <row r="54">
      <c r="A54" s="242"/>
      <c r="B54" s="259"/>
      <c r="C54" s="206"/>
      <c r="D54" s="206"/>
      <c r="E54" s="206"/>
      <c r="F54" s="260"/>
      <c r="G54" s="260"/>
      <c r="H54" s="260"/>
      <c r="I54" s="260"/>
      <c r="J54" s="260"/>
      <c r="K54" s="260"/>
      <c r="L54" s="260"/>
      <c r="M54" s="260"/>
      <c r="N54" s="260"/>
      <c r="O54" s="260"/>
      <c r="P54" s="261"/>
      <c r="Q54" s="261"/>
      <c r="R54" s="261"/>
      <c r="S54" s="261"/>
      <c r="T54" s="261"/>
      <c r="U54" s="261"/>
      <c r="V54" s="261"/>
      <c r="W54" s="261"/>
      <c r="X54" s="261"/>
      <c r="Y54" s="261"/>
    </row>
    <row r="55">
      <c r="A55" s="242"/>
      <c r="B55" s="259"/>
      <c r="C55" s="206"/>
      <c r="D55" s="206"/>
      <c r="E55" s="206"/>
      <c r="F55" s="260"/>
      <c r="G55" s="260"/>
      <c r="H55" s="260"/>
      <c r="I55" s="260"/>
      <c r="J55" s="260"/>
      <c r="K55" s="260"/>
      <c r="L55" s="260"/>
      <c r="M55" s="260"/>
      <c r="N55" s="260"/>
      <c r="O55" s="260"/>
      <c r="P55" s="261"/>
      <c r="Q55" s="261"/>
      <c r="R55" s="261"/>
      <c r="S55" s="261"/>
      <c r="T55" s="261"/>
      <c r="U55" s="261"/>
      <c r="V55" s="261"/>
      <c r="W55" s="261"/>
      <c r="X55" s="261"/>
      <c r="Y55" s="261"/>
    </row>
    <row r="56">
      <c r="A56" s="242"/>
      <c r="B56" s="259"/>
      <c r="C56" s="206"/>
      <c r="D56" s="206"/>
      <c r="E56" s="206"/>
      <c r="F56" s="260"/>
      <c r="G56" s="260"/>
      <c r="H56" s="260"/>
      <c r="I56" s="260"/>
      <c r="J56" s="260"/>
      <c r="K56" s="260"/>
      <c r="L56" s="260"/>
      <c r="M56" s="260"/>
      <c r="N56" s="260"/>
      <c r="O56" s="260"/>
      <c r="P56" s="261"/>
      <c r="Q56" s="261"/>
      <c r="R56" s="261"/>
      <c r="S56" s="261"/>
      <c r="T56" s="261"/>
      <c r="U56" s="261"/>
      <c r="V56" s="261"/>
      <c r="W56" s="261"/>
      <c r="X56" s="261"/>
      <c r="Y56" s="261"/>
    </row>
    <row r="57">
      <c r="A57" s="242"/>
      <c r="B57" s="251"/>
      <c r="C57" s="251"/>
      <c r="D57" s="251"/>
      <c r="E57" s="251"/>
      <c r="F57" s="251"/>
      <c r="G57" s="251"/>
      <c r="H57" s="251"/>
      <c r="I57" s="251"/>
      <c r="J57" s="251"/>
      <c r="K57" s="251"/>
      <c r="L57" s="251"/>
      <c r="M57" s="251"/>
      <c r="N57" s="251"/>
      <c r="O57" s="251"/>
      <c r="P57" s="251"/>
      <c r="Q57" s="251"/>
      <c r="R57" s="251"/>
      <c r="S57" s="251"/>
      <c r="T57" s="251"/>
      <c r="U57" s="251"/>
      <c r="V57" s="251"/>
      <c r="W57" s="251"/>
      <c r="X57" s="251"/>
      <c r="Y57" s="251"/>
    </row>
    <row r="58">
      <c r="A58" s="242"/>
      <c r="B58" s="242"/>
      <c r="C58" s="256"/>
      <c r="D58" s="242"/>
      <c r="E58" s="242"/>
      <c r="F58" s="242"/>
      <c r="G58" s="242"/>
      <c r="H58" s="242"/>
      <c r="I58" s="242"/>
      <c r="J58" s="242"/>
      <c r="K58" s="242"/>
      <c r="L58" s="242"/>
      <c r="M58" s="242"/>
      <c r="N58" s="242"/>
      <c r="O58" s="242"/>
      <c r="P58" s="242"/>
      <c r="Q58" s="242"/>
      <c r="R58" s="242"/>
      <c r="S58" s="242"/>
      <c r="T58" s="242"/>
      <c r="U58" s="242"/>
      <c r="V58" s="242"/>
      <c r="W58" s="242"/>
      <c r="X58" s="242"/>
      <c r="Y58" s="242"/>
    </row>
    <row r="59">
      <c r="A59" s="242"/>
      <c r="B59" s="242"/>
      <c r="C59" s="256"/>
      <c r="D59" s="242"/>
      <c r="E59" s="242"/>
      <c r="F59" s="242"/>
      <c r="G59" s="242"/>
      <c r="H59" s="242"/>
      <c r="I59" s="242"/>
      <c r="J59" s="242"/>
      <c r="K59" s="242"/>
      <c r="L59" s="242"/>
      <c r="M59" s="242"/>
      <c r="N59" s="242"/>
      <c r="O59" s="242"/>
      <c r="P59" s="242"/>
      <c r="Q59" s="242"/>
      <c r="R59" s="242"/>
      <c r="S59" s="242"/>
      <c r="T59" s="242"/>
      <c r="U59" s="242"/>
      <c r="V59" s="242"/>
      <c r="W59" s="242"/>
      <c r="X59" s="242"/>
      <c r="Y59" s="242"/>
    </row>
    <row r="60">
      <c r="A60" s="251"/>
      <c r="B60" s="242"/>
      <c r="C60" s="256"/>
      <c r="D60" s="242"/>
      <c r="E60" s="242"/>
      <c r="F60" s="242"/>
      <c r="G60" s="242"/>
      <c r="H60" s="242"/>
      <c r="I60" s="242"/>
      <c r="J60" s="242"/>
      <c r="K60" s="242"/>
      <c r="L60" s="242"/>
      <c r="M60" s="242"/>
      <c r="N60" s="242"/>
      <c r="O60" s="242"/>
      <c r="P60" s="242"/>
      <c r="Q60" s="242"/>
      <c r="R60" s="242"/>
      <c r="S60" s="242"/>
      <c r="T60" s="242"/>
      <c r="U60" s="242"/>
      <c r="V60" s="251"/>
      <c r="W60" s="242"/>
      <c r="X60" s="242"/>
      <c r="Y60" s="242"/>
    </row>
    <row r="61">
      <c r="A61" s="251"/>
      <c r="B61" s="242"/>
      <c r="C61" s="256"/>
      <c r="D61" s="242"/>
      <c r="E61" s="242"/>
      <c r="F61" s="242"/>
      <c r="G61" s="242"/>
      <c r="H61" s="242"/>
      <c r="I61" s="242"/>
      <c r="J61" s="242"/>
      <c r="K61" s="242"/>
      <c r="L61" s="242"/>
      <c r="M61" s="242"/>
      <c r="N61" s="242"/>
      <c r="O61" s="242"/>
      <c r="P61" s="242"/>
      <c r="Q61" s="242"/>
      <c r="R61" s="242"/>
      <c r="S61" s="242"/>
      <c r="T61" s="242"/>
      <c r="U61" s="242"/>
      <c r="V61" s="251"/>
      <c r="W61" s="242"/>
      <c r="X61" s="242"/>
      <c r="Y61" s="242"/>
    </row>
    <row r="62">
      <c r="A62" s="251"/>
      <c r="B62" s="242"/>
      <c r="C62" s="256"/>
      <c r="D62" s="242"/>
      <c r="E62" s="242"/>
      <c r="F62" s="242"/>
      <c r="G62" s="242"/>
      <c r="H62" s="242"/>
      <c r="I62" s="242"/>
      <c r="J62" s="242"/>
      <c r="K62" s="242"/>
      <c r="L62" s="242"/>
      <c r="M62" s="242"/>
      <c r="N62" s="242"/>
      <c r="O62" s="242"/>
      <c r="P62" s="242"/>
      <c r="Q62" s="242"/>
      <c r="R62" s="242"/>
      <c r="S62" s="242"/>
      <c r="T62" s="242"/>
      <c r="U62" s="242"/>
      <c r="V62" s="251"/>
      <c r="W62" s="242"/>
      <c r="X62" s="242"/>
      <c r="Y62" s="242"/>
    </row>
    <row r="63">
      <c r="A63" s="251"/>
      <c r="B63" s="242"/>
      <c r="C63" s="256"/>
      <c r="D63" s="242"/>
      <c r="E63" s="242"/>
      <c r="F63" s="242"/>
      <c r="G63" s="242"/>
      <c r="H63" s="242"/>
      <c r="I63" s="242"/>
      <c r="J63" s="242"/>
      <c r="K63" s="242"/>
      <c r="L63" s="242"/>
      <c r="M63" s="242"/>
      <c r="N63" s="242"/>
      <c r="O63" s="242"/>
      <c r="P63" s="242"/>
      <c r="Q63" s="242"/>
      <c r="R63" s="242"/>
      <c r="S63" s="242"/>
      <c r="T63" s="242"/>
      <c r="U63" s="242"/>
      <c r="V63" s="251"/>
      <c r="W63" s="242"/>
      <c r="X63" s="242"/>
      <c r="Y63" s="242"/>
    </row>
    <row r="64">
      <c r="A64" s="251"/>
      <c r="B64" s="242"/>
      <c r="C64" s="256"/>
      <c r="D64" s="242"/>
      <c r="E64" s="242"/>
      <c r="F64" s="242"/>
      <c r="G64" s="242"/>
      <c r="H64" s="242"/>
      <c r="I64" s="242"/>
      <c r="J64" s="242"/>
      <c r="K64" s="242"/>
      <c r="L64" s="242"/>
      <c r="M64" s="242"/>
      <c r="N64" s="242"/>
      <c r="O64" s="242"/>
      <c r="P64" s="242"/>
      <c r="Q64" s="242"/>
      <c r="R64" s="242"/>
      <c r="S64" s="242"/>
      <c r="T64" s="242"/>
      <c r="U64" s="242"/>
      <c r="V64" s="251"/>
      <c r="W64" s="242"/>
      <c r="X64" s="242"/>
      <c r="Y64" s="242"/>
    </row>
    <row r="65">
      <c r="A65" s="251"/>
      <c r="B65" s="242"/>
      <c r="C65" s="256"/>
      <c r="D65" s="242"/>
      <c r="E65" s="242"/>
      <c r="F65" s="242"/>
      <c r="G65" s="242"/>
      <c r="H65" s="242"/>
      <c r="I65" s="242"/>
      <c r="J65" s="242"/>
      <c r="K65" s="242"/>
      <c r="L65" s="242"/>
      <c r="M65" s="242"/>
      <c r="N65" s="242"/>
      <c r="O65" s="242"/>
      <c r="P65" s="242"/>
      <c r="Q65" s="242"/>
      <c r="R65" s="242"/>
      <c r="S65" s="242"/>
      <c r="T65" s="242"/>
      <c r="U65" s="242"/>
      <c r="V65" s="251"/>
      <c r="W65" s="242"/>
      <c r="X65" s="242"/>
      <c r="Y65" s="242"/>
    </row>
    <row r="66">
      <c r="A66" s="251"/>
      <c r="B66" s="242"/>
      <c r="C66" s="256"/>
      <c r="D66" s="242"/>
      <c r="E66" s="242"/>
      <c r="F66" s="242"/>
      <c r="G66" s="242"/>
      <c r="H66" s="242"/>
      <c r="I66" s="242"/>
      <c r="J66" s="242"/>
      <c r="K66" s="242"/>
      <c r="L66" s="242"/>
      <c r="M66" s="242"/>
      <c r="N66" s="242"/>
      <c r="O66" s="242"/>
      <c r="P66" s="242"/>
      <c r="Q66" s="242"/>
      <c r="R66" s="242"/>
      <c r="S66" s="242"/>
      <c r="T66" s="242"/>
      <c r="U66" s="242"/>
      <c r="V66" s="251"/>
      <c r="W66" s="242"/>
      <c r="X66" s="242"/>
      <c r="Y66" s="242"/>
    </row>
    <row r="67">
      <c r="A67" s="251"/>
      <c r="B67" s="242"/>
      <c r="C67" s="256"/>
      <c r="D67" s="242"/>
      <c r="E67" s="242"/>
      <c r="F67" s="242"/>
      <c r="G67" s="242"/>
      <c r="H67" s="242"/>
      <c r="I67" s="242"/>
      <c r="J67" s="242"/>
      <c r="K67" s="242"/>
      <c r="L67" s="242"/>
      <c r="M67" s="242"/>
      <c r="N67" s="242"/>
      <c r="O67" s="242"/>
      <c r="P67" s="242"/>
      <c r="Q67" s="242"/>
      <c r="R67" s="242"/>
      <c r="S67" s="242"/>
      <c r="T67" s="242"/>
      <c r="U67" s="242"/>
      <c r="V67" s="251"/>
      <c r="W67" s="242"/>
      <c r="X67" s="242"/>
      <c r="Y67" s="242"/>
    </row>
    <row r="68">
      <c r="A68" s="251"/>
      <c r="B68" s="242"/>
      <c r="C68" s="256"/>
      <c r="D68" s="242"/>
      <c r="E68" s="242"/>
      <c r="F68" s="242"/>
      <c r="G68" s="242"/>
      <c r="H68" s="242"/>
      <c r="I68" s="242"/>
      <c r="J68" s="242"/>
      <c r="K68" s="242"/>
      <c r="L68" s="242"/>
      <c r="M68" s="242"/>
      <c r="N68" s="242"/>
      <c r="O68" s="242"/>
      <c r="P68" s="242"/>
      <c r="Q68" s="242"/>
      <c r="R68" s="242"/>
      <c r="S68" s="242"/>
      <c r="T68" s="242"/>
      <c r="U68" s="242"/>
      <c r="V68" s="251"/>
      <c r="W68" s="242"/>
      <c r="X68" s="242"/>
      <c r="Y68" s="242"/>
    </row>
    <row r="69">
      <c r="A69" s="242"/>
      <c r="B69" s="242"/>
      <c r="C69" s="256"/>
      <c r="D69" s="242"/>
      <c r="E69" s="242"/>
      <c r="F69" s="242"/>
      <c r="G69" s="242"/>
      <c r="H69" s="242"/>
      <c r="I69" s="242"/>
      <c r="J69" s="242"/>
      <c r="K69" s="242"/>
      <c r="L69" s="242"/>
      <c r="M69" s="242"/>
      <c r="N69" s="242"/>
      <c r="O69" s="242"/>
      <c r="P69" s="242"/>
      <c r="Q69" s="242"/>
      <c r="R69" s="242"/>
      <c r="S69" s="242"/>
      <c r="T69" s="242"/>
      <c r="U69" s="242"/>
      <c r="V69" s="242"/>
      <c r="W69" s="242"/>
      <c r="X69" s="242"/>
      <c r="Y69" s="242"/>
    </row>
    <row r="70">
      <c r="A70" s="242"/>
      <c r="B70" s="242"/>
      <c r="C70" s="242"/>
      <c r="D70" s="242"/>
      <c r="E70" s="242"/>
      <c r="F70" s="242"/>
      <c r="G70" s="242"/>
      <c r="H70" s="242"/>
      <c r="I70" s="242"/>
      <c r="J70" s="242"/>
      <c r="K70" s="242"/>
      <c r="L70" s="242"/>
      <c r="M70" s="242"/>
      <c r="N70" s="242"/>
      <c r="O70" s="242"/>
      <c r="P70" s="242"/>
      <c r="Q70" s="242"/>
      <c r="R70" s="242"/>
      <c r="S70" s="242"/>
      <c r="T70" s="242"/>
      <c r="U70" s="242"/>
      <c r="V70" s="242"/>
      <c r="W70" s="242"/>
      <c r="X70" s="242"/>
      <c r="Y70" s="242"/>
    </row>
    <row r="71">
      <c r="A71" s="242"/>
      <c r="B71" s="242"/>
      <c r="C71" s="242"/>
      <c r="D71" s="242"/>
      <c r="E71" s="242"/>
      <c r="F71" s="242"/>
      <c r="G71" s="242"/>
      <c r="H71" s="242"/>
      <c r="I71" s="242"/>
      <c r="J71" s="242"/>
      <c r="K71" s="242"/>
      <c r="L71" s="242"/>
      <c r="M71" s="242"/>
      <c r="N71" s="242"/>
      <c r="O71" s="242"/>
      <c r="P71" s="242"/>
      <c r="Q71" s="242"/>
      <c r="R71" s="242"/>
      <c r="S71" s="242"/>
      <c r="T71" s="242"/>
      <c r="U71" s="242"/>
      <c r="V71" s="242"/>
      <c r="W71" s="242"/>
      <c r="X71" s="242"/>
      <c r="Y71" s="242"/>
    </row>
    <row r="72">
      <c r="A72" s="242"/>
      <c r="B72" s="242"/>
      <c r="C72" s="242"/>
      <c r="D72" s="242"/>
      <c r="E72" s="242"/>
      <c r="F72" s="242"/>
      <c r="G72" s="242"/>
      <c r="H72" s="242"/>
      <c r="I72" s="242"/>
      <c r="J72" s="242"/>
      <c r="K72" s="242"/>
      <c r="L72" s="242"/>
      <c r="M72" s="242"/>
      <c r="N72" s="242"/>
      <c r="O72" s="242"/>
      <c r="P72" s="242"/>
      <c r="Q72" s="242"/>
      <c r="R72" s="242"/>
      <c r="S72" s="242"/>
      <c r="T72" s="242"/>
      <c r="U72" s="242"/>
      <c r="V72" s="242"/>
      <c r="W72" s="242"/>
      <c r="X72" s="242"/>
      <c r="Y72" s="242"/>
    </row>
    <row r="73">
      <c r="A73" s="242"/>
      <c r="B73" s="242"/>
      <c r="C73" s="242"/>
      <c r="D73" s="242"/>
      <c r="E73" s="242"/>
      <c r="F73" s="242"/>
      <c r="G73" s="242"/>
      <c r="H73" s="242"/>
      <c r="I73" s="242"/>
      <c r="J73" s="242"/>
      <c r="K73" s="242"/>
      <c r="L73" s="242"/>
      <c r="M73" s="242"/>
      <c r="N73" s="242"/>
      <c r="O73" s="242"/>
      <c r="P73" s="242"/>
      <c r="Q73" s="242"/>
      <c r="R73" s="242"/>
      <c r="S73" s="242"/>
      <c r="T73" s="242"/>
      <c r="U73" s="242"/>
      <c r="V73" s="242"/>
      <c r="W73" s="242"/>
      <c r="X73" s="242"/>
      <c r="Y73" s="242"/>
    </row>
    <row r="76">
      <c r="B76" s="256" t="s">
        <v>264</v>
      </c>
    </row>
    <row r="78">
      <c r="B78" s="257" t="s">
        <v>138</v>
      </c>
      <c r="C78" s="206"/>
      <c r="D78" s="206"/>
      <c r="E78" s="206"/>
      <c r="F78" s="257" t="s">
        <v>279</v>
      </c>
      <c r="G78" s="206"/>
      <c r="H78" s="206"/>
      <c r="I78" s="206"/>
      <c r="J78" s="206"/>
      <c r="K78" s="206"/>
      <c r="L78" s="206"/>
      <c r="M78" s="206"/>
      <c r="N78" s="206"/>
      <c r="O78" s="206"/>
      <c r="P78" s="258" t="s">
        <v>280</v>
      </c>
      <c r="Q78" s="206"/>
      <c r="R78" s="206"/>
      <c r="S78" s="206"/>
      <c r="T78" s="206"/>
      <c r="U78" s="206"/>
      <c r="V78" s="206"/>
      <c r="W78" s="206"/>
      <c r="X78" s="206"/>
      <c r="Y78" s="206"/>
    </row>
    <row r="79">
      <c r="B79" s="259">
        <v>1.0</v>
      </c>
      <c r="C79" s="206"/>
      <c r="D79" s="206"/>
      <c r="E79" s="206"/>
      <c r="F79" s="260" t="s">
        <v>263</v>
      </c>
      <c r="G79" s="260"/>
      <c r="H79" s="260"/>
      <c r="I79" s="260"/>
      <c r="J79" s="260"/>
      <c r="K79" s="260"/>
      <c r="L79" s="260"/>
      <c r="M79" s="260"/>
      <c r="N79" s="260"/>
      <c r="O79" s="260"/>
      <c r="P79" s="261"/>
      <c r="Q79" s="261"/>
      <c r="R79" s="261"/>
      <c r="S79" s="261"/>
      <c r="T79" s="261"/>
      <c r="U79" s="261">
        <f>COUNTIF(Q23:U42,"As Specified")</f>
        <v>1</v>
      </c>
      <c r="V79" s="261"/>
      <c r="W79" s="261"/>
      <c r="X79" s="261"/>
      <c r="Y79" s="261"/>
    </row>
    <row r="80">
      <c r="B80" s="259">
        <v>2.0</v>
      </c>
      <c r="C80" s="206"/>
      <c r="D80" s="206"/>
      <c r="E80" s="206"/>
      <c r="F80" s="260" t="s">
        <v>266</v>
      </c>
      <c r="G80" s="260"/>
      <c r="H80" s="260"/>
      <c r="I80" s="260"/>
      <c r="J80" s="260"/>
      <c r="K80" s="260"/>
      <c r="L80" s="260"/>
      <c r="M80" s="260"/>
      <c r="N80" s="260"/>
      <c r="O80" s="260"/>
      <c r="P80" s="261"/>
      <c r="Q80" s="261"/>
      <c r="R80" s="261"/>
      <c r="S80" s="261"/>
      <c r="T80" s="261"/>
      <c r="U80" s="261">
        <f>COUNTIF(Q23:U42,"Duplicate")</f>
        <v>1</v>
      </c>
      <c r="V80" s="261"/>
      <c r="W80" s="261"/>
      <c r="X80" s="261"/>
      <c r="Y80" s="261"/>
    </row>
    <row r="81">
      <c r="B81" s="259">
        <v>3.0</v>
      </c>
      <c r="C81" s="206"/>
      <c r="D81" s="206"/>
      <c r="E81" s="206"/>
      <c r="F81" s="260" t="s">
        <v>268</v>
      </c>
      <c r="G81" s="260"/>
      <c r="H81" s="260"/>
      <c r="I81" s="260"/>
      <c r="J81" s="260"/>
      <c r="K81" s="260"/>
      <c r="L81" s="260"/>
      <c r="M81" s="260"/>
      <c r="N81" s="260"/>
      <c r="O81" s="260"/>
      <c r="P81" s="261"/>
      <c r="Q81" s="261"/>
      <c r="R81" s="261"/>
      <c r="S81" s="261"/>
      <c r="T81" s="261"/>
      <c r="U81" s="261">
        <f>COUNTIF(Q23:U42,"Insufficient execution environment")</f>
        <v>1</v>
      </c>
      <c r="V81" s="261"/>
      <c r="W81" s="261"/>
      <c r="X81" s="261"/>
      <c r="Y81" s="261"/>
    </row>
    <row r="82">
      <c r="B82" s="259">
        <v>4.0</v>
      </c>
      <c r="C82" s="206"/>
      <c r="D82" s="206"/>
      <c r="E82" s="206"/>
      <c r="F82" s="260" t="s">
        <v>269</v>
      </c>
      <c r="G82" s="260"/>
      <c r="H82" s="260"/>
      <c r="I82" s="260"/>
      <c r="J82" s="260"/>
      <c r="K82" s="260"/>
      <c r="L82" s="260"/>
      <c r="M82" s="260"/>
      <c r="N82" s="260"/>
      <c r="O82" s="260"/>
      <c r="P82" s="261"/>
      <c r="Q82" s="261"/>
      <c r="R82" s="261"/>
      <c r="S82" s="261"/>
      <c r="T82" s="261"/>
      <c r="U82" s="261">
        <f>COUNTIF(Q23:U42,"data error")</f>
        <v>1</v>
      </c>
      <c r="V82" s="261"/>
      <c r="W82" s="261"/>
      <c r="X82" s="261"/>
      <c r="Y82" s="261"/>
    </row>
    <row r="83">
      <c r="B83" s="259">
        <v>5.0</v>
      </c>
      <c r="C83" s="206"/>
      <c r="D83" s="206"/>
      <c r="E83" s="206"/>
      <c r="F83" s="260" t="s">
        <v>270</v>
      </c>
      <c r="G83" s="260"/>
      <c r="H83" s="260"/>
      <c r="I83" s="260"/>
      <c r="J83" s="260"/>
      <c r="K83" s="260"/>
      <c r="L83" s="260"/>
      <c r="M83" s="260"/>
      <c r="N83" s="260"/>
      <c r="O83" s="260"/>
      <c r="P83" s="261"/>
      <c r="Q83" s="261"/>
      <c r="R83" s="261"/>
      <c r="S83" s="261"/>
      <c r="T83" s="261"/>
      <c r="U83" s="261">
        <f>COUNTIF(Q23:U42,"Error in Testing procedure")</f>
        <v>1</v>
      </c>
      <c r="V83" s="261"/>
      <c r="W83" s="261"/>
      <c r="X83" s="261"/>
      <c r="Y83" s="261"/>
    </row>
    <row r="84">
      <c r="B84" s="259">
        <v>6.0</v>
      </c>
      <c r="C84" s="206"/>
      <c r="D84" s="206"/>
      <c r="E84" s="206"/>
      <c r="F84" s="260" t="s">
        <v>272</v>
      </c>
      <c r="G84" s="260"/>
      <c r="U84" s="261">
        <f>COUNTIF(Q23:U42,"Cannot Reproduce")</f>
        <v>1</v>
      </c>
    </row>
    <row r="85">
      <c r="B85" s="259">
        <v>7.0</v>
      </c>
      <c r="C85" s="206"/>
      <c r="D85" s="206"/>
      <c r="E85" s="206"/>
      <c r="F85" s="260" t="s">
        <v>273</v>
      </c>
      <c r="G85" s="260"/>
      <c r="U85" s="261">
        <f>COUNTIF(Q23:U42,"Connected system bad")</f>
        <v>1</v>
      </c>
    </row>
    <row r="86">
      <c r="B86" s="259">
        <v>8.0</v>
      </c>
      <c r="C86" s="206"/>
      <c r="D86" s="206"/>
      <c r="E86" s="206"/>
      <c r="F86" s="260" t="s">
        <v>274</v>
      </c>
      <c r="G86" s="260"/>
      <c r="U86" s="261">
        <f>COUNTIF(Q23:U42,"Cause unknown")</f>
        <v>2</v>
      </c>
    </row>
    <row r="87">
      <c r="B87" s="259">
        <v>9.0</v>
      </c>
      <c r="C87" s="206"/>
      <c r="D87" s="206"/>
      <c r="E87" s="206"/>
      <c r="F87" s="260" t="s">
        <v>275</v>
      </c>
      <c r="G87" s="260"/>
      <c r="U87" s="261">
        <f>COUNTIF(Q23:U42,"requirement error")</f>
        <v>1</v>
      </c>
    </row>
    <row r="88">
      <c r="B88" s="259">
        <v>10.0</v>
      </c>
      <c r="C88" s="206"/>
      <c r="D88" s="206"/>
      <c r="E88" s="206"/>
      <c r="F88" s="260" t="s">
        <v>276</v>
      </c>
      <c r="G88" s="260"/>
      <c r="U88" s="261">
        <f>COUNTIF(Q23:U42,"Other")</f>
        <v>1</v>
      </c>
    </row>
  </sheetData>
  <mergeCells count="202">
    <mergeCell ref="E39:G39"/>
    <mergeCell ref="H39:K39"/>
    <mergeCell ref="E40:G40"/>
    <mergeCell ref="H40:K40"/>
    <mergeCell ref="L40:P40"/>
    <mergeCell ref="Q40:U40"/>
    <mergeCell ref="V40:Y40"/>
    <mergeCell ref="C40:D40"/>
    <mergeCell ref="C41:D41"/>
    <mergeCell ref="E41:G41"/>
    <mergeCell ref="H41:K41"/>
    <mergeCell ref="L41:P41"/>
    <mergeCell ref="Q41:U41"/>
    <mergeCell ref="V41:Y41"/>
    <mergeCell ref="E43:G43"/>
    <mergeCell ref="H43:K43"/>
    <mergeCell ref="V43:Y43"/>
    <mergeCell ref="B48:E48"/>
    <mergeCell ref="F48:O48"/>
    <mergeCell ref="P48:Y48"/>
    <mergeCell ref="B49:E49"/>
    <mergeCell ref="B50:E50"/>
    <mergeCell ref="B51:E51"/>
    <mergeCell ref="B52:E52"/>
    <mergeCell ref="B53:E53"/>
    <mergeCell ref="B54:E54"/>
    <mergeCell ref="B55:E55"/>
    <mergeCell ref="B56:E56"/>
    <mergeCell ref="L25:P25"/>
    <mergeCell ref="Q25:U25"/>
    <mergeCell ref="L26:P26"/>
    <mergeCell ref="Q26:U26"/>
    <mergeCell ref="V26:Y26"/>
    <mergeCell ref="L27:P27"/>
    <mergeCell ref="Q27:U27"/>
    <mergeCell ref="V27:Y27"/>
    <mergeCell ref="C24:D24"/>
    <mergeCell ref="E24:G24"/>
    <mergeCell ref="H24:K24"/>
    <mergeCell ref="L24:P24"/>
    <mergeCell ref="Q24:U24"/>
    <mergeCell ref="V24:Y24"/>
    <mergeCell ref="C25:D25"/>
    <mergeCell ref="V25:Y25"/>
    <mergeCell ref="C27:D27"/>
    <mergeCell ref="C28:D28"/>
    <mergeCell ref="E28:G28"/>
    <mergeCell ref="H28:K28"/>
    <mergeCell ref="L28:P28"/>
    <mergeCell ref="Q28:U28"/>
    <mergeCell ref="V28:Y28"/>
    <mergeCell ref="E25:G25"/>
    <mergeCell ref="H25:K25"/>
    <mergeCell ref="C26:D26"/>
    <mergeCell ref="E26:G26"/>
    <mergeCell ref="H26:K26"/>
    <mergeCell ref="E27:G27"/>
    <mergeCell ref="H27:K27"/>
    <mergeCell ref="C29:D29"/>
    <mergeCell ref="E29:G29"/>
    <mergeCell ref="H29:K29"/>
    <mergeCell ref="L29:P29"/>
    <mergeCell ref="Q29:U29"/>
    <mergeCell ref="V29:Y29"/>
    <mergeCell ref="C30:D30"/>
    <mergeCell ref="V30:Y30"/>
    <mergeCell ref="C32:D32"/>
    <mergeCell ref="C33:D33"/>
    <mergeCell ref="E33:G33"/>
    <mergeCell ref="H33:K33"/>
    <mergeCell ref="L33:P33"/>
    <mergeCell ref="Q33:U33"/>
    <mergeCell ref="V33:Y33"/>
    <mergeCell ref="B83:E83"/>
    <mergeCell ref="B84:E84"/>
    <mergeCell ref="B85:E85"/>
    <mergeCell ref="B86:E86"/>
    <mergeCell ref="B87:E87"/>
    <mergeCell ref="B88:E88"/>
    <mergeCell ref="B78:E78"/>
    <mergeCell ref="F78:O78"/>
    <mergeCell ref="P78:Y78"/>
    <mergeCell ref="B79:E79"/>
    <mergeCell ref="B80:E80"/>
    <mergeCell ref="B81:E81"/>
    <mergeCell ref="B82:E82"/>
    <mergeCell ref="F14:K14"/>
    <mergeCell ref="L14:M14"/>
    <mergeCell ref="N14:O14"/>
    <mergeCell ref="P14:Q14"/>
    <mergeCell ref="R14:S14"/>
    <mergeCell ref="T14:X14"/>
    <mergeCell ref="M16:O16"/>
    <mergeCell ref="M17:O17"/>
    <mergeCell ref="E22:G22"/>
    <mergeCell ref="H22:K22"/>
    <mergeCell ref="L22:P22"/>
    <mergeCell ref="Q22:U22"/>
    <mergeCell ref="V22:Y22"/>
    <mergeCell ref="E3:G3"/>
    <mergeCell ref="H3:O3"/>
    <mergeCell ref="P3:T3"/>
    <mergeCell ref="U3:X3"/>
    <mergeCell ref="H4:O4"/>
    <mergeCell ref="P4:T4"/>
    <mergeCell ref="U4:X4"/>
    <mergeCell ref="E4:G4"/>
    <mergeCell ref="E5:G5"/>
    <mergeCell ref="H5:O5"/>
    <mergeCell ref="P5:T5"/>
    <mergeCell ref="U5:X5"/>
    <mergeCell ref="E6:G6"/>
    <mergeCell ref="H6:X6"/>
    <mergeCell ref="P11:Q11"/>
    <mergeCell ref="R11:S11"/>
    <mergeCell ref="P12:Q12"/>
    <mergeCell ref="R12:S12"/>
    <mergeCell ref="T12:X12"/>
    <mergeCell ref="F10:K10"/>
    <mergeCell ref="L10:M10"/>
    <mergeCell ref="N10:O10"/>
    <mergeCell ref="P10:Q10"/>
    <mergeCell ref="R10:S10"/>
    <mergeCell ref="T10:X10"/>
    <mergeCell ref="F11:K11"/>
    <mergeCell ref="T11:X11"/>
    <mergeCell ref="N13:O13"/>
    <mergeCell ref="P13:Q13"/>
    <mergeCell ref="R13:S13"/>
    <mergeCell ref="T13:X13"/>
    <mergeCell ref="L11:M11"/>
    <mergeCell ref="N11:O11"/>
    <mergeCell ref="F12:K12"/>
    <mergeCell ref="L12:M12"/>
    <mergeCell ref="N12:O12"/>
    <mergeCell ref="F13:K13"/>
    <mergeCell ref="L13:M13"/>
    <mergeCell ref="C22:D22"/>
    <mergeCell ref="C23:D23"/>
    <mergeCell ref="E23:G23"/>
    <mergeCell ref="H23:K23"/>
    <mergeCell ref="L23:P23"/>
    <mergeCell ref="Q23:U23"/>
    <mergeCell ref="V23:Y23"/>
    <mergeCell ref="L30:P30"/>
    <mergeCell ref="Q30:U30"/>
    <mergeCell ref="L31:P31"/>
    <mergeCell ref="Q31:U31"/>
    <mergeCell ref="V31:Y31"/>
    <mergeCell ref="L32:P32"/>
    <mergeCell ref="Q32:U32"/>
    <mergeCell ref="V32:Y32"/>
    <mergeCell ref="E30:G30"/>
    <mergeCell ref="H30:K30"/>
    <mergeCell ref="C31:D31"/>
    <mergeCell ref="E31:G31"/>
    <mergeCell ref="H31:K31"/>
    <mergeCell ref="E32:G32"/>
    <mergeCell ref="H32:K32"/>
    <mergeCell ref="L35:P35"/>
    <mergeCell ref="Q35:U35"/>
    <mergeCell ref="C34:D34"/>
    <mergeCell ref="E34:G34"/>
    <mergeCell ref="H34:K34"/>
    <mergeCell ref="L34:P34"/>
    <mergeCell ref="Q34:U34"/>
    <mergeCell ref="V34:Y34"/>
    <mergeCell ref="C35:D35"/>
    <mergeCell ref="V35:Y35"/>
    <mergeCell ref="E35:G35"/>
    <mergeCell ref="H35:K35"/>
    <mergeCell ref="E36:G36"/>
    <mergeCell ref="H36:K36"/>
    <mergeCell ref="L36:P36"/>
    <mergeCell ref="Q36:U36"/>
    <mergeCell ref="V36:Y36"/>
    <mergeCell ref="C36:D36"/>
    <mergeCell ref="C37:D37"/>
    <mergeCell ref="E37:G37"/>
    <mergeCell ref="H37:K37"/>
    <mergeCell ref="L37:P37"/>
    <mergeCell ref="Q37:U37"/>
    <mergeCell ref="V37:Y37"/>
    <mergeCell ref="L39:P39"/>
    <mergeCell ref="Q39:U39"/>
    <mergeCell ref="C38:D38"/>
    <mergeCell ref="E38:G38"/>
    <mergeCell ref="H38:K38"/>
    <mergeCell ref="L38:P38"/>
    <mergeCell ref="Q38:U38"/>
    <mergeCell ref="V38:Y38"/>
    <mergeCell ref="C39:D39"/>
    <mergeCell ref="V39:Y39"/>
    <mergeCell ref="L43:P43"/>
    <mergeCell ref="Q43:U43"/>
    <mergeCell ref="C42:D42"/>
    <mergeCell ref="E42:G42"/>
    <mergeCell ref="H42:K42"/>
    <mergeCell ref="L42:P42"/>
    <mergeCell ref="Q42:U42"/>
    <mergeCell ref="V42:Y42"/>
    <mergeCell ref="C43:D43"/>
  </mergeCells>
  <conditionalFormatting sqref="E23:G42">
    <cfRule type="notContainsBlanks" dxfId="8" priority="1">
      <formula>LEN(TRIM(E23))&gt;0</formula>
    </cfRule>
  </conditionalFormatting>
  <dataValidations>
    <dataValidation type="list" allowBlank="1" showErrorMessage="1" sqref="L23:L42">
      <formula1>"Coding mistake,Misunderstand Document,Unclear Document,Error in Document,Other"</formula1>
    </dataValidation>
    <dataValidation type="list" allowBlank="1" showErrorMessage="1" sqref="H23:H42">
      <formula1>"Functional,UI,Screen transition,Non functional,Other"</formula1>
    </dataValidation>
    <dataValidation type="list" allowBlank="1" showErrorMessage="1" sqref="E23:E42">
      <formula1>"Bug,No bug"</formula1>
    </dataValidation>
    <dataValidation type="list" allowBlank="1" showErrorMessage="1" sqref="Q23:Q42">
      <formula1>"As Specified,Duplicate,Insufficient execution environment,data error,Error in Testing procedure,Cannot Reproduce,Connected system bad,Cause unknown,requirement error,Other"</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9.75"/>
    <col customWidth="1" min="3" max="3" width="17.25"/>
    <col customWidth="1" min="4" max="5" width="9.75"/>
    <col customWidth="1" min="6" max="6" width="11.5"/>
    <col customWidth="1" min="7" max="7" width="9.75"/>
    <col customWidth="1" min="8" max="8" width="19.63"/>
    <col customWidth="1" min="9" max="26" width="9.75"/>
  </cols>
  <sheetData>
    <row r="1">
      <c r="A1" s="43"/>
      <c r="B1" s="44"/>
      <c r="C1" s="44"/>
      <c r="D1" s="44"/>
      <c r="E1" s="44"/>
      <c r="F1" s="44"/>
      <c r="G1" s="44"/>
      <c r="H1" s="44"/>
      <c r="I1" s="43"/>
      <c r="J1" s="43"/>
      <c r="K1" s="43"/>
      <c r="L1" s="43"/>
      <c r="M1" s="43"/>
      <c r="N1" s="43"/>
      <c r="O1" s="43"/>
      <c r="P1" s="43"/>
      <c r="Q1" s="43"/>
      <c r="R1" s="43"/>
      <c r="S1" s="43"/>
      <c r="T1" s="43"/>
      <c r="U1" s="43"/>
      <c r="V1" s="43"/>
      <c r="W1" s="43"/>
      <c r="X1" s="43"/>
      <c r="Y1" s="43"/>
      <c r="Z1" s="43"/>
    </row>
    <row r="2">
      <c r="A2" s="45"/>
      <c r="B2" s="46" t="s">
        <v>25</v>
      </c>
      <c r="C2" s="47"/>
      <c r="D2" s="47"/>
      <c r="E2" s="47"/>
      <c r="F2" s="47"/>
      <c r="G2" s="47"/>
      <c r="H2" s="48"/>
      <c r="I2" s="43"/>
      <c r="J2" s="43"/>
      <c r="K2" s="43"/>
      <c r="L2" s="43"/>
      <c r="M2" s="43"/>
      <c r="N2" s="43"/>
      <c r="O2" s="43"/>
      <c r="P2" s="43"/>
      <c r="Q2" s="43"/>
      <c r="R2" s="43"/>
      <c r="S2" s="43"/>
      <c r="T2" s="43"/>
      <c r="U2" s="43"/>
      <c r="V2" s="43"/>
      <c r="W2" s="43"/>
      <c r="X2" s="43"/>
      <c r="Y2" s="43"/>
      <c r="Z2" s="43"/>
    </row>
    <row r="3" ht="333.0" customHeight="1">
      <c r="A3" s="45"/>
      <c r="B3" s="49" t="s">
        <v>26</v>
      </c>
      <c r="C3" s="50"/>
      <c r="D3" s="50"/>
      <c r="E3" s="50"/>
      <c r="F3" s="50"/>
      <c r="G3" s="50"/>
      <c r="H3" s="51"/>
      <c r="I3" s="43"/>
      <c r="J3" s="43"/>
      <c r="K3" s="43"/>
      <c r="L3" s="43"/>
      <c r="M3" s="43"/>
      <c r="N3" s="43"/>
      <c r="O3" s="43"/>
      <c r="P3" s="43"/>
      <c r="Q3" s="43"/>
      <c r="R3" s="43"/>
      <c r="S3" s="43"/>
      <c r="T3" s="43"/>
      <c r="U3" s="43"/>
      <c r="V3" s="43"/>
      <c r="W3" s="43"/>
      <c r="X3" s="43"/>
      <c r="Y3" s="43"/>
      <c r="Z3" s="43"/>
    </row>
    <row r="4">
      <c r="A4" s="45"/>
      <c r="B4" s="46" t="s">
        <v>27</v>
      </c>
      <c r="C4" s="47"/>
      <c r="D4" s="47"/>
      <c r="E4" s="47"/>
      <c r="F4" s="47"/>
      <c r="G4" s="47"/>
      <c r="H4" s="48"/>
      <c r="I4" s="43"/>
      <c r="J4" s="43"/>
      <c r="K4" s="43"/>
      <c r="L4" s="43"/>
      <c r="M4" s="43"/>
      <c r="N4" s="43"/>
      <c r="O4" s="43"/>
      <c r="P4" s="43"/>
      <c r="Q4" s="43"/>
      <c r="R4" s="43"/>
      <c r="S4" s="43"/>
      <c r="T4" s="43"/>
      <c r="U4" s="43"/>
      <c r="V4" s="43"/>
      <c r="W4" s="43"/>
      <c r="X4" s="43"/>
      <c r="Y4" s="43"/>
      <c r="Z4" s="43"/>
    </row>
    <row r="5" ht="87.0" customHeight="1">
      <c r="A5" s="45"/>
      <c r="B5" s="52" t="s">
        <v>28</v>
      </c>
      <c r="C5" s="50"/>
      <c r="D5" s="50"/>
      <c r="E5" s="50"/>
      <c r="F5" s="50"/>
      <c r="G5" s="50"/>
      <c r="H5" s="51"/>
      <c r="I5" s="43"/>
      <c r="J5" s="43"/>
      <c r="K5" s="43"/>
      <c r="L5" s="43"/>
      <c r="M5" s="43"/>
      <c r="N5" s="43"/>
      <c r="O5" s="43"/>
      <c r="P5" s="43"/>
      <c r="Q5" s="43"/>
      <c r="R5" s="43"/>
      <c r="S5" s="43"/>
      <c r="T5" s="43"/>
      <c r="U5" s="43"/>
      <c r="V5" s="43"/>
      <c r="W5" s="43"/>
      <c r="X5" s="43"/>
      <c r="Y5" s="43"/>
      <c r="Z5" s="43"/>
    </row>
    <row r="6">
      <c r="A6" s="45"/>
      <c r="B6" s="46" t="s">
        <v>29</v>
      </c>
      <c r="C6" s="47"/>
      <c r="D6" s="47"/>
      <c r="E6" s="47"/>
      <c r="F6" s="47"/>
      <c r="G6" s="47"/>
      <c r="H6" s="48"/>
      <c r="I6" s="43"/>
      <c r="J6" s="43"/>
      <c r="K6" s="43"/>
      <c r="L6" s="43"/>
      <c r="M6" s="43"/>
      <c r="N6" s="43"/>
      <c r="O6" s="43"/>
      <c r="P6" s="43"/>
      <c r="Q6" s="43"/>
      <c r="R6" s="43"/>
      <c r="S6" s="43"/>
      <c r="T6" s="43"/>
      <c r="U6" s="43"/>
      <c r="V6" s="43"/>
      <c r="W6" s="43"/>
      <c r="X6" s="43"/>
      <c r="Y6" s="43"/>
      <c r="Z6" s="43"/>
    </row>
    <row r="7" ht="216.0" customHeight="1">
      <c r="A7" s="45"/>
      <c r="B7" s="49" t="s">
        <v>30</v>
      </c>
      <c r="C7" s="50"/>
      <c r="D7" s="50"/>
      <c r="E7" s="50"/>
      <c r="F7" s="50"/>
      <c r="G7" s="50"/>
      <c r="H7" s="51"/>
      <c r="I7" s="43"/>
      <c r="J7" s="43"/>
      <c r="K7" s="43"/>
      <c r="L7" s="43"/>
      <c r="M7" s="43"/>
      <c r="N7" s="43"/>
      <c r="O7" s="43"/>
      <c r="P7" s="43"/>
      <c r="Q7" s="43"/>
      <c r="R7" s="43"/>
      <c r="S7" s="43"/>
      <c r="T7" s="43"/>
      <c r="U7" s="43"/>
      <c r="V7" s="43"/>
      <c r="W7" s="43"/>
      <c r="X7" s="43"/>
      <c r="Y7" s="43"/>
      <c r="Z7" s="43"/>
    </row>
    <row r="8">
      <c r="A8" s="45"/>
      <c r="B8" s="46" t="s">
        <v>31</v>
      </c>
      <c r="C8" s="47"/>
      <c r="D8" s="47"/>
      <c r="E8" s="47"/>
      <c r="F8" s="47"/>
      <c r="G8" s="47"/>
      <c r="H8" s="48"/>
      <c r="I8" s="43"/>
      <c r="J8" s="43"/>
      <c r="K8" s="43"/>
      <c r="L8" s="43"/>
      <c r="M8" s="43"/>
      <c r="N8" s="43"/>
      <c r="O8" s="43"/>
      <c r="P8" s="43"/>
      <c r="Q8" s="43"/>
      <c r="R8" s="43"/>
      <c r="S8" s="43"/>
      <c r="T8" s="43"/>
      <c r="U8" s="43"/>
      <c r="V8" s="43"/>
      <c r="W8" s="43"/>
      <c r="X8" s="43"/>
      <c r="Y8" s="43"/>
      <c r="Z8" s="43"/>
    </row>
    <row r="9">
      <c r="A9" s="45"/>
      <c r="B9" s="53" t="s">
        <v>32</v>
      </c>
      <c r="C9" s="54" t="s">
        <v>33</v>
      </c>
      <c r="D9" s="55"/>
      <c r="E9" s="54" t="s">
        <v>34</v>
      </c>
      <c r="F9" s="55"/>
      <c r="G9" s="54" t="s">
        <v>35</v>
      </c>
      <c r="H9" s="56"/>
      <c r="I9" s="43"/>
      <c r="J9" s="43"/>
      <c r="K9" s="43"/>
      <c r="L9" s="43"/>
      <c r="M9" s="43"/>
      <c r="N9" s="43"/>
      <c r="O9" s="43"/>
      <c r="P9" s="43"/>
      <c r="Q9" s="43"/>
      <c r="R9" s="43"/>
      <c r="S9" s="43"/>
      <c r="T9" s="43"/>
      <c r="U9" s="43"/>
      <c r="V9" s="43"/>
      <c r="W9" s="43"/>
      <c r="X9" s="43"/>
      <c r="Y9" s="43"/>
      <c r="Z9" s="43"/>
    </row>
    <row r="10" ht="105.0" customHeight="1">
      <c r="A10" s="45"/>
      <c r="B10" s="57">
        <v>1.0</v>
      </c>
      <c r="C10" s="58" t="s">
        <v>36</v>
      </c>
      <c r="D10" s="23"/>
      <c r="E10" s="59" t="s">
        <v>37</v>
      </c>
      <c r="F10" s="23"/>
      <c r="G10" s="59" t="s">
        <v>38</v>
      </c>
      <c r="H10" s="60"/>
      <c r="I10" s="43"/>
      <c r="J10" s="43"/>
      <c r="K10" s="43"/>
      <c r="L10" s="43"/>
      <c r="M10" s="43"/>
      <c r="N10" s="43"/>
      <c r="O10" s="43"/>
      <c r="P10" s="43"/>
      <c r="Q10" s="43"/>
      <c r="R10" s="43"/>
      <c r="S10" s="43"/>
      <c r="T10" s="43"/>
      <c r="U10" s="43"/>
      <c r="V10" s="43"/>
      <c r="W10" s="43"/>
      <c r="X10" s="43"/>
      <c r="Y10" s="43"/>
      <c r="Z10" s="43"/>
    </row>
    <row r="11" ht="113.25" customHeight="1">
      <c r="A11" s="45"/>
      <c r="B11" s="57">
        <v>2.0</v>
      </c>
      <c r="C11" s="58" t="s">
        <v>39</v>
      </c>
      <c r="D11" s="23"/>
      <c r="E11" s="59" t="s">
        <v>40</v>
      </c>
      <c r="F11" s="23"/>
      <c r="G11" s="59" t="s">
        <v>41</v>
      </c>
      <c r="H11" s="60"/>
      <c r="I11" s="43"/>
      <c r="J11" s="43"/>
      <c r="K11" s="43"/>
      <c r="L11" s="43"/>
      <c r="M11" s="43"/>
      <c r="N11" s="43"/>
      <c r="O11" s="43"/>
      <c r="P11" s="43"/>
      <c r="Q11" s="43"/>
      <c r="R11" s="43"/>
      <c r="S11" s="43"/>
      <c r="T11" s="43"/>
      <c r="U11" s="43"/>
      <c r="V11" s="43"/>
      <c r="W11" s="43"/>
      <c r="X11" s="43"/>
      <c r="Y11" s="43"/>
      <c r="Z11" s="43"/>
    </row>
    <row r="12" ht="114.75" customHeight="1">
      <c r="A12" s="45"/>
      <c r="B12" s="57">
        <v>3.0</v>
      </c>
      <c r="C12" s="58" t="s">
        <v>39</v>
      </c>
      <c r="D12" s="23"/>
      <c r="E12" s="59" t="s">
        <v>40</v>
      </c>
      <c r="F12" s="23"/>
      <c r="G12" s="59" t="s">
        <v>42</v>
      </c>
      <c r="H12" s="60"/>
      <c r="I12" s="43"/>
      <c r="J12" s="43"/>
      <c r="K12" s="43"/>
      <c r="L12" s="43"/>
      <c r="M12" s="43"/>
      <c r="N12" s="43"/>
      <c r="O12" s="43"/>
      <c r="P12" s="43"/>
      <c r="Q12" s="43"/>
      <c r="R12" s="43"/>
      <c r="S12" s="43"/>
      <c r="T12" s="43"/>
      <c r="U12" s="43"/>
      <c r="V12" s="43"/>
      <c r="W12" s="43"/>
      <c r="X12" s="43"/>
      <c r="Y12" s="43"/>
      <c r="Z12" s="43"/>
    </row>
    <row r="13" ht="126.0" customHeight="1">
      <c r="A13" s="43"/>
      <c r="B13" s="61">
        <v>4.0</v>
      </c>
      <c r="C13" s="58" t="s">
        <v>39</v>
      </c>
      <c r="D13" s="23"/>
      <c r="E13" s="59" t="s">
        <v>40</v>
      </c>
      <c r="F13" s="23"/>
      <c r="G13" s="59" t="s">
        <v>41</v>
      </c>
      <c r="H13" s="60"/>
      <c r="I13" s="43"/>
      <c r="J13" s="43"/>
      <c r="K13" s="43"/>
      <c r="L13" s="43"/>
      <c r="M13" s="43"/>
      <c r="N13" s="43"/>
      <c r="O13" s="43"/>
      <c r="P13" s="43"/>
      <c r="Q13" s="43"/>
      <c r="R13" s="43"/>
      <c r="S13" s="43"/>
      <c r="T13" s="43"/>
      <c r="U13" s="43"/>
      <c r="V13" s="43"/>
      <c r="W13" s="43"/>
      <c r="X13" s="43"/>
      <c r="Y13" s="43"/>
      <c r="Z13" s="43"/>
    </row>
    <row r="14">
      <c r="A14" s="45"/>
      <c r="B14" s="46" t="s">
        <v>43</v>
      </c>
      <c r="C14" s="47"/>
      <c r="D14" s="47"/>
      <c r="E14" s="47"/>
      <c r="F14" s="47"/>
      <c r="G14" s="47"/>
      <c r="H14" s="48"/>
      <c r="I14" s="43"/>
      <c r="J14" s="43"/>
      <c r="K14" s="43"/>
      <c r="L14" s="43"/>
      <c r="M14" s="43"/>
      <c r="N14" s="43"/>
      <c r="O14" s="43"/>
      <c r="P14" s="43"/>
      <c r="Q14" s="43"/>
      <c r="R14" s="43"/>
      <c r="S14" s="43"/>
      <c r="T14" s="43"/>
      <c r="U14" s="43"/>
      <c r="V14" s="43"/>
      <c r="W14" s="43"/>
      <c r="X14" s="43"/>
      <c r="Y14" s="43"/>
      <c r="Z14" s="43"/>
    </row>
    <row r="15">
      <c r="A15" s="45"/>
      <c r="B15" s="53" t="s">
        <v>32</v>
      </c>
      <c r="C15" s="53" t="s">
        <v>44</v>
      </c>
      <c r="D15" s="53" t="s">
        <v>45</v>
      </c>
      <c r="E15" s="53" t="s">
        <v>46</v>
      </c>
      <c r="F15" s="53" t="s">
        <v>47</v>
      </c>
      <c r="G15" s="53" t="s">
        <v>48</v>
      </c>
      <c r="H15" s="62" t="s">
        <v>49</v>
      </c>
      <c r="I15" s="43"/>
      <c r="J15" s="43"/>
      <c r="K15" s="43"/>
      <c r="L15" s="43"/>
      <c r="M15" s="43"/>
      <c r="N15" s="43"/>
      <c r="O15" s="43"/>
      <c r="P15" s="43"/>
      <c r="Q15" s="43"/>
      <c r="R15" s="43"/>
      <c r="S15" s="43"/>
      <c r="T15" s="43"/>
      <c r="U15" s="43"/>
      <c r="V15" s="43"/>
      <c r="W15" s="43"/>
      <c r="X15" s="43"/>
      <c r="Y15" s="43"/>
      <c r="Z15" s="43"/>
    </row>
    <row r="16">
      <c r="A16" s="45"/>
      <c r="B16" s="63">
        <v>1.0</v>
      </c>
      <c r="C16" s="64" t="s">
        <v>50</v>
      </c>
      <c r="D16" s="63">
        <v>5.0</v>
      </c>
      <c r="E16" s="65" t="s">
        <v>51</v>
      </c>
      <c r="F16" s="64" t="s">
        <v>52</v>
      </c>
      <c r="G16" s="66">
        <v>45224.0</v>
      </c>
      <c r="H16" s="67"/>
      <c r="I16" s="43"/>
      <c r="J16" s="43"/>
      <c r="K16" s="43"/>
      <c r="L16" s="43"/>
      <c r="M16" s="43"/>
      <c r="N16" s="43"/>
      <c r="O16" s="43"/>
      <c r="P16" s="43"/>
      <c r="Q16" s="43"/>
      <c r="R16" s="43"/>
      <c r="S16" s="43"/>
      <c r="T16" s="43"/>
      <c r="U16" s="43"/>
      <c r="V16" s="43"/>
      <c r="W16" s="43"/>
      <c r="X16" s="43"/>
      <c r="Y16" s="43"/>
      <c r="Z16" s="43"/>
    </row>
    <row r="17">
      <c r="A17" s="45"/>
      <c r="B17" s="63">
        <v>2.0</v>
      </c>
      <c r="C17" s="64" t="s">
        <v>53</v>
      </c>
      <c r="D17" s="63">
        <v>48.0</v>
      </c>
      <c r="E17" s="65" t="s">
        <v>40</v>
      </c>
      <c r="F17" s="64" t="s">
        <v>54</v>
      </c>
      <c r="G17" s="68">
        <v>45227.0</v>
      </c>
      <c r="H17" s="67"/>
      <c r="I17" s="43"/>
      <c r="J17" s="43"/>
      <c r="K17" s="43"/>
      <c r="L17" s="43"/>
      <c r="M17" s="43"/>
      <c r="N17" s="43"/>
      <c r="O17" s="43"/>
      <c r="P17" s="43"/>
      <c r="Q17" s="43"/>
      <c r="R17" s="43"/>
      <c r="S17" s="43"/>
      <c r="T17" s="43"/>
      <c r="U17" s="43"/>
      <c r="V17" s="43"/>
      <c r="W17" s="43"/>
      <c r="X17" s="43"/>
      <c r="Y17" s="43"/>
      <c r="Z17" s="43"/>
    </row>
    <row r="18">
      <c r="A18" s="45"/>
      <c r="B18" s="63">
        <v>3.0</v>
      </c>
      <c r="C18" s="69" t="s">
        <v>55</v>
      </c>
      <c r="D18" s="70">
        <v>24.75</v>
      </c>
      <c r="E18" s="71" t="s">
        <v>40</v>
      </c>
      <c r="F18" s="72" t="s">
        <v>56</v>
      </c>
      <c r="G18" s="73" t="s">
        <v>57</v>
      </c>
      <c r="H18" s="67"/>
      <c r="I18" s="43"/>
      <c r="J18" s="43"/>
      <c r="K18" s="43"/>
      <c r="L18" s="43"/>
      <c r="M18" s="43"/>
      <c r="N18" s="43"/>
      <c r="O18" s="43"/>
      <c r="P18" s="43"/>
      <c r="Q18" s="43"/>
      <c r="R18" s="43"/>
      <c r="S18" s="43"/>
      <c r="T18" s="43"/>
      <c r="U18" s="43"/>
      <c r="V18" s="43"/>
      <c r="W18" s="43"/>
      <c r="X18" s="43"/>
      <c r="Y18" s="43"/>
      <c r="Z18" s="43"/>
    </row>
    <row r="19">
      <c r="A19" s="45"/>
      <c r="B19" s="63">
        <v>4.0</v>
      </c>
      <c r="C19" s="74" t="s">
        <v>58</v>
      </c>
      <c r="D19" s="75">
        <v>68.0</v>
      </c>
      <c r="E19" s="76" t="s">
        <v>40</v>
      </c>
      <c r="F19" s="77" t="s">
        <v>59</v>
      </c>
      <c r="G19" s="78">
        <v>44937.0</v>
      </c>
      <c r="H19" s="67"/>
      <c r="I19" s="43"/>
      <c r="J19" s="43"/>
      <c r="K19" s="43"/>
      <c r="L19" s="43"/>
      <c r="M19" s="43"/>
      <c r="N19" s="43"/>
      <c r="O19" s="43"/>
      <c r="P19" s="43"/>
      <c r="Q19" s="43"/>
      <c r="R19" s="43"/>
      <c r="S19" s="43"/>
      <c r="T19" s="43"/>
      <c r="U19" s="43"/>
      <c r="V19" s="43"/>
      <c r="W19" s="43"/>
      <c r="X19" s="43"/>
      <c r="Y19" s="43"/>
      <c r="Z19" s="43"/>
    </row>
    <row r="20">
      <c r="A20" s="45"/>
      <c r="B20" s="79">
        <v>5.0</v>
      </c>
      <c r="C20" s="74" t="s">
        <v>60</v>
      </c>
      <c r="D20" s="75">
        <v>45.5</v>
      </c>
      <c r="E20" s="76" t="s">
        <v>40</v>
      </c>
      <c r="F20" s="77" t="s">
        <v>56</v>
      </c>
      <c r="G20" s="78">
        <v>45027.0</v>
      </c>
      <c r="H20" s="67"/>
      <c r="I20" s="43"/>
      <c r="J20" s="43"/>
      <c r="K20" s="43"/>
      <c r="L20" s="43"/>
      <c r="M20" s="43"/>
      <c r="N20" s="43"/>
      <c r="O20" s="43"/>
      <c r="P20" s="43"/>
      <c r="Q20" s="43"/>
      <c r="R20" s="43"/>
      <c r="S20" s="43"/>
      <c r="T20" s="43"/>
      <c r="U20" s="43"/>
      <c r="V20" s="43"/>
      <c r="W20" s="43"/>
      <c r="X20" s="43"/>
      <c r="Y20" s="43"/>
      <c r="Z20" s="43"/>
    </row>
    <row r="21">
      <c r="A21" s="45"/>
      <c r="B21" s="80">
        <v>6.0</v>
      </c>
      <c r="C21" s="74" t="s">
        <v>61</v>
      </c>
      <c r="D21" s="75">
        <v>8.0</v>
      </c>
      <c r="E21" s="76" t="s">
        <v>40</v>
      </c>
      <c r="F21" s="77" t="s">
        <v>59</v>
      </c>
      <c r="G21" s="78">
        <v>45088.0</v>
      </c>
      <c r="H21" s="81"/>
      <c r="I21" s="43"/>
      <c r="J21" s="43"/>
      <c r="K21" s="43"/>
      <c r="L21" s="43"/>
      <c r="M21" s="43"/>
      <c r="N21" s="43"/>
      <c r="O21" s="43"/>
      <c r="P21" s="43"/>
      <c r="Q21" s="43"/>
      <c r="R21" s="43"/>
      <c r="S21" s="43"/>
      <c r="T21" s="43"/>
      <c r="U21" s="43"/>
      <c r="V21" s="43"/>
      <c r="W21" s="43"/>
      <c r="X21" s="43"/>
      <c r="Y21" s="43"/>
      <c r="Z21" s="43"/>
    </row>
    <row r="22">
      <c r="A22" s="43"/>
      <c r="B22" s="82">
        <v>7.0</v>
      </c>
      <c r="C22" s="74" t="s">
        <v>62</v>
      </c>
      <c r="D22" s="75">
        <v>5.0</v>
      </c>
      <c r="E22" s="76" t="s">
        <v>40</v>
      </c>
      <c r="F22" s="77" t="s">
        <v>56</v>
      </c>
      <c r="G22" s="78">
        <v>45149.0</v>
      </c>
      <c r="H22" s="83"/>
      <c r="I22" s="43"/>
      <c r="J22" s="43"/>
      <c r="K22" s="43"/>
      <c r="L22" s="43"/>
      <c r="M22" s="43"/>
      <c r="N22" s="43"/>
      <c r="O22" s="43"/>
      <c r="P22" s="43"/>
      <c r="Q22" s="43"/>
      <c r="R22" s="43"/>
      <c r="S22" s="43"/>
      <c r="T22" s="43"/>
      <c r="U22" s="43"/>
      <c r="V22" s="43"/>
      <c r="W22" s="43"/>
      <c r="X22" s="43"/>
      <c r="Y22" s="43"/>
      <c r="Z22" s="43"/>
    </row>
    <row r="23">
      <c r="A23" s="43"/>
      <c r="B23" s="82">
        <v>8.0</v>
      </c>
      <c r="C23" s="74" t="s">
        <v>63</v>
      </c>
      <c r="D23" s="84">
        <v>63.75</v>
      </c>
      <c r="E23" s="76" t="s">
        <v>40</v>
      </c>
      <c r="F23" s="77" t="s">
        <v>64</v>
      </c>
      <c r="G23" s="78">
        <v>45241.0</v>
      </c>
      <c r="H23" s="83"/>
      <c r="I23" s="43"/>
      <c r="J23" s="43"/>
      <c r="K23" s="43"/>
      <c r="L23" s="43"/>
      <c r="M23" s="43"/>
      <c r="N23" s="43"/>
      <c r="O23" s="43"/>
      <c r="P23" s="43"/>
      <c r="Q23" s="43"/>
      <c r="R23" s="43"/>
      <c r="S23" s="43"/>
      <c r="T23" s="43"/>
      <c r="U23" s="43"/>
      <c r="V23" s="43"/>
      <c r="W23" s="43"/>
      <c r="X23" s="43"/>
      <c r="Y23" s="43"/>
      <c r="Z23" s="43"/>
    </row>
    <row r="24" ht="15.75" customHeight="1">
      <c r="A24" s="43"/>
      <c r="B24" s="82">
        <v>9.0</v>
      </c>
      <c r="C24" s="74" t="s">
        <v>65</v>
      </c>
      <c r="D24" s="85">
        <v>43.0</v>
      </c>
      <c r="E24" s="76" t="s">
        <v>40</v>
      </c>
      <c r="F24" s="77" t="s">
        <v>66</v>
      </c>
      <c r="G24" s="86" t="s">
        <v>67</v>
      </c>
      <c r="H24" s="83"/>
      <c r="I24" s="43"/>
      <c r="J24" s="43"/>
      <c r="K24" s="43"/>
      <c r="L24" s="43"/>
      <c r="M24" s="43"/>
      <c r="N24" s="43"/>
      <c r="O24" s="43"/>
      <c r="P24" s="43"/>
      <c r="Q24" s="43"/>
      <c r="R24" s="43"/>
      <c r="S24" s="43"/>
      <c r="T24" s="43"/>
      <c r="U24" s="43"/>
      <c r="V24" s="43"/>
      <c r="W24" s="43"/>
      <c r="X24" s="43"/>
      <c r="Y24" s="43"/>
      <c r="Z24" s="43"/>
    </row>
    <row r="25">
      <c r="A25" s="45"/>
      <c r="B25" s="46" t="s">
        <v>68</v>
      </c>
      <c r="C25" s="47"/>
      <c r="D25" s="47"/>
      <c r="E25" s="47"/>
      <c r="F25" s="47"/>
      <c r="G25" s="47"/>
      <c r="H25" s="48"/>
      <c r="I25" s="43"/>
      <c r="J25" s="43"/>
      <c r="K25" s="43"/>
      <c r="L25" s="43"/>
      <c r="M25" s="43"/>
      <c r="N25" s="43"/>
      <c r="O25" s="43"/>
      <c r="P25" s="43"/>
      <c r="Q25" s="43"/>
      <c r="R25" s="43"/>
      <c r="S25" s="43"/>
      <c r="T25" s="43"/>
      <c r="U25" s="43"/>
      <c r="V25" s="43"/>
      <c r="W25" s="43"/>
      <c r="X25" s="43"/>
      <c r="Y25" s="43"/>
      <c r="Z25" s="43"/>
    </row>
    <row r="26">
      <c r="A26" s="45"/>
      <c r="B26" s="87" t="s">
        <v>69</v>
      </c>
      <c r="C26" s="88"/>
      <c r="D26" s="89"/>
      <c r="E26" s="54" t="s">
        <v>70</v>
      </c>
      <c r="F26" s="90"/>
      <c r="G26" s="90"/>
      <c r="H26" s="56"/>
      <c r="I26" s="43"/>
      <c r="J26" s="43"/>
      <c r="K26" s="43"/>
      <c r="L26" s="43"/>
      <c r="M26" s="43"/>
      <c r="N26" s="43"/>
      <c r="O26" s="43"/>
      <c r="P26" s="43"/>
      <c r="Q26" s="43"/>
      <c r="R26" s="43"/>
      <c r="S26" s="43"/>
      <c r="T26" s="43"/>
      <c r="U26" s="43"/>
      <c r="V26" s="43"/>
      <c r="W26" s="43"/>
      <c r="X26" s="43"/>
      <c r="Y26" s="43"/>
      <c r="Z26" s="43"/>
    </row>
    <row r="27">
      <c r="A27" s="45"/>
      <c r="B27" s="91"/>
      <c r="C27" s="50"/>
      <c r="D27" s="51"/>
      <c r="E27" s="53" t="s">
        <v>71</v>
      </c>
      <c r="F27" s="53" t="s">
        <v>72</v>
      </c>
      <c r="G27" s="53" t="s">
        <v>73</v>
      </c>
      <c r="H27" s="62" t="s">
        <v>74</v>
      </c>
      <c r="I27" s="43"/>
      <c r="J27" s="43"/>
      <c r="K27" s="43"/>
      <c r="L27" s="43"/>
      <c r="M27" s="43"/>
      <c r="N27" s="43"/>
      <c r="O27" s="43"/>
      <c r="P27" s="43"/>
      <c r="Q27" s="43"/>
      <c r="R27" s="43"/>
      <c r="S27" s="43"/>
      <c r="T27" s="43"/>
      <c r="U27" s="43"/>
      <c r="V27" s="43"/>
      <c r="W27" s="43"/>
      <c r="X27" s="43"/>
      <c r="Y27" s="43"/>
      <c r="Z27" s="43"/>
    </row>
    <row r="28">
      <c r="A28" s="45"/>
      <c r="B28" s="92" t="s">
        <v>75</v>
      </c>
      <c r="C28" s="22"/>
      <c r="D28" s="60"/>
      <c r="E28" s="93" t="s">
        <v>76</v>
      </c>
      <c r="F28" s="93" t="s">
        <v>76</v>
      </c>
      <c r="G28" s="94"/>
      <c r="H28" s="95"/>
      <c r="I28" s="43"/>
      <c r="J28" s="43"/>
      <c r="K28" s="43"/>
      <c r="L28" s="43"/>
      <c r="M28" s="43"/>
      <c r="N28" s="43"/>
      <c r="O28" s="43"/>
      <c r="P28" s="43"/>
      <c r="Q28" s="43"/>
      <c r="R28" s="43"/>
      <c r="S28" s="43"/>
      <c r="T28" s="43"/>
      <c r="U28" s="43"/>
      <c r="V28" s="43"/>
      <c r="W28" s="43"/>
      <c r="X28" s="43"/>
      <c r="Y28" s="43"/>
      <c r="Z28" s="43"/>
    </row>
    <row r="29">
      <c r="A29" s="45"/>
      <c r="B29" s="92" t="s">
        <v>77</v>
      </c>
      <c r="C29" s="22"/>
      <c r="D29" s="60"/>
      <c r="E29" s="93" t="s">
        <v>76</v>
      </c>
      <c r="F29" s="93" t="s">
        <v>76</v>
      </c>
      <c r="G29" s="94"/>
      <c r="H29" s="95"/>
      <c r="I29" s="43"/>
      <c r="J29" s="43"/>
      <c r="K29" s="43"/>
      <c r="L29" s="43"/>
      <c r="M29" s="43"/>
      <c r="N29" s="43"/>
      <c r="O29" s="43"/>
      <c r="P29" s="43"/>
      <c r="Q29" s="43"/>
      <c r="R29" s="43"/>
      <c r="S29" s="43"/>
      <c r="T29" s="43"/>
      <c r="U29" s="43"/>
      <c r="V29" s="43"/>
      <c r="W29" s="43"/>
      <c r="X29" s="43"/>
      <c r="Y29" s="43"/>
      <c r="Z29" s="43"/>
    </row>
    <row r="30">
      <c r="A30" s="45"/>
      <c r="B30" s="92" t="s">
        <v>78</v>
      </c>
      <c r="C30" s="22"/>
      <c r="D30" s="60"/>
      <c r="E30" s="93"/>
      <c r="F30" s="93"/>
      <c r="G30" s="96" t="s">
        <v>76</v>
      </c>
      <c r="H30" s="95"/>
      <c r="I30" s="43"/>
      <c r="J30" s="43"/>
      <c r="K30" s="43"/>
      <c r="L30" s="43"/>
      <c r="M30" s="43"/>
      <c r="N30" s="43"/>
      <c r="O30" s="43"/>
      <c r="P30" s="43"/>
      <c r="Q30" s="43"/>
      <c r="R30" s="43"/>
      <c r="S30" s="43"/>
      <c r="T30" s="43"/>
      <c r="U30" s="43"/>
      <c r="V30" s="43"/>
      <c r="W30" s="43"/>
      <c r="X30" s="43"/>
      <c r="Y30" s="43"/>
      <c r="Z30" s="43"/>
    </row>
    <row r="31">
      <c r="A31" s="45"/>
      <c r="B31" s="52" t="s">
        <v>79</v>
      </c>
      <c r="C31" s="50"/>
      <c r="D31" s="51"/>
      <c r="E31" s="97" t="s">
        <v>76</v>
      </c>
      <c r="F31" s="98" t="s">
        <v>76</v>
      </c>
      <c r="G31" s="99"/>
      <c r="H31" s="100"/>
      <c r="I31" s="43"/>
      <c r="J31" s="43"/>
      <c r="K31" s="43"/>
      <c r="L31" s="43"/>
      <c r="M31" s="43"/>
      <c r="N31" s="43"/>
      <c r="O31" s="43"/>
      <c r="P31" s="43"/>
      <c r="Q31" s="43"/>
      <c r="R31" s="43"/>
      <c r="S31" s="43"/>
      <c r="T31" s="43"/>
      <c r="U31" s="43"/>
      <c r="V31" s="43"/>
      <c r="W31" s="43"/>
      <c r="X31" s="43"/>
      <c r="Y31" s="43"/>
      <c r="Z31" s="43"/>
    </row>
    <row r="32">
      <c r="A32" s="45"/>
      <c r="B32" s="46" t="s">
        <v>80</v>
      </c>
      <c r="C32" s="47"/>
      <c r="D32" s="47"/>
      <c r="E32" s="47"/>
      <c r="F32" s="47"/>
      <c r="G32" s="47"/>
      <c r="H32" s="48"/>
      <c r="I32" s="43"/>
      <c r="J32" s="43"/>
      <c r="K32" s="43"/>
      <c r="L32" s="43"/>
      <c r="M32" s="43"/>
      <c r="N32" s="43"/>
      <c r="O32" s="43"/>
      <c r="P32" s="43"/>
      <c r="Q32" s="43"/>
      <c r="R32" s="43"/>
      <c r="S32" s="43"/>
      <c r="T32" s="43"/>
      <c r="U32" s="43"/>
      <c r="V32" s="43"/>
      <c r="W32" s="43"/>
      <c r="X32" s="43"/>
      <c r="Y32" s="43"/>
      <c r="Z32" s="43"/>
    </row>
    <row r="33" ht="25.5" customHeight="1">
      <c r="A33" s="45"/>
      <c r="B33" s="101" t="s">
        <v>81</v>
      </c>
      <c r="C33" s="22"/>
      <c r="D33" s="60"/>
      <c r="E33" s="102" t="s">
        <v>82</v>
      </c>
      <c r="F33" s="22"/>
      <c r="G33" s="22"/>
      <c r="H33" s="60"/>
      <c r="I33" s="43"/>
      <c r="J33" s="43"/>
      <c r="K33" s="43"/>
      <c r="L33" s="43"/>
      <c r="M33" s="43"/>
      <c r="N33" s="43"/>
      <c r="O33" s="43"/>
      <c r="P33" s="43"/>
      <c r="Q33" s="43"/>
      <c r="R33" s="43"/>
      <c r="S33" s="43"/>
      <c r="T33" s="43"/>
      <c r="U33" s="43"/>
      <c r="V33" s="43"/>
      <c r="W33" s="43"/>
      <c r="X33" s="43"/>
      <c r="Y33" s="43"/>
      <c r="Z33" s="43"/>
    </row>
    <row r="34" ht="52.5" customHeight="1">
      <c r="A34" s="45"/>
      <c r="B34" s="101" t="s">
        <v>83</v>
      </c>
      <c r="C34" s="22"/>
      <c r="D34" s="60"/>
      <c r="E34" s="103" t="s">
        <v>84</v>
      </c>
      <c r="F34" s="22"/>
      <c r="G34" s="22"/>
      <c r="H34" s="60"/>
      <c r="I34" s="43"/>
      <c r="J34" s="43"/>
      <c r="K34" s="43"/>
      <c r="L34" s="43"/>
      <c r="M34" s="43"/>
      <c r="N34" s="43"/>
      <c r="O34" s="43"/>
      <c r="P34" s="43"/>
      <c r="Q34" s="43"/>
      <c r="R34" s="43"/>
      <c r="S34" s="43"/>
      <c r="T34" s="43"/>
      <c r="U34" s="43"/>
      <c r="V34" s="43"/>
      <c r="W34" s="43"/>
      <c r="X34" s="43"/>
      <c r="Y34" s="43"/>
      <c r="Z34" s="43"/>
    </row>
    <row r="35" ht="75.75" customHeight="1">
      <c r="A35" s="45"/>
      <c r="B35" s="101" t="s">
        <v>85</v>
      </c>
      <c r="C35" s="22"/>
      <c r="D35" s="60"/>
      <c r="E35" s="102" t="s">
        <v>86</v>
      </c>
      <c r="F35" s="22"/>
      <c r="G35" s="22"/>
      <c r="H35" s="60"/>
      <c r="I35" s="43"/>
      <c r="J35" s="43"/>
      <c r="K35" s="43"/>
      <c r="L35" s="43"/>
      <c r="M35" s="43"/>
      <c r="N35" s="43"/>
      <c r="O35" s="43"/>
      <c r="P35" s="43"/>
      <c r="Q35" s="43"/>
      <c r="R35" s="43"/>
      <c r="S35" s="43"/>
      <c r="T35" s="43"/>
      <c r="U35" s="43"/>
      <c r="V35" s="43"/>
      <c r="W35" s="43"/>
      <c r="X35" s="43"/>
      <c r="Y35" s="43"/>
      <c r="Z35" s="43"/>
    </row>
    <row r="36" ht="34.5" customHeight="1">
      <c r="A36" s="45"/>
      <c r="B36" s="104" t="s">
        <v>87</v>
      </c>
      <c r="C36" s="50"/>
      <c r="D36" s="51"/>
      <c r="E36" s="105" t="s">
        <v>88</v>
      </c>
      <c r="F36" s="50"/>
      <c r="G36" s="50"/>
      <c r="H36" s="51"/>
      <c r="I36" s="43"/>
      <c r="J36" s="43"/>
      <c r="K36" s="43"/>
      <c r="L36" s="43"/>
      <c r="M36" s="43"/>
      <c r="N36" s="43"/>
      <c r="O36" s="43"/>
      <c r="P36" s="43"/>
      <c r="Q36" s="43"/>
      <c r="R36" s="43"/>
      <c r="S36" s="43"/>
      <c r="T36" s="43"/>
      <c r="U36" s="43"/>
      <c r="V36" s="43"/>
      <c r="W36" s="43"/>
      <c r="X36" s="43"/>
      <c r="Y36" s="43"/>
      <c r="Z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c r="A38" s="43"/>
      <c r="B38" s="43"/>
      <c r="C38" s="43"/>
      <c r="D38" s="43"/>
      <c r="E38" s="106" t="s">
        <v>89</v>
      </c>
      <c r="F38" s="43"/>
      <c r="G38" s="43"/>
      <c r="H38" s="43"/>
      <c r="I38" s="43"/>
      <c r="J38" s="43"/>
      <c r="K38" s="43"/>
      <c r="L38" s="43"/>
      <c r="M38" s="43"/>
      <c r="N38" s="43"/>
      <c r="O38" s="43"/>
      <c r="P38" s="43"/>
      <c r="Q38" s="43"/>
      <c r="R38" s="43"/>
      <c r="S38" s="43"/>
      <c r="T38" s="43"/>
      <c r="U38" s="43"/>
      <c r="V38" s="43"/>
      <c r="W38" s="43"/>
      <c r="X38" s="43"/>
      <c r="Y38" s="43"/>
      <c r="Z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row r="1001" ht="15.75" customHeight="1">
      <c r="A1001" s="43"/>
      <c r="B1001" s="43"/>
      <c r="C1001" s="43"/>
      <c r="D1001" s="43"/>
      <c r="E1001" s="43"/>
      <c r="F1001" s="43"/>
      <c r="G1001" s="43"/>
      <c r="H1001" s="43"/>
      <c r="I1001" s="43"/>
      <c r="J1001" s="43"/>
      <c r="K1001" s="43"/>
      <c r="L1001" s="43"/>
      <c r="M1001" s="43"/>
      <c r="N1001" s="43"/>
      <c r="O1001" s="43"/>
      <c r="P1001" s="43"/>
      <c r="Q1001" s="43"/>
      <c r="R1001" s="43"/>
      <c r="S1001" s="43"/>
      <c r="T1001" s="43"/>
      <c r="U1001" s="43"/>
      <c r="V1001" s="43"/>
      <c r="W1001" s="43"/>
      <c r="X1001" s="43"/>
      <c r="Y1001" s="43"/>
      <c r="Z1001" s="43"/>
    </row>
    <row r="1002" ht="15.75" customHeight="1">
      <c r="A1002" s="43"/>
      <c r="B1002" s="43"/>
      <c r="C1002" s="43"/>
      <c r="D1002" s="43"/>
      <c r="E1002" s="43"/>
      <c r="F1002" s="43"/>
      <c r="G1002" s="43"/>
      <c r="H1002" s="43"/>
      <c r="I1002" s="43"/>
      <c r="J1002" s="43"/>
      <c r="K1002" s="43"/>
      <c r="L1002" s="43"/>
      <c r="M1002" s="43"/>
      <c r="N1002" s="43"/>
      <c r="O1002" s="43"/>
      <c r="P1002" s="43"/>
      <c r="Q1002" s="43"/>
      <c r="R1002" s="43"/>
      <c r="S1002" s="43"/>
      <c r="T1002" s="43"/>
      <c r="U1002" s="43"/>
      <c r="V1002" s="43"/>
      <c r="W1002" s="43"/>
      <c r="X1002" s="43"/>
      <c r="Y1002" s="43"/>
      <c r="Z1002" s="43"/>
    </row>
  </sheetData>
  <mergeCells count="39">
    <mergeCell ref="B2:H2"/>
    <mergeCell ref="B3:H3"/>
    <mergeCell ref="B4:H4"/>
    <mergeCell ref="B5:H5"/>
    <mergeCell ref="B6:H6"/>
    <mergeCell ref="B7:H7"/>
    <mergeCell ref="B8:H8"/>
    <mergeCell ref="E11:F11"/>
    <mergeCell ref="G11:H11"/>
    <mergeCell ref="C9:D9"/>
    <mergeCell ref="E9:F9"/>
    <mergeCell ref="G9:H9"/>
    <mergeCell ref="C10:D10"/>
    <mergeCell ref="E10:F10"/>
    <mergeCell ref="G10:H10"/>
    <mergeCell ref="C11:D11"/>
    <mergeCell ref="E12:F12"/>
    <mergeCell ref="G12:H12"/>
    <mergeCell ref="E13:F13"/>
    <mergeCell ref="G13:H13"/>
    <mergeCell ref="B14:H14"/>
    <mergeCell ref="C12:D12"/>
    <mergeCell ref="C13:D13"/>
    <mergeCell ref="B31:D31"/>
    <mergeCell ref="B33:D33"/>
    <mergeCell ref="B34:D34"/>
    <mergeCell ref="B35:D35"/>
    <mergeCell ref="B36:D36"/>
    <mergeCell ref="E33:H33"/>
    <mergeCell ref="E34:H34"/>
    <mergeCell ref="E35:H35"/>
    <mergeCell ref="E36:H36"/>
    <mergeCell ref="B25:H25"/>
    <mergeCell ref="B26:D27"/>
    <mergeCell ref="E26:H26"/>
    <mergeCell ref="B28:D28"/>
    <mergeCell ref="B29:D29"/>
    <mergeCell ref="B30:D30"/>
    <mergeCell ref="B32:H32"/>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13.5"/>
    <col customWidth="1" min="3" max="3" width="14.63"/>
    <col customWidth="1" min="4" max="4" width="10.25"/>
    <col customWidth="1" min="5" max="5" width="10.38"/>
    <col customWidth="1" min="6" max="6" width="10.75"/>
    <col customWidth="1" min="7" max="7" width="10.5"/>
    <col customWidth="1" min="8" max="8" width="9.63"/>
    <col customWidth="1" min="9" max="9" width="12.88"/>
    <col customWidth="1" min="10" max="10" width="13.75"/>
    <col customWidth="1" min="11" max="11" width="10.0"/>
    <col customWidth="1" min="12" max="12" width="10.38"/>
    <col customWidth="1" min="13" max="13" width="13.38"/>
    <col customWidth="1" min="14" max="26" width="6.75"/>
  </cols>
  <sheetData>
    <row r="1" ht="26.25" customHeight="1">
      <c r="A1" s="107" t="s">
        <v>32</v>
      </c>
      <c r="B1" s="107" t="s">
        <v>90</v>
      </c>
      <c r="C1" s="107" t="s">
        <v>91</v>
      </c>
      <c r="D1" s="108" t="s">
        <v>54</v>
      </c>
      <c r="E1" s="6"/>
      <c r="F1" s="7"/>
      <c r="G1" s="108" t="s">
        <v>92</v>
      </c>
      <c r="H1" s="6"/>
      <c r="I1" s="7"/>
      <c r="J1" s="108" t="s">
        <v>64</v>
      </c>
      <c r="K1" s="6"/>
      <c r="L1" s="7"/>
      <c r="M1" s="109" t="s">
        <v>93</v>
      </c>
      <c r="N1" s="108" t="s">
        <v>94</v>
      </c>
      <c r="O1" s="7"/>
    </row>
    <row r="2" ht="37.5" customHeight="1">
      <c r="A2" s="20"/>
      <c r="B2" s="20"/>
      <c r="C2" s="20"/>
      <c r="D2" s="109" t="s">
        <v>95</v>
      </c>
      <c r="E2" s="109" t="s">
        <v>96</v>
      </c>
      <c r="F2" s="109" t="s">
        <v>97</v>
      </c>
      <c r="G2" s="109" t="s">
        <v>98</v>
      </c>
      <c r="H2" s="109" t="s">
        <v>99</v>
      </c>
      <c r="I2" s="109" t="s">
        <v>100</v>
      </c>
      <c r="J2" s="109" t="s">
        <v>101</v>
      </c>
      <c r="K2" s="109" t="s">
        <v>102</v>
      </c>
      <c r="L2" s="109" t="s">
        <v>103</v>
      </c>
      <c r="M2" s="109" t="s">
        <v>93</v>
      </c>
      <c r="N2" s="109" t="s">
        <v>104</v>
      </c>
      <c r="O2" s="109" t="s">
        <v>105</v>
      </c>
    </row>
    <row r="3" ht="18.0" customHeight="1">
      <c r="A3" s="110">
        <v>1.0</v>
      </c>
      <c r="B3" s="111" t="s">
        <v>106</v>
      </c>
      <c r="C3" s="112" t="s">
        <v>106</v>
      </c>
      <c r="D3" s="113">
        <v>2.0</v>
      </c>
      <c r="E3" s="113" t="s">
        <v>107</v>
      </c>
      <c r="F3" s="113">
        <v>1.0</v>
      </c>
      <c r="G3" s="113">
        <v>2.0</v>
      </c>
      <c r="H3" s="113">
        <v>1.5</v>
      </c>
      <c r="I3" s="113">
        <v>1.0</v>
      </c>
      <c r="J3" s="110">
        <v>1.5</v>
      </c>
      <c r="K3" s="110">
        <v>0.5</v>
      </c>
      <c r="L3" s="110">
        <v>0.5</v>
      </c>
      <c r="M3" s="110">
        <v>0.5</v>
      </c>
      <c r="N3" s="114">
        <f t="shared" ref="N3:N26" si="1">SUM(D3:M3)</f>
        <v>10.5</v>
      </c>
      <c r="O3" s="115">
        <f t="shared" ref="O3:O26" si="2">N3/8</f>
        <v>1.3125</v>
      </c>
    </row>
    <row r="4" ht="21.75" customHeight="1">
      <c r="A4" s="110">
        <v>2.0</v>
      </c>
      <c r="B4" s="111" t="s">
        <v>108</v>
      </c>
      <c r="C4" s="112" t="s">
        <v>108</v>
      </c>
      <c r="D4" s="113">
        <v>4.0</v>
      </c>
      <c r="E4" s="113">
        <v>4.0</v>
      </c>
      <c r="F4" s="113">
        <v>2.0</v>
      </c>
      <c r="G4" s="113">
        <v>6.0</v>
      </c>
      <c r="H4" s="113">
        <v>4.0</v>
      </c>
      <c r="I4" s="113">
        <v>3.0</v>
      </c>
      <c r="J4" s="110">
        <v>4.5</v>
      </c>
      <c r="K4" s="110">
        <v>1.5</v>
      </c>
      <c r="L4" s="110">
        <v>1.5</v>
      </c>
      <c r="M4" s="110">
        <v>1.5</v>
      </c>
      <c r="N4" s="114">
        <f t="shared" si="1"/>
        <v>32</v>
      </c>
      <c r="O4" s="115">
        <f t="shared" si="2"/>
        <v>4</v>
      </c>
    </row>
    <row r="5" ht="30.0" customHeight="1">
      <c r="A5" s="110">
        <v>3.0</v>
      </c>
      <c r="B5" s="111" t="s">
        <v>109</v>
      </c>
      <c r="C5" s="112" t="s">
        <v>109</v>
      </c>
      <c r="D5" s="113">
        <v>1.0</v>
      </c>
      <c r="E5" s="113">
        <v>0.75</v>
      </c>
      <c r="F5" s="113">
        <v>0.5</v>
      </c>
      <c r="G5" s="113">
        <v>3.0</v>
      </c>
      <c r="H5" s="113">
        <v>2.0</v>
      </c>
      <c r="I5" s="113">
        <v>1.0</v>
      </c>
      <c r="J5" s="110">
        <v>1.5</v>
      </c>
      <c r="K5" s="110">
        <v>0.5</v>
      </c>
      <c r="L5" s="110">
        <v>0.5</v>
      </c>
      <c r="M5" s="110">
        <v>0.5</v>
      </c>
      <c r="N5" s="114">
        <f t="shared" si="1"/>
        <v>11.25</v>
      </c>
      <c r="O5" s="115">
        <f t="shared" si="2"/>
        <v>1.40625</v>
      </c>
    </row>
    <row r="6" ht="46.5" customHeight="1">
      <c r="A6" s="110">
        <v>4.0</v>
      </c>
      <c r="B6" s="111" t="s">
        <v>110</v>
      </c>
      <c r="C6" s="112" t="s">
        <v>111</v>
      </c>
      <c r="D6" s="113">
        <v>3.0</v>
      </c>
      <c r="E6" s="113">
        <v>1.5</v>
      </c>
      <c r="F6" s="113">
        <v>1.5</v>
      </c>
      <c r="G6" s="113">
        <v>4.0</v>
      </c>
      <c r="H6" s="113">
        <v>3.0</v>
      </c>
      <c r="I6" s="113">
        <v>2.0</v>
      </c>
      <c r="J6" s="110">
        <v>3.0</v>
      </c>
      <c r="K6" s="110">
        <v>1.0</v>
      </c>
      <c r="L6" s="110">
        <v>1.0</v>
      </c>
      <c r="M6" s="110">
        <v>1.0</v>
      </c>
      <c r="N6" s="114">
        <f t="shared" si="1"/>
        <v>21</v>
      </c>
      <c r="O6" s="115">
        <f t="shared" si="2"/>
        <v>2.625</v>
      </c>
    </row>
    <row r="7" ht="57.0" customHeight="1">
      <c r="A7" s="116">
        <v>5.0</v>
      </c>
      <c r="B7" s="117" t="s">
        <v>112</v>
      </c>
      <c r="C7" s="112" t="s">
        <v>113</v>
      </c>
      <c r="D7" s="113">
        <v>3.0</v>
      </c>
      <c r="E7" s="110">
        <v>1.5</v>
      </c>
      <c r="F7" s="113">
        <v>1.5</v>
      </c>
      <c r="G7" s="113">
        <v>4.0</v>
      </c>
      <c r="H7" s="113">
        <v>3.0</v>
      </c>
      <c r="I7" s="113">
        <v>2.0</v>
      </c>
      <c r="J7" s="110">
        <v>3.0</v>
      </c>
      <c r="K7" s="110">
        <v>1.0</v>
      </c>
      <c r="L7" s="110">
        <v>1.0</v>
      </c>
      <c r="M7" s="110">
        <v>1.0</v>
      </c>
      <c r="N7" s="114">
        <f t="shared" si="1"/>
        <v>21</v>
      </c>
      <c r="O7" s="115">
        <f t="shared" si="2"/>
        <v>2.625</v>
      </c>
    </row>
    <row r="8" ht="60.75" customHeight="1">
      <c r="A8" s="20"/>
      <c r="B8" s="20"/>
      <c r="C8" s="112" t="s">
        <v>114</v>
      </c>
      <c r="D8" s="113">
        <v>5.0</v>
      </c>
      <c r="E8" s="113">
        <v>2.5</v>
      </c>
      <c r="F8" s="113">
        <v>2.5</v>
      </c>
      <c r="G8" s="113">
        <v>6.0</v>
      </c>
      <c r="H8" s="113">
        <v>4.0</v>
      </c>
      <c r="I8" s="113">
        <v>3.0</v>
      </c>
      <c r="J8" s="110">
        <v>5.25</v>
      </c>
      <c r="K8" s="110">
        <v>1.75</v>
      </c>
      <c r="L8" s="110">
        <v>1.75</v>
      </c>
      <c r="M8" s="110">
        <v>1.5</v>
      </c>
      <c r="N8" s="114">
        <f t="shared" si="1"/>
        <v>33.25</v>
      </c>
      <c r="O8" s="115">
        <f t="shared" si="2"/>
        <v>4.15625</v>
      </c>
    </row>
    <row r="9" ht="24.75" customHeight="1">
      <c r="A9" s="110">
        <v>6.0</v>
      </c>
      <c r="B9" s="111" t="s">
        <v>115</v>
      </c>
      <c r="C9" s="112" t="s">
        <v>115</v>
      </c>
      <c r="D9" s="113">
        <v>1.0</v>
      </c>
      <c r="E9" s="113">
        <v>0.5</v>
      </c>
      <c r="F9" s="113">
        <v>0.5</v>
      </c>
      <c r="G9" s="113">
        <v>1.0</v>
      </c>
      <c r="H9" s="113">
        <v>0.75</v>
      </c>
      <c r="I9" s="113">
        <v>0.75</v>
      </c>
      <c r="J9" s="110">
        <v>1.5</v>
      </c>
      <c r="K9" s="110">
        <v>0.5</v>
      </c>
      <c r="L9" s="110">
        <v>0.5</v>
      </c>
      <c r="M9" s="110">
        <v>0.5</v>
      </c>
      <c r="N9" s="114">
        <f t="shared" si="1"/>
        <v>7.5</v>
      </c>
      <c r="O9" s="115">
        <f t="shared" si="2"/>
        <v>0.9375</v>
      </c>
    </row>
    <row r="10" ht="18.75" customHeight="1">
      <c r="A10" s="110">
        <v>7.0</v>
      </c>
      <c r="B10" s="111" t="s">
        <v>116</v>
      </c>
      <c r="C10" s="112" t="s">
        <v>117</v>
      </c>
      <c r="D10" s="113">
        <v>4.0</v>
      </c>
      <c r="E10" s="110">
        <v>2.0</v>
      </c>
      <c r="F10" s="113">
        <v>2.0</v>
      </c>
      <c r="G10" s="113">
        <v>5.0</v>
      </c>
      <c r="H10" s="113">
        <v>3.0</v>
      </c>
      <c r="I10" s="113">
        <v>2.0</v>
      </c>
      <c r="J10" s="110">
        <v>4.5</v>
      </c>
      <c r="K10" s="110">
        <v>1.5</v>
      </c>
      <c r="L10" s="110">
        <v>1.5</v>
      </c>
      <c r="M10" s="110">
        <v>1.5</v>
      </c>
      <c r="N10" s="114">
        <f t="shared" si="1"/>
        <v>27</v>
      </c>
      <c r="O10" s="115">
        <f t="shared" si="2"/>
        <v>3.375</v>
      </c>
    </row>
    <row r="11" ht="20.25" customHeight="1">
      <c r="A11" s="110">
        <v>8.0</v>
      </c>
      <c r="B11" s="111" t="s">
        <v>118</v>
      </c>
      <c r="C11" s="112" t="s">
        <v>118</v>
      </c>
      <c r="D11" s="113">
        <v>4.0</v>
      </c>
      <c r="E11" s="113">
        <v>2.0</v>
      </c>
      <c r="F11" s="113">
        <v>2.0</v>
      </c>
      <c r="G11" s="113">
        <v>5.0</v>
      </c>
      <c r="H11" s="113">
        <v>3.0</v>
      </c>
      <c r="I11" s="113">
        <v>2.0</v>
      </c>
      <c r="J11" s="110">
        <v>4.5</v>
      </c>
      <c r="K11" s="110">
        <v>1.5</v>
      </c>
      <c r="L11" s="110">
        <v>1.5</v>
      </c>
      <c r="M11" s="110">
        <v>1.5</v>
      </c>
      <c r="N11" s="114">
        <f t="shared" si="1"/>
        <v>27</v>
      </c>
      <c r="O11" s="115">
        <f t="shared" si="2"/>
        <v>3.375</v>
      </c>
    </row>
    <row r="12" ht="23.25" customHeight="1">
      <c r="A12" s="110">
        <v>9.0</v>
      </c>
      <c r="B12" s="111" t="s">
        <v>119</v>
      </c>
      <c r="C12" s="112" t="s">
        <v>119</v>
      </c>
      <c r="D12" s="113">
        <v>3.0</v>
      </c>
      <c r="E12" s="113">
        <v>1.5</v>
      </c>
      <c r="F12" s="113">
        <v>1.5</v>
      </c>
      <c r="G12" s="113">
        <v>4.0</v>
      </c>
      <c r="H12" s="113">
        <v>3.0</v>
      </c>
      <c r="I12" s="113">
        <v>2.0</v>
      </c>
      <c r="J12" s="110">
        <v>4.5</v>
      </c>
      <c r="K12" s="110">
        <v>1.5</v>
      </c>
      <c r="L12" s="110">
        <v>1.5</v>
      </c>
      <c r="M12" s="110">
        <v>1.5</v>
      </c>
      <c r="N12" s="114">
        <f t="shared" si="1"/>
        <v>24</v>
      </c>
      <c r="O12" s="115">
        <f t="shared" si="2"/>
        <v>3</v>
      </c>
    </row>
    <row r="13" ht="20.25" customHeight="1">
      <c r="A13" s="116">
        <v>10.0</v>
      </c>
      <c r="B13" s="117" t="s">
        <v>120</v>
      </c>
      <c r="C13" s="112" t="s">
        <v>121</v>
      </c>
      <c r="D13" s="113">
        <v>3.0</v>
      </c>
      <c r="E13" s="113">
        <v>1.0</v>
      </c>
      <c r="F13" s="113">
        <v>1.0</v>
      </c>
      <c r="G13" s="113">
        <v>4.0</v>
      </c>
      <c r="H13" s="113">
        <v>3.0</v>
      </c>
      <c r="I13" s="113">
        <v>2.0</v>
      </c>
      <c r="J13" s="110">
        <v>3.75</v>
      </c>
      <c r="K13" s="110">
        <v>1.25</v>
      </c>
      <c r="L13" s="110">
        <v>1.25</v>
      </c>
      <c r="M13" s="110">
        <v>1.25</v>
      </c>
      <c r="N13" s="114">
        <f t="shared" si="1"/>
        <v>21.5</v>
      </c>
      <c r="O13" s="115">
        <f t="shared" si="2"/>
        <v>2.6875</v>
      </c>
    </row>
    <row r="14" ht="17.25" customHeight="1">
      <c r="A14" s="118"/>
      <c r="B14" s="118"/>
      <c r="C14" s="112" t="s">
        <v>122</v>
      </c>
      <c r="D14" s="113">
        <v>1.0</v>
      </c>
      <c r="E14" s="113">
        <v>0.5</v>
      </c>
      <c r="F14" s="113">
        <v>0.5</v>
      </c>
      <c r="G14" s="113">
        <v>1.0</v>
      </c>
      <c r="H14" s="113">
        <v>0.75</v>
      </c>
      <c r="I14" s="113">
        <v>0.75</v>
      </c>
      <c r="J14" s="110">
        <v>1.5</v>
      </c>
      <c r="K14" s="110">
        <v>0.5</v>
      </c>
      <c r="L14" s="110">
        <v>0.5</v>
      </c>
      <c r="M14" s="110">
        <v>0.5</v>
      </c>
      <c r="N14" s="114">
        <f t="shared" si="1"/>
        <v>7.5</v>
      </c>
      <c r="O14" s="115">
        <f t="shared" si="2"/>
        <v>0.9375</v>
      </c>
    </row>
    <row r="15" ht="17.25" customHeight="1">
      <c r="A15" s="118"/>
      <c r="B15" s="118"/>
      <c r="C15" s="112" t="s">
        <v>123</v>
      </c>
      <c r="D15" s="113" t="s">
        <v>107</v>
      </c>
      <c r="E15" s="113">
        <v>0.5</v>
      </c>
      <c r="F15" s="113">
        <v>0.5</v>
      </c>
      <c r="G15" s="113">
        <v>1.0</v>
      </c>
      <c r="H15" s="113">
        <v>0.75</v>
      </c>
      <c r="I15" s="113">
        <v>0.75</v>
      </c>
      <c r="J15" s="110">
        <v>2.25</v>
      </c>
      <c r="K15" s="110">
        <v>0.75</v>
      </c>
      <c r="L15" s="110">
        <v>0.75</v>
      </c>
      <c r="M15" s="110">
        <v>0.75</v>
      </c>
      <c r="N15" s="114">
        <f t="shared" si="1"/>
        <v>8</v>
      </c>
      <c r="O15" s="115">
        <f t="shared" si="2"/>
        <v>1</v>
      </c>
    </row>
    <row r="16" ht="19.5" customHeight="1">
      <c r="A16" s="20"/>
      <c r="B16" s="20"/>
      <c r="C16" s="112" t="s">
        <v>124</v>
      </c>
      <c r="D16" s="113">
        <v>1.0</v>
      </c>
      <c r="E16" s="113">
        <v>0.5</v>
      </c>
      <c r="F16" s="113">
        <v>0.5</v>
      </c>
      <c r="G16" s="113">
        <v>1.0</v>
      </c>
      <c r="H16" s="113">
        <v>0.75</v>
      </c>
      <c r="I16" s="113">
        <v>0.75</v>
      </c>
      <c r="J16" s="110">
        <v>1.5</v>
      </c>
      <c r="K16" s="110">
        <v>0.5</v>
      </c>
      <c r="L16" s="110">
        <v>0.5</v>
      </c>
      <c r="M16" s="110">
        <v>0.5</v>
      </c>
      <c r="N16" s="114">
        <f t="shared" si="1"/>
        <v>7.5</v>
      </c>
      <c r="O16" s="115">
        <f t="shared" si="2"/>
        <v>0.9375</v>
      </c>
    </row>
    <row r="17" ht="17.25" customHeight="1">
      <c r="A17" s="116">
        <v>11.0</v>
      </c>
      <c r="B17" s="117" t="s">
        <v>125</v>
      </c>
      <c r="C17" s="112" t="s">
        <v>126</v>
      </c>
      <c r="D17" s="113">
        <v>2.0</v>
      </c>
      <c r="E17" s="113">
        <v>1.0</v>
      </c>
      <c r="F17" s="113">
        <v>1.0</v>
      </c>
      <c r="G17" s="113">
        <v>2.0</v>
      </c>
      <c r="H17" s="113">
        <v>1.5</v>
      </c>
      <c r="I17" s="113">
        <v>1.0</v>
      </c>
      <c r="J17" s="110">
        <v>2.25</v>
      </c>
      <c r="K17" s="110">
        <v>0.75</v>
      </c>
      <c r="L17" s="110">
        <v>0.75</v>
      </c>
      <c r="M17" s="110">
        <v>0.5</v>
      </c>
      <c r="N17" s="114">
        <f t="shared" si="1"/>
        <v>12.75</v>
      </c>
      <c r="O17" s="115">
        <f t="shared" si="2"/>
        <v>1.59375</v>
      </c>
    </row>
    <row r="18" ht="17.25" customHeight="1">
      <c r="A18" s="118"/>
      <c r="B18" s="118"/>
      <c r="C18" s="112" t="s">
        <v>127</v>
      </c>
      <c r="D18" s="113">
        <v>2.0</v>
      </c>
      <c r="E18" s="113">
        <v>1.0</v>
      </c>
      <c r="F18" s="113">
        <v>1.0</v>
      </c>
      <c r="G18" s="113">
        <v>2.0</v>
      </c>
      <c r="H18" s="113">
        <v>1.0</v>
      </c>
      <c r="I18" s="113">
        <v>1.0</v>
      </c>
      <c r="J18" s="110">
        <v>2.25</v>
      </c>
      <c r="K18" s="110">
        <v>0.75</v>
      </c>
      <c r="L18" s="110">
        <v>0.75</v>
      </c>
      <c r="M18" s="110">
        <v>0.5</v>
      </c>
      <c r="N18" s="114">
        <f t="shared" si="1"/>
        <v>12.25</v>
      </c>
      <c r="O18" s="115">
        <f t="shared" si="2"/>
        <v>1.53125</v>
      </c>
    </row>
    <row r="19" ht="18.0" customHeight="1">
      <c r="A19" s="118"/>
      <c r="B19" s="118"/>
      <c r="C19" s="112" t="s">
        <v>128</v>
      </c>
      <c r="D19" s="113">
        <v>1.0</v>
      </c>
      <c r="E19" s="113">
        <v>0.5</v>
      </c>
      <c r="F19" s="113">
        <v>0.5</v>
      </c>
      <c r="G19" s="113">
        <v>1.0</v>
      </c>
      <c r="H19" s="113">
        <v>0.75</v>
      </c>
      <c r="I19" s="113">
        <v>0.75</v>
      </c>
      <c r="J19" s="110">
        <v>1.5</v>
      </c>
      <c r="K19" s="110">
        <v>0.5</v>
      </c>
      <c r="L19" s="110">
        <v>0.5</v>
      </c>
      <c r="M19" s="110">
        <v>0.5</v>
      </c>
      <c r="N19" s="114">
        <f t="shared" si="1"/>
        <v>7.5</v>
      </c>
      <c r="O19" s="115">
        <f t="shared" si="2"/>
        <v>0.9375</v>
      </c>
    </row>
    <row r="20" ht="16.5" customHeight="1">
      <c r="A20" s="118"/>
      <c r="B20" s="118"/>
      <c r="C20" s="112" t="s">
        <v>129</v>
      </c>
      <c r="D20" s="113">
        <v>1.0</v>
      </c>
      <c r="E20" s="113">
        <v>0.5</v>
      </c>
      <c r="F20" s="113">
        <v>0.5</v>
      </c>
      <c r="G20" s="113">
        <v>1.0</v>
      </c>
      <c r="H20" s="113">
        <v>0.75</v>
      </c>
      <c r="I20" s="113">
        <v>0.75</v>
      </c>
      <c r="J20" s="110">
        <v>1.5</v>
      </c>
      <c r="K20" s="110">
        <v>0.5</v>
      </c>
      <c r="L20" s="110">
        <v>0.5</v>
      </c>
      <c r="M20" s="110">
        <v>0.5</v>
      </c>
      <c r="N20" s="114">
        <f t="shared" si="1"/>
        <v>7.5</v>
      </c>
      <c r="O20" s="115">
        <f t="shared" si="2"/>
        <v>0.9375</v>
      </c>
    </row>
    <row r="21" ht="18.75" customHeight="1">
      <c r="A21" s="118"/>
      <c r="B21" s="118"/>
      <c r="C21" s="112" t="s">
        <v>130</v>
      </c>
      <c r="D21" s="113">
        <v>2.0</v>
      </c>
      <c r="E21" s="113">
        <v>1.0</v>
      </c>
      <c r="F21" s="113">
        <v>1.0</v>
      </c>
      <c r="G21" s="113">
        <v>2.0</v>
      </c>
      <c r="H21" s="113">
        <v>1.0</v>
      </c>
      <c r="I21" s="113">
        <v>0.75</v>
      </c>
      <c r="J21" s="110">
        <v>2.25</v>
      </c>
      <c r="K21" s="110">
        <v>0.75</v>
      </c>
      <c r="L21" s="110">
        <v>0.75</v>
      </c>
      <c r="M21" s="110">
        <v>0.75</v>
      </c>
      <c r="N21" s="114">
        <f t="shared" si="1"/>
        <v>12.25</v>
      </c>
      <c r="O21" s="115">
        <f t="shared" si="2"/>
        <v>1.53125</v>
      </c>
    </row>
    <row r="22" ht="18.0" customHeight="1">
      <c r="A22" s="118"/>
      <c r="B22" s="118"/>
      <c r="C22" s="112" t="s">
        <v>131</v>
      </c>
      <c r="D22" s="110">
        <v>2.0</v>
      </c>
      <c r="E22" s="110">
        <v>1.0</v>
      </c>
      <c r="F22" s="110">
        <v>1.0</v>
      </c>
      <c r="G22" s="110">
        <v>2.0</v>
      </c>
      <c r="H22" s="110">
        <v>1.0</v>
      </c>
      <c r="I22" s="110">
        <v>0.75</v>
      </c>
      <c r="J22" s="110">
        <v>2.25</v>
      </c>
      <c r="K22" s="110">
        <v>1.0</v>
      </c>
      <c r="L22" s="110">
        <v>0.75</v>
      </c>
      <c r="M22" s="110">
        <v>0.75</v>
      </c>
      <c r="N22" s="114">
        <f t="shared" si="1"/>
        <v>12.5</v>
      </c>
      <c r="O22" s="115">
        <f t="shared" si="2"/>
        <v>1.5625</v>
      </c>
    </row>
    <row r="23" ht="18.75" customHeight="1">
      <c r="A23" s="118"/>
      <c r="B23" s="118"/>
      <c r="C23" s="112" t="s">
        <v>132</v>
      </c>
      <c r="D23" s="110">
        <v>2.0</v>
      </c>
      <c r="E23" s="110">
        <v>1.0</v>
      </c>
      <c r="F23" s="110">
        <v>1.0</v>
      </c>
      <c r="G23" s="110">
        <v>2.0</v>
      </c>
      <c r="H23" s="110">
        <v>1.5</v>
      </c>
      <c r="I23" s="110">
        <v>1.0</v>
      </c>
      <c r="J23" s="110">
        <v>2.25</v>
      </c>
      <c r="K23" s="110">
        <v>1.0</v>
      </c>
      <c r="L23" s="110">
        <v>0.75</v>
      </c>
      <c r="M23" s="110">
        <v>0.75</v>
      </c>
      <c r="N23" s="114">
        <f t="shared" si="1"/>
        <v>13.25</v>
      </c>
      <c r="O23" s="115">
        <f t="shared" si="2"/>
        <v>1.65625</v>
      </c>
    </row>
    <row r="24" ht="18.75" customHeight="1">
      <c r="A24" s="20"/>
      <c r="B24" s="20"/>
      <c r="C24" s="112" t="s">
        <v>133</v>
      </c>
      <c r="D24" s="113">
        <v>1.0</v>
      </c>
      <c r="E24" s="113">
        <v>0.0</v>
      </c>
      <c r="F24" s="113">
        <v>0.0</v>
      </c>
      <c r="G24" s="113">
        <v>1.0</v>
      </c>
      <c r="H24" s="110">
        <v>0.5</v>
      </c>
      <c r="I24" s="110">
        <v>0.3</v>
      </c>
      <c r="J24" s="110">
        <v>0.75</v>
      </c>
      <c r="K24" s="110">
        <v>0.25</v>
      </c>
      <c r="L24" s="110">
        <v>0.25</v>
      </c>
      <c r="M24" s="110">
        <v>0.25</v>
      </c>
      <c r="N24" s="114">
        <f t="shared" si="1"/>
        <v>4.3</v>
      </c>
      <c r="O24" s="115">
        <f t="shared" si="2"/>
        <v>0.5375</v>
      </c>
    </row>
    <row r="25" ht="17.25" customHeight="1">
      <c r="A25" s="110">
        <v>12.0</v>
      </c>
      <c r="B25" s="112" t="s">
        <v>134</v>
      </c>
      <c r="C25" s="112" t="s">
        <v>134</v>
      </c>
      <c r="D25" s="110">
        <v>0.0</v>
      </c>
      <c r="E25" s="110">
        <v>0.0</v>
      </c>
      <c r="F25" s="110">
        <v>0.0</v>
      </c>
      <c r="G25" s="113">
        <v>8.0</v>
      </c>
      <c r="H25" s="110">
        <v>5.0</v>
      </c>
      <c r="I25" s="110">
        <v>2.0</v>
      </c>
      <c r="J25" s="110">
        <v>6.0</v>
      </c>
      <c r="K25" s="110">
        <v>2.0</v>
      </c>
      <c r="L25" s="110">
        <v>2.0</v>
      </c>
      <c r="M25" s="110">
        <v>2.0</v>
      </c>
      <c r="N25" s="114">
        <f t="shared" si="1"/>
        <v>27</v>
      </c>
      <c r="O25" s="115">
        <f t="shared" si="2"/>
        <v>3.375</v>
      </c>
    </row>
    <row r="26" ht="18.75" customHeight="1">
      <c r="A26" s="108" t="s">
        <v>94</v>
      </c>
      <c r="B26" s="6"/>
      <c r="C26" s="7"/>
      <c r="D26" s="119">
        <f t="shared" ref="D26:M26" si="3">SUM(D3:D25)</f>
        <v>48</v>
      </c>
      <c r="E26" s="119">
        <f t="shared" si="3"/>
        <v>24.75</v>
      </c>
      <c r="F26" s="119">
        <f t="shared" si="3"/>
        <v>23.5</v>
      </c>
      <c r="G26" s="119">
        <f t="shared" si="3"/>
        <v>68</v>
      </c>
      <c r="H26" s="119">
        <f t="shared" si="3"/>
        <v>45.5</v>
      </c>
      <c r="I26" s="119">
        <f t="shared" si="3"/>
        <v>31.3</v>
      </c>
      <c r="J26" s="119">
        <f t="shared" si="3"/>
        <v>63.75</v>
      </c>
      <c r="K26" s="119">
        <f t="shared" si="3"/>
        <v>21.75</v>
      </c>
      <c r="L26" s="119">
        <f t="shared" si="3"/>
        <v>21.25</v>
      </c>
      <c r="M26" s="119">
        <f t="shared" si="3"/>
        <v>20.5</v>
      </c>
      <c r="N26" s="114">
        <f t="shared" si="1"/>
        <v>368.3</v>
      </c>
      <c r="O26" s="115">
        <f t="shared" si="2"/>
        <v>46.0375</v>
      </c>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4">
    <mergeCell ref="A7:A8"/>
    <mergeCell ref="B7:B8"/>
    <mergeCell ref="A13:A16"/>
    <mergeCell ref="B13:B16"/>
    <mergeCell ref="A17:A24"/>
    <mergeCell ref="B17:B24"/>
    <mergeCell ref="A26:C26"/>
    <mergeCell ref="A1:A2"/>
    <mergeCell ref="B1:B2"/>
    <mergeCell ref="C1:C2"/>
    <mergeCell ref="D1:F1"/>
    <mergeCell ref="G1:I1"/>
    <mergeCell ref="J1:L1"/>
    <mergeCell ref="N1:O1"/>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
    <col customWidth="1" min="2" max="2" width="9.0"/>
    <col customWidth="1" min="3" max="3" width="20.25"/>
    <col customWidth="1" min="4" max="4" width="13.13"/>
    <col customWidth="1" min="5" max="5" width="21.63"/>
    <col customWidth="1" min="6" max="6" width="23.5"/>
    <col customWidth="1" min="7" max="26" width="7.63"/>
  </cols>
  <sheetData>
    <row r="1" ht="24.75" customHeight="1">
      <c r="A1" s="11"/>
      <c r="B1" s="120"/>
      <c r="C1" s="121"/>
      <c r="D1" s="122" t="s">
        <v>135</v>
      </c>
      <c r="E1" s="123"/>
      <c r="F1" s="121"/>
      <c r="G1" s="11"/>
      <c r="H1" s="11"/>
      <c r="I1" s="11"/>
      <c r="J1" s="11"/>
      <c r="K1" s="11"/>
      <c r="L1" s="11"/>
      <c r="M1" s="11"/>
      <c r="N1" s="11"/>
      <c r="O1" s="11"/>
      <c r="P1" s="11"/>
      <c r="Q1" s="11"/>
      <c r="R1" s="11"/>
      <c r="S1" s="11"/>
      <c r="T1" s="11"/>
      <c r="U1" s="11"/>
      <c r="V1" s="11"/>
      <c r="W1" s="11"/>
      <c r="X1" s="11"/>
      <c r="Y1" s="11"/>
      <c r="Z1" s="11"/>
    </row>
    <row r="2" ht="13.5" customHeight="1">
      <c r="A2" s="11"/>
      <c r="B2" s="120"/>
      <c r="C2" s="121"/>
      <c r="D2" s="124"/>
      <c r="E2" s="124"/>
      <c r="F2" s="121"/>
      <c r="G2" s="11"/>
      <c r="H2" s="11"/>
      <c r="I2" s="11"/>
      <c r="J2" s="11"/>
      <c r="K2" s="11"/>
      <c r="L2" s="11"/>
      <c r="M2" s="11"/>
      <c r="N2" s="11"/>
      <c r="O2" s="11"/>
      <c r="P2" s="11"/>
      <c r="Q2" s="11"/>
      <c r="R2" s="11"/>
      <c r="S2" s="11"/>
      <c r="T2" s="11"/>
      <c r="U2" s="11"/>
      <c r="V2" s="11"/>
      <c r="W2" s="11"/>
      <c r="X2" s="11"/>
      <c r="Y2" s="11"/>
      <c r="Z2" s="11"/>
    </row>
    <row r="3" ht="12.75" customHeight="1">
      <c r="A3" s="11"/>
      <c r="B3" s="125" t="s">
        <v>2</v>
      </c>
      <c r="C3" s="6"/>
      <c r="D3" s="126" t="str">
        <f>Cover!C4</f>
        <v>Codegym_Tester_Shopping online </v>
      </c>
      <c r="E3" s="6"/>
      <c r="F3" s="7"/>
      <c r="G3" s="11"/>
      <c r="H3" s="11"/>
      <c r="I3" s="11"/>
      <c r="J3" s="11"/>
      <c r="K3" s="11"/>
      <c r="L3" s="11"/>
      <c r="M3" s="11"/>
      <c r="N3" s="11"/>
      <c r="O3" s="11"/>
      <c r="P3" s="11"/>
      <c r="Q3" s="11"/>
      <c r="R3" s="11"/>
      <c r="S3" s="11"/>
      <c r="T3" s="11"/>
      <c r="U3" s="11"/>
      <c r="V3" s="11"/>
      <c r="W3" s="11"/>
      <c r="X3" s="11"/>
      <c r="Y3" s="11"/>
      <c r="Z3" s="11"/>
    </row>
    <row r="4" ht="12.75" customHeight="1">
      <c r="A4" s="11"/>
      <c r="B4" s="125" t="s">
        <v>5</v>
      </c>
      <c r="C4" s="6"/>
      <c r="D4" s="126" t="str">
        <f>Cover!C5</f>
        <v>CG_SO</v>
      </c>
      <c r="E4" s="6"/>
      <c r="F4" s="7"/>
      <c r="G4" s="11"/>
      <c r="H4" s="11"/>
      <c r="I4" s="11"/>
      <c r="J4" s="11"/>
      <c r="K4" s="11"/>
      <c r="L4" s="11"/>
      <c r="M4" s="11"/>
      <c r="N4" s="11"/>
      <c r="O4" s="11"/>
      <c r="P4" s="11"/>
      <c r="Q4" s="11"/>
      <c r="R4" s="11"/>
      <c r="S4" s="11"/>
      <c r="T4" s="11"/>
      <c r="U4" s="11"/>
      <c r="V4" s="11"/>
      <c r="W4" s="11"/>
      <c r="X4" s="11"/>
      <c r="Y4" s="11"/>
      <c r="Z4" s="11"/>
    </row>
    <row r="5" ht="84.75" customHeight="1">
      <c r="A5" s="127"/>
      <c r="B5" s="128" t="s">
        <v>136</v>
      </c>
      <c r="C5" s="7"/>
      <c r="D5" s="129" t="s">
        <v>137</v>
      </c>
      <c r="E5" s="6"/>
      <c r="F5" s="7"/>
      <c r="G5" s="127"/>
      <c r="H5" s="127"/>
      <c r="I5" s="127"/>
      <c r="J5" s="127"/>
      <c r="K5" s="127"/>
      <c r="L5" s="127"/>
      <c r="M5" s="127"/>
      <c r="N5" s="127"/>
      <c r="O5" s="127"/>
      <c r="P5" s="127"/>
      <c r="Q5" s="127"/>
      <c r="R5" s="127"/>
      <c r="S5" s="127"/>
      <c r="T5" s="127"/>
      <c r="U5" s="127"/>
      <c r="V5" s="127"/>
      <c r="W5" s="127"/>
      <c r="X5" s="127"/>
      <c r="Y5" s="127"/>
      <c r="Z5" s="127"/>
    </row>
    <row r="6" ht="12.75" customHeight="1">
      <c r="A6" s="11"/>
      <c r="B6" s="130"/>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131"/>
      <c r="B7" s="132"/>
      <c r="C7" s="133"/>
      <c r="D7" s="133"/>
      <c r="E7" s="133"/>
      <c r="F7" s="133"/>
      <c r="G7" s="131"/>
      <c r="H7" s="131"/>
      <c r="I7" s="131"/>
      <c r="J7" s="131"/>
      <c r="K7" s="131"/>
      <c r="L7" s="131"/>
      <c r="M7" s="131"/>
      <c r="N7" s="131"/>
      <c r="O7" s="131"/>
      <c r="P7" s="131"/>
      <c r="Q7" s="131"/>
      <c r="R7" s="131"/>
      <c r="S7" s="131"/>
      <c r="T7" s="131"/>
      <c r="U7" s="131"/>
      <c r="V7" s="131"/>
      <c r="W7" s="131"/>
      <c r="X7" s="131"/>
      <c r="Y7" s="131"/>
      <c r="Z7" s="131"/>
    </row>
    <row r="8" ht="21.0" customHeight="1">
      <c r="A8" s="134"/>
      <c r="B8" s="135" t="s">
        <v>138</v>
      </c>
      <c r="C8" s="136" t="s">
        <v>139</v>
      </c>
      <c r="D8" s="136" t="s">
        <v>140</v>
      </c>
      <c r="E8" s="137" t="s">
        <v>141</v>
      </c>
      <c r="F8" s="138" t="s">
        <v>142</v>
      </c>
      <c r="G8" s="134"/>
      <c r="H8" s="134"/>
      <c r="I8" s="134"/>
      <c r="J8" s="134"/>
      <c r="K8" s="134"/>
      <c r="L8" s="134"/>
      <c r="M8" s="134"/>
      <c r="N8" s="134"/>
      <c r="O8" s="134"/>
      <c r="P8" s="134"/>
      <c r="Q8" s="134"/>
      <c r="R8" s="134"/>
      <c r="S8" s="134"/>
      <c r="T8" s="134"/>
      <c r="U8" s="134"/>
      <c r="V8" s="134"/>
      <c r="W8" s="134"/>
      <c r="X8" s="134"/>
      <c r="Y8" s="134"/>
      <c r="Z8" s="134"/>
    </row>
    <row r="9" ht="12.75" customHeight="1">
      <c r="A9" s="11"/>
      <c r="B9" s="139">
        <v>1.0</v>
      </c>
      <c r="C9" s="140" t="s">
        <v>143</v>
      </c>
      <c r="D9" s="141" t="s">
        <v>144</v>
      </c>
      <c r="E9" s="142"/>
      <c r="F9" s="143"/>
      <c r="G9" s="11"/>
      <c r="H9" s="11"/>
      <c r="I9" s="11"/>
      <c r="J9" s="11"/>
      <c r="K9" s="11"/>
      <c r="L9" s="11"/>
      <c r="M9" s="11"/>
      <c r="N9" s="11"/>
      <c r="O9" s="11"/>
      <c r="P9" s="11"/>
      <c r="Q9" s="11"/>
      <c r="R9" s="11"/>
      <c r="S9" s="11"/>
      <c r="T9" s="11"/>
      <c r="U9" s="11"/>
      <c r="V9" s="11"/>
      <c r="W9" s="11"/>
      <c r="X9" s="11"/>
      <c r="Y9" s="11"/>
      <c r="Z9" s="11"/>
    </row>
    <row r="10" ht="12.75" customHeight="1">
      <c r="A10" s="11"/>
      <c r="B10" s="139">
        <v>2.0</v>
      </c>
      <c r="C10" s="140" t="s">
        <v>106</v>
      </c>
      <c r="D10" s="142" t="s">
        <v>145</v>
      </c>
      <c r="E10" s="142"/>
      <c r="F10" s="143"/>
      <c r="G10" s="11"/>
      <c r="H10" s="11"/>
      <c r="I10" s="11"/>
      <c r="J10" s="11"/>
      <c r="K10" s="11"/>
      <c r="L10" s="11"/>
      <c r="M10" s="11"/>
      <c r="N10" s="11"/>
      <c r="O10" s="11"/>
      <c r="P10" s="11"/>
      <c r="Q10" s="11"/>
      <c r="R10" s="11"/>
      <c r="S10" s="11"/>
      <c r="T10" s="11"/>
      <c r="U10" s="11"/>
      <c r="V10" s="11"/>
      <c r="W10" s="11"/>
      <c r="X10" s="11"/>
      <c r="Y10" s="11"/>
      <c r="Z10" s="11"/>
    </row>
    <row r="11" ht="12.75" customHeight="1">
      <c r="A11" s="11"/>
      <c r="B11" s="139">
        <v>3.0</v>
      </c>
      <c r="C11" s="140" t="s">
        <v>146</v>
      </c>
      <c r="D11" s="142" t="s">
        <v>147</v>
      </c>
      <c r="E11" s="142"/>
      <c r="F11" s="143"/>
      <c r="G11" s="11"/>
      <c r="H11" s="11"/>
      <c r="I11" s="11"/>
      <c r="J11" s="11"/>
      <c r="K11" s="11"/>
      <c r="L11" s="11"/>
      <c r="M11" s="11"/>
      <c r="N11" s="11"/>
      <c r="O11" s="11"/>
      <c r="P11" s="11"/>
      <c r="Q11" s="11"/>
      <c r="R11" s="11"/>
      <c r="S11" s="11"/>
      <c r="T11" s="11"/>
      <c r="U11" s="11"/>
      <c r="V11" s="11"/>
      <c r="W11" s="11"/>
      <c r="X11" s="11"/>
      <c r="Y11" s="11"/>
      <c r="Z11" s="11"/>
    </row>
    <row r="12" ht="12.75" customHeight="1">
      <c r="A12" s="11"/>
      <c r="B12" s="139">
        <v>4.0</v>
      </c>
      <c r="C12" s="140" t="s">
        <v>148</v>
      </c>
      <c r="D12" s="142" t="s">
        <v>149</v>
      </c>
      <c r="E12" s="142"/>
      <c r="F12" s="143"/>
      <c r="G12" s="11"/>
      <c r="H12" s="11"/>
      <c r="I12" s="11"/>
      <c r="J12" s="11"/>
      <c r="K12" s="11"/>
      <c r="L12" s="11"/>
      <c r="M12" s="11"/>
      <c r="N12" s="11"/>
      <c r="O12" s="11"/>
      <c r="P12" s="11"/>
      <c r="Q12" s="11"/>
      <c r="R12" s="11"/>
      <c r="S12" s="11"/>
      <c r="T12" s="11"/>
      <c r="U12" s="11"/>
      <c r="V12" s="11"/>
      <c r="W12" s="11"/>
      <c r="X12" s="11"/>
      <c r="Y12" s="11"/>
      <c r="Z12" s="11"/>
    </row>
    <row r="13" ht="12.75" customHeight="1">
      <c r="A13" s="11"/>
      <c r="B13" s="139">
        <v>5.0</v>
      </c>
      <c r="C13" s="140" t="s">
        <v>150</v>
      </c>
      <c r="D13" s="142" t="s">
        <v>151</v>
      </c>
      <c r="E13" s="142"/>
      <c r="F13" s="143"/>
      <c r="G13" s="11"/>
      <c r="H13" s="11"/>
      <c r="I13" s="11"/>
      <c r="J13" s="11"/>
      <c r="K13" s="11"/>
      <c r="L13" s="11"/>
      <c r="M13" s="11"/>
      <c r="N13" s="11"/>
      <c r="O13" s="11"/>
      <c r="P13" s="11"/>
      <c r="Q13" s="11"/>
      <c r="R13" s="11"/>
      <c r="S13" s="11"/>
      <c r="T13" s="11"/>
      <c r="U13" s="11"/>
      <c r="V13" s="11"/>
      <c r="W13" s="11"/>
      <c r="X13" s="11"/>
      <c r="Y13" s="11"/>
      <c r="Z13" s="11"/>
    </row>
    <row r="14" ht="12.75" customHeight="1">
      <c r="A14" s="11"/>
      <c r="B14" s="139"/>
      <c r="C14" s="140"/>
      <c r="D14" s="144"/>
      <c r="E14" s="144"/>
      <c r="F14" s="143"/>
      <c r="G14" s="11"/>
      <c r="H14" s="11"/>
      <c r="I14" s="11"/>
      <c r="J14" s="11"/>
      <c r="K14" s="11"/>
      <c r="L14" s="11"/>
      <c r="M14" s="11"/>
      <c r="N14" s="11"/>
      <c r="O14" s="11"/>
      <c r="P14" s="11"/>
      <c r="Q14" s="11"/>
      <c r="R14" s="11"/>
      <c r="S14" s="11"/>
      <c r="T14" s="11"/>
      <c r="U14" s="11"/>
      <c r="V14" s="11"/>
      <c r="W14" s="11"/>
      <c r="X14" s="11"/>
      <c r="Y14" s="11"/>
      <c r="Z14" s="11"/>
    </row>
    <row r="15" ht="12.75" customHeight="1">
      <c r="A15" s="11"/>
      <c r="B15" s="139"/>
      <c r="C15" s="140"/>
      <c r="D15" s="144"/>
      <c r="E15" s="144"/>
      <c r="F15" s="143"/>
      <c r="G15" s="11"/>
      <c r="H15" s="11"/>
      <c r="I15" s="11"/>
      <c r="J15" s="11"/>
      <c r="K15" s="11"/>
      <c r="L15" s="11"/>
      <c r="M15" s="11"/>
      <c r="N15" s="11"/>
      <c r="O15" s="11"/>
      <c r="P15" s="11"/>
      <c r="Q15" s="11"/>
      <c r="R15" s="11"/>
      <c r="S15" s="11"/>
      <c r="T15" s="11"/>
      <c r="U15" s="11"/>
      <c r="V15" s="11"/>
      <c r="W15" s="11"/>
      <c r="X15" s="11"/>
      <c r="Y15" s="11"/>
      <c r="Z15" s="11"/>
    </row>
    <row r="16" ht="12.75" customHeight="1">
      <c r="A16" s="11"/>
      <c r="B16" s="139"/>
      <c r="C16" s="140"/>
      <c r="D16" s="144"/>
      <c r="E16" s="144"/>
      <c r="F16" s="143"/>
      <c r="G16" s="11"/>
      <c r="H16" s="11"/>
      <c r="I16" s="11"/>
      <c r="J16" s="11"/>
      <c r="K16" s="11"/>
      <c r="L16" s="11"/>
      <c r="M16" s="11"/>
      <c r="N16" s="11"/>
      <c r="O16" s="11"/>
      <c r="P16" s="11"/>
      <c r="Q16" s="11"/>
      <c r="R16" s="11"/>
      <c r="S16" s="11"/>
      <c r="T16" s="11"/>
      <c r="U16" s="11"/>
      <c r="V16" s="11"/>
      <c r="W16" s="11"/>
      <c r="X16" s="11"/>
      <c r="Y16" s="11"/>
      <c r="Z16" s="11"/>
    </row>
    <row r="17" ht="12.75" customHeight="1">
      <c r="A17" s="11"/>
      <c r="B17" s="139"/>
      <c r="C17" s="140"/>
      <c r="D17" s="144"/>
      <c r="E17" s="144"/>
      <c r="F17" s="143"/>
      <c r="G17" s="11"/>
      <c r="H17" s="11"/>
      <c r="I17" s="11"/>
      <c r="J17" s="11"/>
      <c r="K17" s="11"/>
      <c r="L17" s="11"/>
      <c r="M17" s="11"/>
      <c r="N17" s="11"/>
      <c r="O17" s="11"/>
      <c r="P17" s="11"/>
      <c r="Q17" s="11"/>
      <c r="R17" s="11"/>
      <c r="S17" s="11"/>
      <c r="T17" s="11"/>
      <c r="U17" s="11"/>
      <c r="V17" s="11"/>
      <c r="W17" s="11"/>
      <c r="X17" s="11"/>
      <c r="Y17" s="11"/>
      <c r="Z17" s="11"/>
    </row>
    <row r="18" ht="12.75" customHeight="1">
      <c r="A18" s="11"/>
      <c r="B18" s="139"/>
      <c r="C18" s="140"/>
      <c r="D18" s="144"/>
      <c r="E18" s="144"/>
      <c r="F18" s="143"/>
      <c r="G18" s="11"/>
      <c r="H18" s="11"/>
      <c r="I18" s="11"/>
      <c r="J18" s="11"/>
      <c r="K18" s="11"/>
      <c r="L18" s="11"/>
      <c r="M18" s="11"/>
      <c r="N18" s="11"/>
      <c r="O18" s="11"/>
      <c r="P18" s="11"/>
      <c r="Q18" s="11"/>
      <c r="R18" s="11"/>
      <c r="S18" s="11"/>
      <c r="T18" s="11"/>
      <c r="U18" s="11"/>
      <c r="V18" s="11"/>
      <c r="W18" s="11"/>
      <c r="X18" s="11"/>
      <c r="Y18" s="11"/>
      <c r="Z18" s="11"/>
    </row>
    <row r="19" ht="12.75" customHeight="1">
      <c r="A19" s="11"/>
      <c r="B19" s="139"/>
      <c r="C19" s="140"/>
      <c r="D19" s="144"/>
      <c r="E19" s="144"/>
      <c r="F19" s="143"/>
      <c r="G19" s="11"/>
      <c r="H19" s="11"/>
      <c r="I19" s="11"/>
      <c r="J19" s="11"/>
      <c r="K19" s="11"/>
      <c r="L19" s="11"/>
      <c r="M19" s="11"/>
      <c r="N19" s="11"/>
      <c r="O19" s="11"/>
      <c r="P19" s="11"/>
      <c r="Q19" s="11"/>
      <c r="R19" s="11"/>
      <c r="S19" s="11"/>
      <c r="T19" s="11"/>
      <c r="U19" s="11"/>
      <c r="V19" s="11"/>
      <c r="W19" s="11"/>
      <c r="X19" s="11"/>
      <c r="Y19" s="11"/>
      <c r="Z19" s="11"/>
    </row>
    <row r="20" ht="12.75" customHeight="1">
      <c r="A20" s="11"/>
      <c r="B20" s="139"/>
      <c r="C20" s="140"/>
      <c r="D20" s="144"/>
      <c r="E20" s="144"/>
      <c r="F20" s="143"/>
      <c r="G20" s="11"/>
      <c r="H20" s="11"/>
      <c r="I20" s="11"/>
      <c r="J20" s="11"/>
      <c r="K20" s="11"/>
      <c r="L20" s="11"/>
      <c r="M20" s="11"/>
      <c r="N20" s="11"/>
      <c r="O20" s="11"/>
      <c r="P20" s="11"/>
      <c r="Q20" s="11"/>
      <c r="R20" s="11"/>
      <c r="S20" s="11"/>
      <c r="T20" s="11"/>
      <c r="U20" s="11"/>
      <c r="V20" s="11"/>
      <c r="W20" s="11"/>
      <c r="X20" s="11"/>
      <c r="Y20" s="11"/>
      <c r="Z20" s="11"/>
    </row>
    <row r="21" ht="12.75" customHeight="1">
      <c r="A21" s="11"/>
      <c r="B21" s="145"/>
      <c r="C21" s="146"/>
      <c r="D21" s="147"/>
      <c r="E21" s="147"/>
      <c r="F21" s="148"/>
      <c r="G21" s="11"/>
      <c r="H21" s="11"/>
      <c r="I21" s="11"/>
      <c r="J21" s="11"/>
      <c r="K21" s="11"/>
      <c r="L21" s="11"/>
      <c r="M21" s="11"/>
      <c r="N21" s="11"/>
      <c r="O21" s="11"/>
      <c r="P21" s="11"/>
      <c r="Q21" s="11"/>
      <c r="R21" s="11"/>
      <c r="S21" s="11"/>
      <c r="T21" s="11"/>
      <c r="U21" s="11"/>
      <c r="V21" s="11"/>
      <c r="W21" s="11"/>
      <c r="X21" s="11"/>
      <c r="Y21" s="11"/>
      <c r="Z21" s="11"/>
    </row>
    <row r="22" ht="12.75" customHeight="1">
      <c r="A22" s="11"/>
      <c r="B22" s="120"/>
      <c r="C22" s="121"/>
      <c r="D22" s="121"/>
      <c r="E22" s="121"/>
      <c r="F22" s="121"/>
      <c r="G22" s="11"/>
      <c r="H22" s="11"/>
      <c r="I22" s="11"/>
      <c r="J22" s="11"/>
      <c r="K22" s="11"/>
      <c r="L22" s="11"/>
      <c r="M22" s="11"/>
      <c r="N22" s="11"/>
      <c r="O22" s="11"/>
      <c r="P22" s="11"/>
      <c r="Q22" s="11"/>
      <c r="R22" s="11"/>
      <c r="S22" s="11"/>
      <c r="T22" s="11"/>
      <c r="U22" s="11"/>
      <c r="V22" s="11"/>
      <c r="W22" s="11"/>
      <c r="X22" s="11"/>
      <c r="Y22" s="11"/>
      <c r="Z22" s="11"/>
    </row>
    <row r="23" ht="12.75" customHeight="1">
      <c r="A23" s="11"/>
      <c r="B23" s="120"/>
      <c r="C23" s="121"/>
      <c r="D23" s="121"/>
      <c r="E23" s="121"/>
      <c r="F23" s="121"/>
      <c r="G23" s="11"/>
      <c r="H23" s="11"/>
      <c r="I23" s="11"/>
      <c r="J23" s="11"/>
      <c r="K23" s="11"/>
      <c r="L23" s="11"/>
      <c r="M23" s="11"/>
      <c r="N23" s="11"/>
      <c r="O23" s="11"/>
      <c r="P23" s="11"/>
      <c r="Q23" s="11"/>
      <c r="R23" s="11"/>
      <c r="S23" s="11"/>
      <c r="T23" s="11"/>
      <c r="U23" s="11"/>
      <c r="V23" s="11"/>
      <c r="W23" s="11"/>
      <c r="X23" s="11"/>
      <c r="Y23" s="11"/>
      <c r="Z23" s="11"/>
    </row>
    <row r="24" ht="12.75" customHeight="1">
      <c r="A24" s="11"/>
      <c r="B24" s="120"/>
      <c r="C24" s="121"/>
      <c r="D24" s="121"/>
      <c r="E24" s="121"/>
      <c r="F24" s="121"/>
      <c r="G24" s="11"/>
      <c r="H24" s="11"/>
      <c r="I24" s="11"/>
      <c r="J24" s="11"/>
      <c r="K24" s="11"/>
      <c r="L24" s="11"/>
      <c r="M24" s="11"/>
      <c r="N24" s="11"/>
      <c r="O24" s="11"/>
      <c r="P24" s="11"/>
      <c r="Q24" s="11"/>
      <c r="R24" s="11"/>
      <c r="S24" s="11"/>
      <c r="T24" s="11"/>
      <c r="U24" s="11"/>
      <c r="V24" s="11"/>
      <c r="W24" s="11"/>
      <c r="X24" s="11"/>
      <c r="Y24" s="11"/>
      <c r="Z24" s="11"/>
    </row>
    <row r="25" ht="12.75" customHeight="1">
      <c r="A25" s="11"/>
      <c r="B25" s="120"/>
      <c r="C25" s="121"/>
      <c r="D25" s="121"/>
      <c r="E25" s="121"/>
      <c r="F25" s="121"/>
      <c r="G25" s="11"/>
      <c r="H25" s="11"/>
      <c r="I25" s="11"/>
      <c r="J25" s="11"/>
      <c r="K25" s="11"/>
      <c r="L25" s="11"/>
      <c r="M25" s="11"/>
      <c r="N25" s="11"/>
      <c r="O25" s="11"/>
      <c r="P25" s="11"/>
      <c r="Q25" s="11"/>
      <c r="R25" s="11"/>
      <c r="S25" s="11"/>
      <c r="T25" s="11"/>
      <c r="U25" s="11"/>
      <c r="V25" s="11"/>
      <c r="W25" s="11"/>
      <c r="X25" s="11"/>
      <c r="Y25" s="11"/>
      <c r="Z25" s="11"/>
    </row>
    <row r="26" ht="12.75" customHeight="1">
      <c r="A26" s="11"/>
      <c r="B26" s="120"/>
      <c r="C26" s="121"/>
      <c r="D26" s="121"/>
      <c r="E26" s="121"/>
      <c r="F26" s="121"/>
      <c r="G26" s="11"/>
      <c r="H26" s="11"/>
      <c r="I26" s="11"/>
      <c r="J26" s="11"/>
      <c r="K26" s="11"/>
      <c r="L26" s="11"/>
      <c r="M26" s="11"/>
      <c r="N26" s="11"/>
      <c r="O26" s="11"/>
      <c r="P26" s="11"/>
      <c r="Q26" s="11"/>
      <c r="R26" s="11"/>
      <c r="S26" s="11"/>
      <c r="T26" s="11"/>
      <c r="U26" s="11"/>
      <c r="V26" s="11"/>
      <c r="W26" s="11"/>
      <c r="X26" s="11"/>
      <c r="Y26" s="11"/>
      <c r="Z26" s="11"/>
    </row>
    <row r="27" ht="12.75" customHeight="1">
      <c r="A27" s="11"/>
      <c r="B27" s="120"/>
      <c r="C27" s="121"/>
      <c r="D27" s="121"/>
      <c r="E27" s="121"/>
      <c r="F27" s="121"/>
      <c r="G27" s="11"/>
      <c r="H27" s="11"/>
      <c r="I27" s="11"/>
      <c r="J27" s="11"/>
      <c r="K27" s="11"/>
      <c r="L27" s="11"/>
      <c r="M27" s="11"/>
      <c r="N27" s="11"/>
      <c r="O27" s="11"/>
      <c r="P27" s="11"/>
      <c r="Q27" s="11"/>
      <c r="R27" s="11"/>
      <c r="S27" s="11"/>
      <c r="T27" s="11"/>
      <c r="U27" s="11"/>
      <c r="V27" s="11"/>
      <c r="W27" s="11"/>
      <c r="X27" s="11"/>
      <c r="Y27" s="11"/>
      <c r="Z27" s="11"/>
    </row>
    <row r="28" ht="12.75" customHeight="1">
      <c r="A28" s="11"/>
      <c r="B28" s="120"/>
      <c r="C28" s="121"/>
      <c r="D28" s="121"/>
      <c r="E28" s="121"/>
      <c r="F28" s="121"/>
      <c r="G28" s="11"/>
      <c r="H28" s="11"/>
      <c r="I28" s="11"/>
      <c r="J28" s="11"/>
      <c r="K28" s="11"/>
      <c r="L28" s="11"/>
      <c r="M28" s="11"/>
      <c r="N28" s="11"/>
      <c r="O28" s="11"/>
      <c r="P28" s="11"/>
      <c r="Q28" s="11"/>
      <c r="R28" s="11"/>
      <c r="S28" s="11"/>
      <c r="T28" s="11"/>
      <c r="U28" s="11"/>
      <c r="V28" s="11"/>
      <c r="W28" s="11"/>
      <c r="X28" s="11"/>
      <c r="Y28" s="11"/>
      <c r="Z28" s="11"/>
    </row>
    <row r="29" ht="12.75" customHeight="1">
      <c r="A29" s="11"/>
      <c r="B29" s="120"/>
      <c r="C29" s="121"/>
      <c r="D29" s="121"/>
      <c r="E29" s="121"/>
      <c r="F29" s="121"/>
      <c r="G29" s="11"/>
      <c r="H29" s="11"/>
      <c r="I29" s="11"/>
      <c r="J29" s="11"/>
      <c r="K29" s="11"/>
      <c r="L29" s="11"/>
      <c r="M29" s="11"/>
      <c r="N29" s="11"/>
      <c r="O29" s="11"/>
      <c r="P29" s="11"/>
      <c r="Q29" s="11"/>
      <c r="R29" s="11"/>
      <c r="S29" s="11"/>
      <c r="T29" s="11"/>
      <c r="U29" s="11"/>
      <c r="V29" s="11"/>
      <c r="W29" s="11"/>
      <c r="X29" s="11"/>
      <c r="Y29" s="11"/>
      <c r="Z29" s="11"/>
    </row>
    <row r="30" ht="12.75" customHeight="1">
      <c r="A30" s="11"/>
      <c r="B30" s="120"/>
      <c r="C30" s="121"/>
      <c r="D30" s="121"/>
      <c r="E30" s="121"/>
      <c r="F30" s="121"/>
      <c r="G30" s="11"/>
      <c r="H30" s="11"/>
      <c r="I30" s="11"/>
      <c r="J30" s="11"/>
      <c r="K30" s="11"/>
      <c r="L30" s="11"/>
      <c r="M30" s="11"/>
      <c r="N30" s="11"/>
      <c r="O30" s="11"/>
      <c r="P30" s="11"/>
      <c r="Q30" s="11"/>
      <c r="R30" s="11"/>
      <c r="S30" s="11"/>
      <c r="T30" s="11"/>
      <c r="U30" s="11"/>
      <c r="V30" s="11"/>
      <c r="W30" s="11"/>
      <c r="X30" s="11"/>
      <c r="Y30" s="11"/>
      <c r="Z30" s="11"/>
    </row>
    <row r="31" ht="12.75" customHeight="1">
      <c r="A31" s="11"/>
      <c r="B31" s="120"/>
      <c r="C31" s="121"/>
      <c r="D31" s="121"/>
      <c r="E31" s="121"/>
      <c r="F31" s="121"/>
      <c r="G31" s="11"/>
      <c r="H31" s="11"/>
      <c r="I31" s="11"/>
      <c r="J31" s="11"/>
      <c r="K31" s="11"/>
      <c r="L31" s="11"/>
      <c r="M31" s="11"/>
      <c r="N31" s="11"/>
      <c r="O31" s="11"/>
      <c r="P31" s="11"/>
      <c r="Q31" s="11"/>
      <c r="R31" s="11"/>
      <c r="S31" s="11"/>
      <c r="T31" s="11"/>
      <c r="U31" s="11"/>
      <c r="V31" s="11"/>
      <c r="W31" s="11"/>
      <c r="X31" s="11"/>
      <c r="Y31" s="11"/>
      <c r="Z31" s="11"/>
    </row>
    <row r="32" ht="12.75" customHeight="1">
      <c r="A32" s="11"/>
      <c r="B32" s="120"/>
      <c r="C32" s="121"/>
      <c r="D32" s="121"/>
      <c r="E32" s="121"/>
      <c r="F32" s="121"/>
      <c r="G32" s="11"/>
      <c r="H32" s="11"/>
      <c r="I32" s="11"/>
      <c r="J32" s="11"/>
      <c r="K32" s="11"/>
      <c r="L32" s="11"/>
      <c r="M32" s="11"/>
      <c r="N32" s="11"/>
      <c r="O32" s="11"/>
      <c r="P32" s="11"/>
      <c r="Q32" s="11"/>
      <c r="R32" s="11"/>
      <c r="S32" s="11"/>
      <c r="T32" s="11"/>
      <c r="U32" s="11"/>
      <c r="V32" s="11"/>
      <c r="W32" s="11"/>
      <c r="X32" s="11"/>
      <c r="Y32" s="11"/>
      <c r="Z32" s="11"/>
    </row>
    <row r="33" ht="12.75" customHeight="1">
      <c r="A33" s="11"/>
      <c r="B33" s="120"/>
      <c r="C33" s="121"/>
      <c r="D33" s="121"/>
      <c r="E33" s="121"/>
      <c r="F33" s="121"/>
      <c r="G33" s="11"/>
      <c r="H33" s="11"/>
      <c r="I33" s="11"/>
      <c r="J33" s="11"/>
      <c r="K33" s="11"/>
      <c r="L33" s="11"/>
      <c r="M33" s="11"/>
      <c r="N33" s="11"/>
      <c r="O33" s="11"/>
      <c r="P33" s="11"/>
      <c r="Q33" s="11"/>
      <c r="R33" s="11"/>
      <c r="S33" s="11"/>
      <c r="T33" s="11"/>
      <c r="U33" s="11"/>
      <c r="V33" s="11"/>
      <c r="W33" s="11"/>
      <c r="X33" s="11"/>
      <c r="Y33" s="11"/>
      <c r="Z33" s="11"/>
    </row>
    <row r="34" ht="12.75" customHeight="1">
      <c r="A34" s="11"/>
      <c r="B34" s="120"/>
      <c r="C34" s="121"/>
      <c r="D34" s="121"/>
      <c r="E34" s="121"/>
      <c r="F34" s="121"/>
      <c r="G34" s="11"/>
      <c r="H34" s="11"/>
      <c r="I34" s="11"/>
      <c r="J34" s="11"/>
      <c r="K34" s="11"/>
      <c r="L34" s="11"/>
      <c r="M34" s="11"/>
      <c r="N34" s="11"/>
      <c r="O34" s="11"/>
      <c r="P34" s="11"/>
      <c r="Q34" s="11"/>
      <c r="R34" s="11"/>
      <c r="S34" s="11"/>
      <c r="T34" s="11"/>
      <c r="U34" s="11"/>
      <c r="V34" s="11"/>
      <c r="W34" s="11"/>
      <c r="X34" s="11"/>
      <c r="Y34" s="11"/>
      <c r="Z34" s="11"/>
    </row>
    <row r="35" ht="12.75" customHeight="1">
      <c r="A35" s="11"/>
      <c r="B35" s="120"/>
      <c r="C35" s="121"/>
      <c r="D35" s="121"/>
      <c r="E35" s="121"/>
      <c r="F35" s="121"/>
      <c r="G35" s="11"/>
      <c r="H35" s="11"/>
      <c r="I35" s="11"/>
      <c r="J35" s="11"/>
      <c r="K35" s="11"/>
      <c r="L35" s="11"/>
      <c r="M35" s="11"/>
      <c r="N35" s="11"/>
      <c r="O35" s="11"/>
      <c r="P35" s="11"/>
      <c r="Q35" s="11"/>
      <c r="R35" s="11"/>
      <c r="S35" s="11"/>
      <c r="T35" s="11"/>
      <c r="U35" s="11"/>
      <c r="V35" s="11"/>
      <c r="W35" s="11"/>
      <c r="X35" s="11"/>
      <c r="Y35" s="11"/>
      <c r="Z35" s="11"/>
    </row>
    <row r="36" ht="12.75" customHeight="1">
      <c r="A36" s="11"/>
      <c r="B36" s="120"/>
      <c r="C36" s="121"/>
      <c r="D36" s="121"/>
      <c r="E36" s="121"/>
      <c r="F36" s="121"/>
      <c r="G36" s="11"/>
      <c r="H36" s="11"/>
      <c r="I36" s="11"/>
      <c r="J36" s="11"/>
      <c r="K36" s="11"/>
      <c r="L36" s="11"/>
      <c r="M36" s="11"/>
      <c r="N36" s="11"/>
      <c r="O36" s="11"/>
      <c r="P36" s="11"/>
      <c r="Q36" s="11"/>
      <c r="R36" s="11"/>
      <c r="S36" s="11"/>
      <c r="T36" s="11"/>
      <c r="U36" s="11"/>
      <c r="V36" s="11"/>
      <c r="W36" s="11"/>
      <c r="X36" s="11"/>
      <c r="Y36" s="11"/>
      <c r="Z36" s="11"/>
    </row>
    <row r="37" ht="12.75" customHeight="1">
      <c r="A37" s="11"/>
      <c r="B37" s="120"/>
      <c r="C37" s="121"/>
      <c r="D37" s="121"/>
      <c r="E37" s="121"/>
      <c r="F37" s="121"/>
      <c r="G37" s="11"/>
      <c r="H37" s="11"/>
      <c r="I37" s="11"/>
      <c r="J37" s="11"/>
      <c r="K37" s="11"/>
      <c r="L37" s="11"/>
      <c r="M37" s="11"/>
      <c r="N37" s="11"/>
      <c r="O37" s="11"/>
      <c r="P37" s="11"/>
      <c r="Q37" s="11"/>
      <c r="R37" s="11"/>
      <c r="S37" s="11"/>
      <c r="T37" s="11"/>
      <c r="U37" s="11"/>
      <c r="V37" s="11"/>
      <c r="W37" s="11"/>
      <c r="X37" s="11"/>
      <c r="Y37" s="11"/>
      <c r="Z37" s="11"/>
    </row>
    <row r="38" ht="12.75" customHeight="1">
      <c r="A38" s="11"/>
      <c r="B38" s="120"/>
      <c r="C38" s="121"/>
      <c r="D38" s="121"/>
      <c r="E38" s="121"/>
      <c r="F38" s="121"/>
      <c r="G38" s="11"/>
      <c r="H38" s="11"/>
      <c r="I38" s="11"/>
      <c r="J38" s="11"/>
      <c r="K38" s="11"/>
      <c r="L38" s="11"/>
      <c r="M38" s="11"/>
      <c r="N38" s="11"/>
      <c r="O38" s="11"/>
      <c r="P38" s="11"/>
      <c r="Q38" s="11"/>
      <c r="R38" s="11"/>
      <c r="S38" s="11"/>
      <c r="T38" s="11"/>
      <c r="U38" s="11"/>
      <c r="V38" s="11"/>
      <c r="W38" s="11"/>
      <c r="X38" s="11"/>
      <c r="Y38" s="11"/>
      <c r="Z38" s="11"/>
    </row>
    <row r="39" ht="12.75" customHeight="1">
      <c r="A39" s="11"/>
      <c r="B39" s="120"/>
      <c r="C39" s="121"/>
      <c r="D39" s="121"/>
      <c r="E39" s="121"/>
      <c r="F39" s="121"/>
      <c r="G39" s="11"/>
      <c r="H39" s="11"/>
      <c r="I39" s="11"/>
      <c r="J39" s="11"/>
      <c r="K39" s="11"/>
      <c r="L39" s="11"/>
      <c r="M39" s="11"/>
      <c r="N39" s="11"/>
      <c r="O39" s="11"/>
      <c r="P39" s="11"/>
      <c r="Q39" s="11"/>
      <c r="R39" s="11"/>
      <c r="S39" s="11"/>
      <c r="T39" s="11"/>
      <c r="U39" s="11"/>
      <c r="V39" s="11"/>
      <c r="W39" s="11"/>
      <c r="X39" s="11"/>
      <c r="Y39" s="11"/>
      <c r="Z39" s="11"/>
    </row>
    <row r="40" ht="12.75" customHeight="1">
      <c r="A40" s="11"/>
      <c r="B40" s="120"/>
      <c r="C40" s="121"/>
      <c r="D40" s="121"/>
      <c r="E40" s="121"/>
      <c r="F40" s="121"/>
      <c r="G40" s="11"/>
      <c r="H40" s="11"/>
      <c r="I40" s="11"/>
      <c r="J40" s="11"/>
      <c r="K40" s="11"/>
      <c r="L40" s="11"/>
      <c r="M40" s="11"/>
      <c r="N40" s="11"/>
      <c r="O40" s="11"/>
      <c r="P40" s="11"/>
      <c r="Q40" s="11"/>
      <c r="R40" s="11"/>
      <c r="S40" s="11"/>
      <c r="T40" s="11"/>
      <c r="U40" s="11"/>
      <c r="V40" s="11"/>
      <c r="W40" s="11"/>
      <c r="X40" s="11"/>
      <c r="Y40" s="11"/>
      <c r="Z40" s="11"/>
    </row>
    <row r="41" ht="12.75" customHeight="1">
      <c r="A41" s="11"/>
      <c r="B41" s="120"/>
      <c r="C41" s="121"/>
      <c r="D41" s="121"/>
      <c r="E41" s="121"/>
      <c r="F41" s="121"/>
      <c r="G41" s="11"/>
      <c r="H41" s="11"/>
      <c r="I41" s="11"/>
      <c r="J41" s="11"/>
      <c r="K41" s="11"/>
      <c r="L41" s="11"/>
      <c r="M41" s="11"/>
      <c r="N41" s="11"/>
      <c r="O41" s="11"/>
      <c r="P41" s="11"/>
      <c r="Q41" s="11"/>
      <c r="R41" s="11"/>
      <c r="S41" s="11"/>
      <c r="T41" s="11"/>
      <c r="U41" s="11"/>
      <c r="V41" s="11"/>
      <c r="W41" s="11"/>
      <c r="X41" s="11"/>
      <c r="Y41" s="11"/>
      <c r="Z41" s="11"/>
    </row>
    <row r="42" ht="12.75" customHeight="1">
      <c r="A42" s="11"/>
      <c r="B42" s="120"/>
      <c r="C42" s="121"/>
      <c r="D42" s="121"/>
      <c r="E42" s="121"/>
      <c r="F42" s="121"/>
      <c r="G42" s="11"/>
      <c r="H42" s="11"/>
      <c r="I42" s="11"/>
      <c r="J42" s="11"/>
      <c r="K42" s="11"/>
      <c r="L42" s="11"/>
      <c r="M42" s="11"/>
      <c r="N42" s="11"/>
      <c r="O42" s="11"/>
      <c r="P42" s="11"/>
      <c r="Q42" s="11"/>
      <c r="R42" s="11"/>
      <c r="S42" s="11"/>
      <c r="T42" s="11"/>
      <c r="U42" s="11"/>
      <c r="V42" s="11"/>
      <c r="W42" s="11"/>
      <c r="X42" s="11"/>
      <c r="Y42" s="11"/>
      <c r="Z42" s="11"/>
    </row>
    <row r="43" ht="12.75" customHeight="1">
      <c r="A43" s="11"/>
      <c r="B43" s="120"/>
      <c r="C43" s="121"/>
      <c r="D43" s="121"/>
      <c r="E43" s="121"/>
      <c r="F43" s="121"/>
      <c r="G43" s="11"/>
      <c r="H43" s="11"/>
      <c r="I43" s="11"/>
      <c r="J43" s="11"/>
      <c r="K43" s="11"/>
      <c r="L43" s="11"/>
      <c r="M43" s="11"/>
      <c r="N43" s="11"/>
      <c r="O43" s="11"/>
      <c r="P43" s="11"/>
      <c r="Q43" s="11"/>
      <c r="R43" s="11"/>
      <c r="S43" s="11"/>
      <c r="T43" s="11"/>
      <c r="U43" s="11"/>
      <c r="V43" s="11"/>
      <c r="W43" s="11"/>
      <c r="X43" s="11"/>
      <c r="Y43" s="11"/>
      <c r="Z43" s="11"/>
    </row>
    <row r="44" ht="12.75" customHeight="1">
      <c r="A44" s="11"/>
      <c r="B44" s="120"/>
      <c r="C44" s="121"/>
      <c r="D44" s="121"/>
      <c r="E44" s="121"/>
      <c r="F44" s="121"/>
      <c r="G44" s="11"/>
      <c r="H44" s="11"/>
      <c r="I44" s="11"/>
      <c r="J44" s="11"/>
      <c r="K44" s="11"/>
      <c r="L44" s="11"/>
      <c r="M44" s="11"/>
      <c r="N44" s="11"/>
      <c r="O44" s="11"/>
      <c r="P44" s="11"/>
      <c r="Q44" s="11"/>
      <c r="R44" s="11"/>
      <c r="S44" s="11"/>
      <c r="T44" s="11"/>
      <c r="U44" s="11"/>
      <c r="V44" s="11"/>
      <c r="W44" s="11"/>
      <c r="X44" s="11"/>
      <c r="Y44" s="11"/>
      <c r="Z44" s="11"/>
    </row>
    <row r="45" ht="12.75" customHeight="1">
      <c r="A45" s="11"/>
      <c r="B45" s="120"/>
      <c r="C45" s="121"/>
      <c r="D45" s="121"/>
      <c r="E45" s="121"/>
      <c r="F45" s="121"/>
      <c r="G45" s="11"/>
      <c r="H45" s="11"/>
      <c r="I45" s="11"/>
      <c r="J45" s="11"/>
      <c r="K45" s="11"/>
      <c r="L45" s="11"/>
      <c r="M45" s="11"/>
      <c r="N45" s="11"/>
      <c r="O45" s="11"/>
      <c r="P45" s="11"/>
      <c r="Q45" s="11"/>
      <c r="R45" s="11"/>
      <c r="S45" s="11"/>
      <c r="T45" s="11"/>
      <c r="U45" s="11"/>
      <c r="V45" s="11"/>
      <c r="W45" s="11"/>
      <c r="X45" s="11"/>
      <c r="Y45" s="11"/>
      <c r="Z45" s="11"/>
    </row>
    <row r="46" ht="12.75" customHeight="1">
      <c r="A46" s="11"/>
      <c r="B46" s="120"/>
      <c r="C46" s="121"/>
      <c r="D46" s="121"/>
      <c r="E46" s="121"/>
      <c r="F46" s="121"/>
      <c r="G46" s="11"/>
      <c r="H46" s="11"/>
      <c r="I46" s="11"/>
      <c r="J46" s="11"/>
      <c r="K46" s="11"/>
      <c r="L46" s="11"/>
      <c r="M46" s="11"/>
      <c r="N46" s="11"/>
      <c r="O46" s="11"/>
      <c r="P46" s="11"/>
      <c r="Q46" s="11"/>
      <c r="R46" s="11"/>
      <c r="S46" s="11"/>
      <c r="T46" s="11"/>
      <c r="U46" s="11"/>
      <c r="V46" s="11"/>
      <c r="W46" s="11"/>
      <c r="X46" s="11"/>
      <c r="Y46" s="11"/>
      <c r="Z46" s="11"/>
    </row>
    <row r="47" ht="12.75" customHeight="1">
      <c r="A47" s="11"/>
      <c r="B47" s="120"/>
      <c r="C47" s="121"/>
      <c r="D47" s="121"/>
      <c r="E47" s="121"/>
      <c r="F47" s="121"/>
      <c r="G47" s="11"/>
      <c r="H47" s="11"/>
      <c r="I47" s="11"/>
      <c r="J47" s="11"/>
      <c r="K47" s="11"/>
      <c r="L47" s="11"/>
      <c r="M47" s="11"/>
      <c r="N47" s="11"/>
      <c r="O47" s="11"/>
      <c r="P47" s="11"/>
      <c r="Q47" s="11"/>
      <c r="R47" s="11"/>
      <c r="S47" s="11"/>
      <c r="T47" s="11"/>
      <c r="U47" s="11"/>
      <c r="V47" s="11"/>
      <c r="W47" s="11"/>
      <c r="X47" s="11"/>
      <c r="Y47" s="11"/>
      <c r="Z47" s="11"/>
    </row>
    <row r="48" ht="12.75" customHeight="1">
      <c r="A48" s="11"/>
      <c r="B48" s="120"/>
      <c r="C48" s="121"/>
      <c r="D48" s="121"/>
      <c r="E48" s="121"/>
      <c r="F48" s="121"/>
      <c r="G48" s="11"/>
      <c r="H48" s="11"/>
      <c r="I48" s="11"/>
      <c r="J48" s="11"/>
      <c r="K48" s="11"/>
      <c r="L48" s="11"/>
      <c r="M48" s="11"/>
      <c r="N48" s="11"/>
      <c r="O48" s="11"/>
      <c r="P48" s="11"/>
      <c r="Q48" s="11"/>
      <c r="R48" s="11"/>
      <c r="S48" s="11"/>
      <c r="T48" s="11"/>
      <c r="U48" s="11"/>
      <c r="V48" s="11"/>
      <c r="W48" s="11"/>
      <c r="X48" s="11"/>
      <c r="Y48" s="11"/>
      <c r="Z48" s="11"/>
    </row>
    <row r="49" ht="12.75" customHeight="1">
      <c r="A49" s="11"/>
      <c r="B49" s="120"/>
      <c r="C49" s="121"/>
      <c r="D49" s="121"/>
      <c r="E49" s="121"/>
      <c r="F49" s="121"/>
      <c r="G49" s="11"/>
      <c r="H49" s="11"/>
      <c r="I49" s="11"/>
      <c r="J49" s="11"/>
      <c r="K49" s="11"/>
      <c r="L49" s="11"/>
      <c r="M49" s="11"/>
      <c r="N49" s="11"/>
      <c r="O49" s="11"/>
      <c r="P49" s="11"/>
      <c r="Q49" s="11"/>
      <c r="R49" s="11"/>
      <c r="S49" s="11"/>
      <c r="T49" s="11"/>
      <c r="U49" s="11"/>
      <c r="V49" s="11"/>
      <c r="W49" s="11"/>
      <c r="X49" s="11"/>
      <c r="Y49" s="11"/>
      <c r="Z49" s="11"/>
    </row>
    <row r="50" ht="12.75" customHeight="1">
      <c r="A50" s="11"/>
      <c r="B50" s="120"/>
      <c r="C50" s="121"/>
      <c r="D50" s="121"/>
      <c r="E50" s="121"/>
      <c r="F50" s="121"/>
      <c r="G50" s="11"/>
      <c r="H50" s="11"/>
      <c r="I50" s="11"/>
      <c r="J50" s="11"/>
      <c r="K50" s="11"/>
      <c r="L50" s="11"/>
      <c r="M50" s="11"/>
      <c r="N50" s="11"/>
      <c r="O50" s="11"/>
      <c r="P50" s="11"/>
      <c r="Q50" s="11"/>
      <c r="R50" s="11"/>
      <c r="S50" s="11"/>
      <c r="T50" s="11"/>
      <c r="U50" s="11"/>
      <c r="V50" s="11"/>
      <c r="W50" s="11"/>
      <c r="X50" s="11"/>
      <c r="Y50" s="11"/>
      <c r="Z50" s="11"/>
    </row>
    <row r="51" ht="12.75" customHeight="1">
      <c r="A51" s="11"/>
      <c r="B51" s="120"/>
      <c r="C51" s="121"/>
      <c r="D51" s="121"/>
      <c r="E51" s="121"/>
      <c r="F51" s="121"/>
      <c r="G51" s="11"/>
      <c r="H51" s="11"/>
      <c r="I51" s="11"/>
      <c r="J51" s="11"/>
      <c r="K51" s="11"/>
      <c r="L51" s="11"/>
      <c r="M51" s="11"/>
      <c r="N51" s="11"/>
      <c r="O51" s="11"/>
      <c r="P51" s="11"/>
      <c r="Q51" s="11"/>
      <c r="R51" s="11"/>
      <c r="S51" s="11"/>
      <c r="T51" s="11"/>
      <c r="U51" s="11"/>
      <c r="V51" s="11"/>
      <c r="W51" s="11"/>
      <c r="X51" s="11"/>
      <c r="Y51" s="11"/>
      <c r="Z51" s="11"/>
    </row>
    <row r="52" ht="12.75" customHeight="1">
      <c r="A52" s="11"/>
      <c r="B52" s="120"/>
      <c r="C52" s="121"/>
      <c r="D52" s="121"/>
      <c r="E52" s="121"/>
      <c r="F52" s="121"/>
      <c r="G52" s="11"/>
      <c r="H52" s="11"/>
      <c r="I52" s="11"/>
      <c r="J52" s="11"/>
      <c r="K52" s="11"/>
      <c r="L52" s="11"/>
      <c r="M52" s="11"/>
      <c r="N52" s="11"/>
      <c r="O52" s="11"/>
      <c r="P52" s="11"/>
      <c r="Q52" s="11"/>
      <c r="R52" s="11"/>
      <c r="S52" s="11"/>
      <c r="T52" s="11"/>
      <c r="U52" s="11"/>
      <c r="V52" s="11"/>
      <c r="W52" s="11"/>
      <c r="X52" s="11"/>
      <c r="Y52" s="11"/>
      <c r="Z52" s="11"/>
    </row>
    <row r="53" ht="12.75" customHeight="1">
      <c r="A53" s="11"/>
      <c r="B53" s="120"/>
      <c r="C53" s="121"/>
      <c r="D53" s="121"/>
      <c r="E53" s="121"/>
      <c r="F53" s="121"/>
      <c r="G53" s="11"/>
      <c r="H53" s="11"/>
      <c r="I53" s="11"/>
      <c r="J53" s="11"/>
      <c r="K53" s="11"/>
      <c r="L53" s="11"/>
      <c r="M53" s="11"/>
      <c r="N53" s="11"/>
      <c r="O53" s="11"/>
      <c r="P53" s="11"/>
      <c r="Q53" s="11"/>
      <c r="R53" s="11"/>
      <c r="S53" s="11"/>
      <c r="T53" s="11"/>
      <c r="U53" s="11"/>
      <c r="V53" s="11"/>
      <c r="W53" s="11"/>
      <c r="X53" s="11"/>
      <c r="Y53" s="11"/>
      <c r="Z53" s="11"/>
    </row>
    <row r="54" ht="12.75" customHeight="1">
      <c r="A54" s="11"/>
      <c r="B54" s="120"/>
      <c r="C54" s="121"/>
      <c r="D54" s="121"/>
      <c r="E54" s="121"/>
      <c r="F54" s="121"/>
      <c r="G54" s="11"/>
      <c r="H54" s="11"/>
      <c r="I54" s="11"/>
      <c r="J54" s="11"/>
      <c r="K54" s="11"/>
      <c r="L54" s="11"/>
      <c r="M54" s="11"/>
      <c r="N54" s="11"/>
      <c r="O54" s="11"/>
      <c r="P54" s="11"/>
      <c r="Q54" s="11"/>
      <c r="R54" s="11"/>
      <c r="S54" s="11"/>
      <c r="T54" s="11"/>
      <c r="U54" s="11"/>
      <c r="V54" s="11"/>
      <c r="W54" s="11"/>
      <c r="X54" s="11"/>
      <c r="Y54" s="11"/>
      <c r="Z54" s="11"/>
    </row>
    <row r="55" ht="12.75" customHeight="1">
      <c r="A55" s="11"/>
      <c r="B55" s="120"/>
      <c r="C55" s="121"/>
      <c r="D55" s="121"/>
      <c r="E55" s="121"/>
      <c r="F55" s="121"/>
      <c r="G55" s="11"/>
      <c r="H55" s="11"/>
      <c r="I55" s="11"/>
      <c r="J55" s="11"/>
      <c r="K55" s="11"/>
      <c r="L55" s="11"/>
      <c r="M55" s="11"/>
      <c r="N55" s="11"/>
      <c r="O55" s="11"/>
      <c r="P55" s="11"/>
      <c r="Q55" s="11"/>
      <c r="R55" s="11"/>
      <c r="S55" s="11"/>
      <c r="T55" s="11"/>
      <c r="U55" s="11"/>
      <c r="V55" s="11"/>
      <c r="W55" s="11"/>
      <c r="X55" s="11"/>
      <c r="Y55" s="11"/>
      <c r="Z55" s="11"/>
    </row>
    <row r="56" ht="12.75" customHeight="1">
      <c r="A56" s="11"/>
      <c r="B56" s="120"/>
      <c r="C56" s="121"/>
      <c r="D56" s="121"/>
      <c r="E56" s="121"/>
      <c r="F56" s="121"/>
      <c r="G56" s="11"/>
      <c r="H56" s="11"/>
      <c r="I56" s="11"/>
      <c r="J56" s="11"/>
      <c r="K56" s="11"/>
      <c r="L56" s="11"/>
      <c r="M56" s="11"/>
      <c r="N56" s="11"/>
      <c r="O56" s="11"/>
      <c r="P56" s="11"/>
      <c r="Q56" s="11"/>
      <c r="R56" s="11"/>
      <c r="S56" s="11"/>
      <c r="T56" s="11"/>
      <c r="U56" s="11"/>
      <c r="V56" s="11"/>
      <c r="W56" s="11"/>
      <c r="X56" s="11"/>
      <c r="Y56" s="11"/>
      <c r="Z56" s="11"/>
    </row>
    <row r="57" ht="12.75" customHeight="1">
      <c r="A57" s="11"/>
      <c r="B57" s="120"/>
      <c r="C57" s="121"/>
      <c r="D57" s="121"/>
      <c r="E57" s="121"/>
      <c r="F57" s="121"/>
      <c r="G57" s="11"/>
      <c r="H57" s="11"/>
      <c r="I57" s="11"/>
      <c r="J57" s="11"/>
      <c r="K57" s="11"/>
      <c r="L57" s="11"/>
      <c r="M57" s="11"/>
      <c r="N57" s="11"/>
      <c r="O57" s="11"/>
      <c r="P57" s="11"/>
      <c r="Q57" s="11"/>
      <c r="R57" s="11"/>
      <c r="S57" s="11"/>
      <c r="T57" s="11"/>
      <c r="U57" s="11"/>
      <c r="V57" s="11"/>
      <c r="W57" s="11"/>
      <c r="X57" s="11"/>
      <c r="Y57" s="11"/>
      <c r="Z57" s="11"/>
    </row>
    <row r="58" ht="12.75" customHeight="1">
      <c r="A58" s="11"/>
      <c r="B58" s="120"/>
      <c r="C58" s="121"/>
      <c r="D58" s="121"/>
      <c r="E58" s="121"/>
      <c r="F58" s="121"/>
      <c r="G58" s="11"/>
      <c r="H58" s="11"/>
      <c r="I58" s="11"/>
      <c r="J58" s="11"/>
      <c r="K58" s="11"/>
      <c r="L58" s="11"/>
      <c r="M58" s="11"/>
      <c r="N58" s="11"/>
      <c r="O58" s="11"/>
      <c r="P58" s="11"/>
      <c r="Q58" s="11"/>
      <c r="R58" s="11"/>
      <c r="S58" s="11"/>
      <c r="T58" s="11"/>
      <c r="U58" s="11"/>
      <c r="V58" s="11"/>
      <c r="W58" s="11"/>
      <c r="X58" s="11"/>
      <c r="Y58" s="11"/>
      <c r="Z58" s="11"/>
    </row>
    <row r="59" ht="12.75" customHeight="1">
      <c r="A59" s="11"/>
      <c r="B59" s="120"/>
      <c r="C59" s="121"/>
      <c r="D59" s="121"/>
      <c r="E59" s="121"/>
      <c r="F59" s="121"/>
      <c r="G59" s="11"/>
      <c r="H59" s="11"/>
      <c r="I59" s="11"/>
      <c r="J59" s="11"/>
      <c r="K59" s="11"/>
      <c r="L59" s="11"/>
      <c r="M59" s="11"/>
      <c r="N59" s="11"/>
      <c r="O59" s="11"/>
      <c r="P59" s="11"/>
      <c r="Q59" s="11"/>
      <c r="R59" s="11"/>
      <c r="S59" s="11"/>
      <c r="T59" s="11"/>
      <c r="U59" s="11"/>
      <c r="V59" s="11"/>
      <c r="W59" s="11"/>
      <c r="X59" s="11"/>
      <c r="Y59" s="11"/>
      <c r="Z59" s="11"/>
    </row>
    <row r="60" ht="12.75" customHeight="1">
      <c r="A60" s="11"/>
      <c r="B60" s="120"/>
      <c r="C60" s="121"/>
      <c r="D60" s="121"/>
      <c r="E60" s="121"/>
      <c r="F60" s="121"/>
      <c r="G60" s="11"/>
      <c r="H60" s="11"/>
      <c r="I60" s="11"/>
      <c r="J60" s="11"/>
      <c r="K60" s="11"/>
      <c r="L60" s="11"/>
      <c r="M60" s="11"/>
      <c r="N60" s="11"/>
      <c r="O60" s="11"/>
      <c r="P60" s="11"/>
      <c r="Q60" s="11"/>
      <c r="R60" s="11"/>
      <c r="S60" s="11"/>
      <c r="T60" s="11"/>
      <c r="U60" s="11"/>
      <c r="V60" s="11"/>
      <c r="W60" s="11"/>
      <c r="X60" s="11"/>
      <c r="Y60" s="11"/>
      <c r="Z60" s="11"/>
    </row>
    <row r="61" ht="12.75" customHeight="1">
      <c r="A61" s="11"/>
      <c r="B61" s="120"/>
      <c r="C61" s="121"/>
      <c r="D61" s="121"/>
      <c r="E61" s="121"/>
      <c r="F61" s="121"/>
      <c r="G61" s="11"/>
      <c r="H61" s="11"/>
      <c r="I61" s="11"/>
      <c r="J61" s="11"/>
      <c r="K61" s="11"/>
      <c r="L61" s="11"/>
      <c r="M61" s="11"/>
      <c r="N61" s="11"/>
      <c r="O61" s="11"/>
      <c r="P61" s="11"/>
      <c r="Q61" s="11"/>
      <c r="R61" s="11"/>
      <c r="S61" s="11"/>
      <c r="T61" s="11"/>
      <c r="U61" s="11"/>
      <c r="V61" s="11"/>
      <c r="W61" s="11"/>
      <c r="X61" s="11"/>
      <c r="Y61" s="11"/>
      <c r="Z61" s="11"/>
    </row>
    <row r="62" ht="12.75" customHeight="1">
      <c r="A62" s="11"/>
      <c r="B62" s="120"/>
      <c r="C62" s="121"/>
      <c r="D62" s="121"/>
      <c r="E62" s="121"/>
      <c r="F62" s="121"/>
      <c r="G62" s="11"/>
      <c r="H62" s="11"/>
      <c r="I62" s="11"/>
      <c r="J62" s="11"/>
      <c r="K62" s="11"/>
      <c r="L62" s="11"/>
      <c r="M62" s="11"/>
      <c r="N62" s="11"/>
      <c r="O62" s="11"/>
      <c r="P62" s="11"/>
      <c r="Q62" s="11"/>
      <c r="R62" s="11"/>
      <c r="S62" s="11"/>
      <c r="T62" s="11"/>
      <c r="U62" s="11"/>
      <c r="V62" s="11"/>
      <c r="W62" s="11"/>
      <c r="X62" s="11"/>
      <c r="Y62" s="11"/>
      <c r="Z62" s="11"/>
    </row>
    <row r="63" ht="12.75" customHeight="1">
      <c r="A63" s="11"/>
      <c r="B63" s="120"/>
      <c r="C63" s="121"/>
      <c r="D63" s="121"/>
      <c r="E63" s="121"/>
      <c r="F63" s="121"/>
      <c r="G63" s="11"/>
      <c r="H63" s="11"/>
      <c r="I63" s="11"/>
      <c r="J63" s="11"/>
      <c r="K63" s="11"/>
      <c r="L63" s="11"/>
      <c r="M63" s="11"/>
      <c r="N63" s="11"/>
      <c r="O63" s="11"/>
      <c r="P63" s="11"/>
      <c r="Q63" s="11"/>
      <c r="R63" s="11"/>
      <c r="S63" s="11"/>
      <c r="T63" s="11"/>
      <c r="U63" s="11"/>
      <c r="V63" s="11"/>
      <c r="W63" s="11"/>
      <c r="X63" s="11"/>
      <c r="Y63" s="11"/>
      <c r="Z63" s="11"/>
    </row>
    <row r="64" ht="12.75" customHeight="1">
      <c r="A64" s="11"/>
      <c r="B64" s="120"/>
      <c r="C64" s="121"/>
      <c r="D64" s="121"/>
      <c r="E64" s="121"/>
      <c r="F64" s="121"/>
      <c r="G64" s="11"/>
      <c r="H64" s="11"/>
      <c r="I64" s="11"/>
      <c r="J64" s="11"/>
      <c r="K64" s="11"/>
      <c r="L64" s="11"/>
      <c r="M64" s="11"/>
      <c r="N64" s="11"/>
      <c r="O64" s="11"/>
      <c r="P64" s="11"/>
      <c r="Q64" s="11"/>
      <c r="R64" s="11"/>
      <c r="S64" s="11"/>
      <c r="T64" s="11"/>
      <c r="U64" s="11"/>
      <c r="V64" s="11"/>
      <c r="W64" s="11"/>
      <c r="X64" s="11"/>
      <c r="Y64" s="11"/>
      <c r="Z64" s="11"/>
    </row>
    <row r="65" ht="12.75" customHeight="1">
      <c r="A65" s="11"/>
      <c r="B65" s="120"/>
      <c r="C65" s="121"/>
      <c r="D65" s="121"/>
      <c r="E65" s="121"/>
      <c r="F65" s="121"/>
      <c r="G65" s="11"/>
      <c r="H65" s="11"/>
      <c r="I65" s="11"/>
      <c r="J65" s="11"/>
      <c r="K65" s="11"/>
      <c r="L65" s="11"/>
      <c r="M65" s="11"/>
      <c r="N65" s="11"/>
      <c r="O65" s="11"/>
      <c r="P65" s="11"/>
      <c r="Q65" s="11"/>
      <c r="R65" s="11"/>
      <c r="S65" s="11"/>
      <c r="T65" s="11"/>
      <c r="U65" s="11"/>
      <c r="V65" s="11"/>
      <c r="W65" s="11"/>
      <c r="X65" s="11"/>
      <c r="Y65" s="11"/>
      <c r="Z65" s="11"/>
    </row>
    <row r="66" ht="12.75" customHeight="1">
      <c r="A66" s="11"/>
      <c r="B66" s="120"/>
      <c r="C66" s="121"/>
      <c r="D66" s="121"/>
      <c r="E66" s="121"/>
      <c r="F66" s="121"/>
      <c r="G66" s="11"/>
      <c r="H66" s="11"/>
      <c r="I66" s="11"/>
      <c r="J66" s="11"/>
      <c r="K66" s="11"/>
      <c r="L66" s="11"/>
      <c r="M66" s="11"/>
      <c r="N66" s="11"/>
      <c r="O66" s="11"/>
      <c r="P66" s="11"/>
      <c r="Q66" s="11"/>
      <c r="R66" s="11"/>
      <c r="S66" s="11"/>
      <c r="T66" s="11"/>
      <c r="U66" s="11"/>
      <c r="V66" s="11"/>
      <c r="W66" s="11"/>
      <c r="X66" s="11"/>
      <c r="Y66" s="11"/>
      <c r="Z66" s="11"/>
    </row>
    <row r="67" ht="12.75" customHeight="1">
      <c r="A67" s="11"/>
      <c r="B67" s="120"/>
      <c r="C67" s="121"/>
      <c r="D67" s="121"/>
      <c r="E67" s="121"/>
      <c r="F67" s="121"/>
      <c r="G67" s="11"/>
      <c r="H67" s="11"/>
      <c r="I67" s="11"/>
      <c r="J67" s="11"/>
      <c r="K67" s="11"/>
      <c r="L67" s="11"/>
      <c r="M67" s="11"/>
      <c r="N67" s="11"/>
      <c r="O67" s="11"/>
      <c r="P67" s="11"/>
      <c r="Q67" s="11"/>
      <c r="R67" s="11"/>
      <c r="S67" s="11"/>
      <c r="T67" s="11"/>
      <c r="U67" s="11"/>
      <c r="V67" s="11"/>
      <c r="W67" s="11"/>
      <c r="X67" s="11"/>
      <c r="Y67" s="11"/>
      <c r="Z67" s="11"/>
    </row>
    <row r="68" ht="12.75" customHeight="1">
      <c r="A68" s="11"/>
      <c r="B68" s="120"/>
      <c r="C68" s="121"/>
      <c r="D68" s="121"/>
      <c r="E68" s="121"/>
      <c r="F68" s="121"/>
      <c r="G68" s="11"/>
      <c r="H68" s="11"/>
      <c r="I68" s="11"/>
      <c r="J68" s="11"/>
      <c r="K68" s="11"/>
      <c r="L68" s="11"/>
      <c r="M68" s="11"/>
      <c r="N68" s="11"/>
      <c r="O68" s="11"/>
      <c r="P68" s="11"/>
      <c r="Q68" s="11"/>
      <c r="R68" s="11"/>
      <c r="S68" s="11"/>
      <c r="T68" s="11"/>
      <c r="U68" s="11"/>
      <c r="V68" s="11"/>
      <c r="W68" s="11"/>
      <c r="X68" s="11"/>
      <c r="Y68" s="11"/>
      <c r="Z68" s="11"/>
    </row>
    <row r="69" ht="12.75" customHeight="1">
      <c r="A69" s="11"/>
      <c r="B69" s="120"/>
      <c r="C69" s="121"/>
      <c r="D69" s="121"/>
      <c r="E69" s="121"/>
      <c r="F69" s="121"/>
      <c r="G69" s="11"/>
      <c r="H69" s="11"/>
      <c r="I69" s="11"/>
      <c r="J69" s="11"/>
      <c r="K69" s="11"/>
      <c r="L69" s="11"/>
      <c r="M69" s="11"/>
      <c r="N69" s="11"/>
      <c r="O69" s="11"/>
      <c r="P69" s="11"/>
      <c r="Q69" s="11"/>
      <c r="R69" s="11"/>
      <c r="S69" s="11"/>
      <c r="T69" s="11"/>
      <c r="U69" s="11"/>
      <c r="V69" s="11"/>
      <c r="W69" s="11"/>
      <c r="X69" s="11"/>
      <c r="Y69" s="11"/>
      <c r="Z69" s="11"/>
    </row>
    <row r="70" ht="12.75" customHeight="1">
      <c r="A70" s="11"/>
      <c r="B70" s="120"/>
      <c r="C70" s="121"/>
      <c r="D70" s="121"/>
      <c r="E70" s="121"/>
      <c r="F70" s="121"/>
      <c r="G70" s="11"/>
      <c r="H70" s="11"/>
      <c r="I70" s="11"/>
      <c r="J70" s="11"/>
      <c r="K70" s="11"/>
      <c r="L70" s="11"/>
      <c r="M70" s="11"/>
      <c r="N70" s="11"/>
      <c r="O70" s="11"/>
      <c r="P70" s="11"/>
      <c r="Q70" s="11"/>
      <c r="R70" s="11"/>
      <c r="S70" s="11"/>
      <c r="T70" s="11"/>
      <c r="U70" s="11"/>
      <c r="V70" s="11"/>
      <c r="W70" s="11"/>
      <c r="X70" s="11"/>
      <c r="Y70" s="11"/>
      <c r="Z70" s="11"/>
    </row>
    <row r="71" ht="12.75" customHeight="1">
      <c r="A71" s="11"/>
      <c r="B71" s="120"/>
      <c r="C71" s="121"/>
      <c r="D71" s="121"/>
      <c r="E71" s="121"/>
      <c r="F71" s="121"/>
      <c r="G71" s="11"/>
      <c r="H71" s="11"/>
      <c r="I71" s="11"/>
      <c r="J71" s="11"/>
      <c r="K71" s="11"/>
      <c r="L71" s="11"/>
      <c r="M71" s="11"/>
      <c r="N71" s="11"/>
      <c r="O71" s="11"/>
      <c r="P71" s="11"/>
      <c r="Q71" s="11"/>
      <c r="R71" s="11"/>
      <c r="S71" s="11"/>
      <c r="T71" s="11"/>
      <c r="U71" s="11"/>
      <c r="V71" s="11"/>
      <c r="W71" s="11"/>
      <c r="X71" s="11"/>
      <c r="Y71" s="11"/>
      <c r="Z71" s="11"/>
    </row>
    <row r="72" ht="12.75" customHeight="1">
      <c r="A72" s="11"/>
      <c r="B72" s="120"/>
      <c r="C72" s="121"/>
      <c r="D72" s="121"/>
      <c r="E72" s="121"/>
      <c r="F72" s="121"/>
      <c r="G72" s="11"/>
      <c r="H72" s="11"/>
      <c r="I72" s="11"/>
      <c r="J72" s="11"/>
      <c r="K72" s="11"/>
      <c r="L72" s="11"/>
      <c r="M72" s="11"/>
      <c r="N72" s="11"/>
      <c r="O72" s="11"/>
      <c r="P72" s="11"/>
      <c r="Q72" s="11"/>
      <c r="R72" s="11"/>
      <c r="S72" s="11"/>
      <c r="T72" s="11"/>
      <c r="U72" s="11"/>
      <c r="V72" s="11"/>
      <c r="W72" s="11"/>
      <c r="X72" s="11"/>
      <c r="Y72" s="11"/>
      <c r="Z72" s="11"/>
    </row>
    <row r="73" ht="12.75" customHeight="1">
      <c r="A73" s="11"/>
      <c r="B73" s="120"/>
      <c r="C73" s="121"/>
      <c r="D73" s="121"/>
      <c r="E73" s="121"/>
      <c r="F73" s="121"/>
      <c r="G73" s="11"/>
      <c r="H73" s="11"/>
      <c r="I73" s="11"/>
      <c r="J73" s="11"/>
      <c r="K73" s="11"/>
      <c r="L73" s="11"/>
      <c r="M73" s="11"/>
      <c r="N73" s="11"/>
      <c r="O73" s="11"/>
      <c r="P73" s="11"/>
      <c r="Q73" s="11"/>
      <c r="R73" s="11"/>
      <c r="S73" s="11"/>
      <c r="T73" s="11"/>
      <c r="U73" s="11"/>
      <c r="V73" s="11"/>
      <c r="W73" s="11"/>
      <c r="X73" s="11"/>
      <c r="Y73" s="11"/>
      <c r="Z73" s="11"/>
    </row>
    <row r="74" ht="12.75" customHeight="1">
      <c r="A74" s="11"/>
      <c r="B74" s="120"/>
      <c r="C74" s="121"/>
      <c r="D74" s="121"/>
      <c r="E74" s="121"/>
      <c r="F74" s="121"/>
      <c r="G74" s="11"/>
      <c r="H74" s="11"/>
      <c r="I74" s="11"/>
      <c r="J74" s="11"/>
      <c r="K74" s="11"/>
      <c r="L74" s="11"/>
      <c r="M74" s="11"/>
      <c r="N74" s="11"/>
      <c r="O74" s="11"/>
      <c r="P74" s="11"/>
      <c r="Q74" s="11"/>
      <c r="R74" s="11"/>
      <c r="S74" s="11"/>
      <c r="T74" s="11"/>
      <c r="U74" s="11"/>
      <c r="V74" s="11"/>
      <c r="W74" s="11"/>
      <c r="X74" s="11"/>
      <c r="Y74" s="11"/>
      <c r="Z74" s="11"/>
    </row>
    <row r="75" ht="12.75" customHeight="1">
      <c r="A75" s="11"/>
      <c r="B75" s="120"/>
      <c r="C75" s="121"/>
      <c r="D75" s="121"/>
      <c r="E75" s="121"/>
      <c r="F75" s="121"/>
      <c r="G75" s="11"/>
      <c r="H75" s="11"/>
      <c r="I75" s="11"/>
      <c r="J75" s="11"/>
      <c r="K75" s="11"/>
      <c r="L75" s="11"/>
      <c r="M75" s="11"/>
      <c r="N75" s="11"/>
      <c r="O75" s="11"/>
      <c r="P75" s="11"/>
      <c r="Q75" s="11"/>
      <c r="R75" s="11"/>
      <c r="S75" s="11"/>
      <c r="T75" s="11"/>
      <c r="U75" s="11"/>
      <c r="V75" s="11"/>
      <c r="W75" s="11"/>
      <c r="X75" s="11"/>
      <c r="Y75" s="11"/>
      <c r="Z75" s="11"/>
    </row>
    <row r="76" ht="12.75" customHeight="1">
      <c r="A76" s="11"/>
      <c r="B76" s="120"/>
      <c r="C76" s="121"/>
      <c r="D76" s="121"/>
      <c r="E76" s="121"/>
      <c r="F76" s="121"/>
      <c r="G76" s="11"/>
      <c r="H76" s="11"/>
      <c r="I76" s="11"/>
      <c r="J76" s="11"/>
      <c r="K76" s="11"/>
      <c r="L76" s="11"/>
      <c r="M76" s="11"/>
      <c r="N76" s="11"/>
      <c r="O76" s="11"/>
      <c r="P76" s="11"/>
      <c r="Q76" s="11"/>
      <c r="R76" s="11"/>
      <c r="S76" s="11"/>
      <c r="T76" s="11"/>
      <c r="U76" s="11"/>
      <c r="V76" s="11"/>
      <c r="W76" s="11"/>
      <c r="X76" s="11"/>
      <c r="Y76" s="11"/>
      <c r="Z76" s="11"/>
    </row>
    <row r="77" ht="12.75" customHeight="1">
      <c r="A77" s="11"/>
      <c r="B77" s="120"/>
      <c r="C77" s="121"/>
      <c r="D77" s="121"/>
      <c r="E77" s="121"/>
      <c r="F77" s="121"/>
      <c r="G77" s="11"/>
      <c r="H77" s="11"/>
      <c r="I77" s="11"/>
      <c r="J77" s="11"/>
      <c r="K77" s="11"/>
      <c r="L77" s="11"/>
      <c r="M77" s="11"/>
      <c r="N77" s="11"/>
      <c r="O77" s="11"/>
      <c r="P77" s="11"/>
      <c r="Q77" s="11"/>
      <c r="R77" s="11"/>
      <c r="S77" s="11"/>
      <c r="T77" s="11"/>
      <c r="U77" s="11"/>
      <c r="V77" s="11"/>
      <c r="W77" s="11"/>
      <c r="X77" s="11"/>
      <c r="Y77" s="11"/>
      <c r="Z77" s="11"/>
    </row>
    <row r="78" ht="12.75" customHeight="1">
      <c r="A78" s="11"/>
      <c r="B78" s="120"/>
      <c r="C78" s="121"/>
      <c r="D78" s="121"/>
      <c r="E78" s="121"/>
      <c r="F78" s="121"/>
      <c r="G78" s="11"/>
      <c r="H78" s="11"/>
      <c r="I78" s="11"/>
      <c r="J78" s="11"/>
      <c r="K78" s="11"/>
      <c r="L78" s="11"/>
      <c r="M78" s="11"/>
      <c r="N78" s="11"/>
      <c r="O78" s="11"/>
      <c r="P78" s="11"/>
      <c r="Q78" s="11"/>
      <c r="R78" s="11"/>
      <c r="S78" s="11"/>
      <c r="T78" s="11"/>
      <c r="U78" s="11"/>
      <c r="V78" s="11"/>
      <c r="W78" s="11"/>
      <c r="X78" s="11"/>
      <c r="Y78" s="11"/>
      <c r="Z78" s="11"/>
    </row>
    <row r="79" ht="12.75" customHeight="1">
      <c r="A79" s="11"/>
      <c r="B79" s="120"/>
      <c r="C79" s="121"/>
      <c r="D79" s="121"/>
      <c r="E79" s="121"/>
      <c r="F79" s="121"/>
      <c r="G79" s="11"/>
      <c r="H79" s="11"/>
      <c r="I79" s="11"/>
      <c r="J79" s="11"/>
      <c r="K79" s="11"/>
      <c r="L79" s="11"/>
      <c r="M79" s="11"/>
      <c r="N79" s="11"/>
      <c r="O79" s="11"/>
      <c r="P79" s="11"/>
      <c r="Q79" s="11"/>
      <c r="R79" s="11"/>
      <c r="S79" s="11"/>
      <c r="T79" s="11"/>
      <c r="U79" s="11"/>
      <c r="V79" s="11"/>
      <c r="W79" s="11"/>
      <c r="X79" s="11"/>
      <c r="Y79" s="11"/>
      <c r="Z79" s="11"/>
    </row>
    <row r="80" ht="12.75" customHeight="1">
      <c r="A80" s="11"/>
      <c r="B80" s="120"/>
      <c r="C80" s="121"/>
      <c r="D80" s="121"/>
      <c r="E80" s="121"/>
      <c r="F80" s="121"/>
      <c r="G80" s="11"/>
      <c r="H80" s="11"/>
      <c r="I80" s="11"/>
      <c r="J80" s="11"/>
      <c r="K80" s="11"/>
      <c r="L80" s="11"/>
      <c r="M80" s="11"/>
      <c r="N80" s="11"/>
      <c r="O80" s="11"/>
      <c r="P80" s="11"/>
      <c r="Q80" s="11"/>
      <c r="R80" s="11"/>
      <c r="S80" s="11"/>
      <c r="T80" s="11"/>
      <c r="U80" s="11"/>
      <c r="V80" s="11"/>
      <c r="W80" s="11"/>
      <c r="X80" s="11"/>
      <c r="Y80" s="11"/>
      <c r="Z80" s="11"/>
    </row>
    <row r="81" ht="12.75" customHeight="1">
      <c r="A81" s="11"/>
      <c r="B81" s="120"/>
      <c r="C81" s="121"/>
      <c r="D81" s="121"/>
      <c r="E81" s="121"/>
      <c r="F81" s="121"/>
      <c r="G81" s="11"/>
      <c r="H81" s="11"/>
      <c r="I81" s="11"/>
      <c r="J81" s="11"/>
      <c r="K81" s="11"/>
      <c r="L81" s="11"/>
      <c r="M81" s="11"/>
      <c r="N81" s="11"/>
      <c r="O81" s="11"/>
      <c r="P81" s="11"/>
      <c r="Q81" s="11"/>
      <c r="R81" s="11"/>
      <c r="S81" s="11"/>
      <c r="T81" s="11"/>
      <c r="U81" s="11"/>
      <c r="V81" s="11"/>
      <c r="W81" s="11"/>
      <c r="X81" s="11"/>
      <c r="Y81" s="11"/>
      <c r="Z81" s="11"/>
    </row>
    <row r="82" ht="12.75" customHeight="1">
      <c r="A82" s="11"/>
      <c r="B82" s="120"/>
      <c r="C82" s="121"/>
      <c r="D82" s="121"/>
      <c r="E82" s="121"/>
      <c r="F82" s="121"/>
      <c r="G82" s="11"/>
      <c r="H82" s="11"/>
      <c r="I82" s="11"/>
      <c r="J82" s="11"/>
      <c r="K82" s="11"/>
      <c r="L82" s="11"/>
      <c r="M82" s="11"/>
      <c r="N82" s="11"/>
      <c r="O82" s="11"/>
      <c r="P82" s="11"/>
      <c r="Q82" s="11"/>
      <c r="R82" s="11"/>
      <c r="S82" s="11"/>
      <c r="T82" s="11"/>
      <c r="U82" s="11"/>
      <c r="V82" s="11"/>
      <c r="W82" s="11"/>
      <c r="X82" s="11"/>
      <c r="Y82" s="11"/>
      <c r="Z82" s="11"/>
    </row>
    <row r="83" ht="12.75" customHeight="1">
      <c r="A83" s="11"/>
      <c r="B83" s="120"/>
      <c r="C83" s="121"/>
      <c r="D83" s="121"/>
      <c r="E83" s="121"/>
      <c r="F83" s="121"/>
      <c r="G83" s="11"/>
      <c r="H83" s="11"/>
      <c r="I83" s="11"/>
      <c r="J83" s="11"/>
      <c r="K83" s="11"/>
      <c r="L83" s="11"/>
      <c r="M83" s="11"/>
      <c r="N83" s="11"/>
      <c r="O83" s="11"/>
      <c r="P83" s="11"/>
      <c r="Q83" s="11"/>
      <c r="R83" s="11"/>
      <c r="S83" s="11"/>
      <c r="T83" s="11"/>
      <c r="U83" s="11"/>
      <c r="V83" s="11"/>
      <c r="W83" s="11"/>
      <c r="X83" s="11"/>
      <c r="Y83" s="11"/>
      <c r="Z83" s="11"/>
    </row>
    <row r="84" ht="12.75" customHeight="1">
      <c r="A84" s="11"/>
      <c r="B84" s="120"/>
      <c r="C84" s="121"/>
      <c r="D84" s="121"/>
      <c r="E84" s="121"/>
      <c r="F84" s="121"/>
      <c r="G84" s="11"/>
      <c r="H84" s="11"/>
      <c r="I84" s="11"/>
      <c r="J84" s="11"/>
      <c r="K84" s="11"/>
      <c r="L84" s="11"/>
      <c r="M84" s="11"/>
      <c r="N84" s="11"/>
      <c r="O84" s="11"/>
      <c r="P84" s="11"/>
      <c r="Q84" s="11"/>
      <c r="R84" s="11"/>
      <c r="S84" s="11"/>
      <c r="T84" s="11"/>
      <c r="U84" s="11"/>
      <c r="V84" s="11"/>
      <c r="W84" s="11"/>
      <c r="X84" s="11"/>
      <c r="Y84" s="11"/>
      <c r="Z84" s="11"/>
    </row>
    <row r="85" ht="12.75" customHeight="1">
      <c r="A85" s="11"/>
      <c r="B85" s="120"/>
      <c r="C85" s="121"/>
      <c r="D85" s="121"/>
      <c r="E85" s="121"/>
      <c r="F85" s="121"/>
      <c r="G85" s="11"/>
      <c r="H85" s="11"/>
      <c r="I85" s="11"/>
      <c r="J85" s="11"/>
      <c r="K85" s="11"/>
      <c r="L85" s="11"/>
      <c r="M85" s="11"/>
      <c r="N85" s="11"/>
      <c r="O85" s="11"/>
      <c r="P85" s="11"/>
      <c r="Q85" s="11"/>
      <c r="R85" s="11"/>
      <c r="S85" s="11"/>
      <c r="T85" s="11"/>
      <c r="U85" s="11"/>
      <c r="V85" s="11"/>
      <c r="W85" s="11"/>
      <c r="X85" s="11"/>
      <c r="Y85" s="11"/>
      <c r="Z85" s="11"/>
    </row>
    <row r="86" ht="12.75" customHeight="1">
      <c r="A86" s="11"/>
      <c r="B86" s="120"/>
      <c r="C86" s="121"/>
      <c r="D86" s="121"/>
      <c r="E86" s="121"/>
      <c r="F86" s="121"/>
      <c r="G86" s="11"/>
      <c r="H86" s="11"/>
      <c r="I86" s="11"/>
      <c r="J86" s="11"/>
      <c r="K86" s="11"/>
      <c r="L86" s="11"/>
      <c r="M86" s="11"/>
      <c r="N86" s="11"/>
      <c r="O86" s="11"/>
      <c r="P86" s="11"/>
      <c r="Q86" s="11"/>
      <c r="R86" s="11"/>
      <c r="S86" s="11"/>
      <c r="T86" s="11"/>
      <c r="U86" s="11"/>
      <c r="V86" s="11"/>
      <c r="W86" s="11"/>
      <c r="X86" s="11"/>
      <c r="Y86" s="11"/>
      <c r="Z86" s="11"/>
    </row>
    <row r="87" ht="12.75" customHeight="1">
      <c r="A87" s="11"/>
      <c r="B87" s="120"/>
      <c r="C87" s="121"/>
      <c r="D87" s="121"/>
      <c r="E87" s="121"/>
      <c r="F87" s="121"/>
      <c r="G87" s="11"/>
      <c r="H87" s="11"/>
      <c r="I87" s="11"/>
      <c r="J87" s="11"/>
      <c r="K87" s="11"/>
      <c r="L87" s="11"/>
      <c r="M87" s="11"/>
      <c r="N87" s="11"/>
      <c r="O87" s="11"/>
      <c r="P87" s="11"/>
      <c r="Q87" s="11"/>
      <c r="R87" s="11"/>
      <c r="S87" s="11"/>
      <c r="T87" s="11"/>
      <c r="U87" s="11"/>
      <c r="V87" s="11"/>
      <c r="W87" s="11"/>
      <c r="X87" s="11"/>
      <c r="Y87" s="11"/>
      <c r="Z87" s="11"/>
    </row>
    <row r="88" ht="12.75" customHeight="1">
      <c r="A88" s="11"/>
      <c r="B88" s="120"/>
      <c r="C88" s="121"/>
      <c r="D88" s="121"/>
      <c r="E88" s="121"/>
      <c r="F88" s="121"/>
      <c r="G88" s="11"/>
      <c r="H88" s="11"/>
      <c r="I88" s="11"/>
      <c r="J88" s="11"/>
      <c r="K88" s="11"/>
      <c r="L88" s="11"/>
      <c r="M88" s="11"/>
      <c r="N88" s="11"/>
      <c r="O88" s="11"/>
      <c r="P88" s="11"/>
      <c r="Q88" s="11"/>
      <c r="R88" s="11"/>
      <c r="S88" s="11"/>
      <c r="T88" s="11"/>
      <c r="U88" s="11"/>
      <c r="V88" s="11"/>
      <c r="W88" s="11"/>
      <c r="X88" s="11"/>
      <c r="Y88" s="11"/>
      <c r="Z88" s="11"/>
    </row>
    <row r="89" ht="12.75" customHeight="1">
      <c r="A89" s="11"/>
      <c r="B89" s="120"/>
      <c r="C89" s="121"/>
      <c r="D89" s="121"/>
      <c r="E89" s="121"/>
      <c r="F89" s="121"/>
      <c r="G89" s="11"/>
      <c r="H89" s="11"/>
      <c r="I89" s="11"/>
      <c r="J89" s="11"/>
      <c r="K89" s="11"/>
      <c r="L89" s="11"/>
      <c r="M89" s="11"/>
      <c r="N89" s="11"/>
      <c r="O89" s="11"/>
      <c r="P89" s="11"/>
      <c r="Q89" s="11"/>
      <c r="R89" s="11"/>
      <c r="S89" s="11"/>
      <c r="T89" s="11"/>
      <c r="U89" s="11"/>
      <c r="V89" s="11"/>
      <c r="W89" s="11"/>
      <c r="X89" s="11"/>
      <c r="Y89" s="11"/>
      <c r="Z89" s="11"/>
    </row>
    <row r="90" ht="12.75" customHeight="1">
      <c r="A90" s="11"/>
      <c r="B90" s="120"/>
      <c r="C90" s="121"/>
      <c r="D90" s="121"/>
      <c r="E90" s="121"/>
      <c r="F90" s="121"/>
      <c r="G90" s="11"/>
      <c r="H90" s="11"/>
      <c r="I90" s="11"/>
      <c r="J90" s="11"/>
      <c r="K90" s="11"/>
      <c r="L90" s="11"/>
      <c r="M90" s="11"/>
      <c r="N90" s="11"/>
      <c r="O90" s="11"/>
      <c r="P90" s="11"/>
      <c r="Q90" s="11"/>
      <c r="R90" s="11"/>
      <c r="S90" s="11"/>
      <c r="T90" s="11"/>
      <c r="U90" s="11"/>
      <c r="V90" s="11"/>
      <c r="W90" s="11"/>
      <c r="X90" s="11"/>
      <c r="Y90" s="11"/>
      <c r="Z90" s="11"/>
    </row>
    <row r="91" ht="12.75" customHeight="1">
      <c r="A91" s="11"/>
      <c r="B91" s="120"/>
      <c r="C91" s="121"/>
      <c r="D91" s="121"/>
      <c r="E91" s="121"/>
      <c r="F91" s="121"/>
      <c r="G91" s="11"/>
      <c r="H91" s="11"/>
      <c r="I91" s="11"/>
      <c r="J91" s="11"/>
      <c r="K91" s="11"/>
      <c r="L91" s="11"/>
      <c r="M91" s="11"/>
      <c r="N91" s="11"/>
      <c r="O91" s="11"/>
      <c r="P91" s="11"/>
      <c r="Q91" s="11"/>
      <c r="R91" s="11"/>
      <c r="S91" s="11"/>
      <c r="T91" s="11"/>
      <c r="U91" s="11"/>
      <c r="V91" s="11"/>
      <c r="W91" s="11"/>
      <c r="X91" s="11"/>
      <c r="Y91" s="11"/>
      <c r="Z91" s="11"/>
    </row>
    <row r="92" ht="12.75" customHeight="1">
      <c r="A92" s="11"/>
      <c r="B92" s="120"/>
      <c r="C92" s="121"/>
      <c r="D92" s="121"/>
      <c r="E92" s="121"/>
      <c r="F92" s="121"/>
      <c r="G92" s="11"/>
      <c r="H92" s="11"/>
      <c r="I92" s="11"/>
      <c r="J92" s="11"/>
      <c r="K92" s="11"/>
      <c r="L92" s="11"/>
      <c r="M92" s="11"/>
      <c r="N92" s="11"/>
      <c r="O92" s="11"/>
      <c r="P92" s="11"/>
      <c r="Q92" s="11"/>
      <c r="R92" s="11"/>
      <c r="S92" s="11"/>
      <c r="T92" s="11"/>
      <c r="U92" s="11"/>
      <c r="V92" s="11"/>
      <c r="W92" s="11"/>
      <c r="X92" s="11"/>
      <c r="Y92" s="11"/>
      <c r="Z92" s="11"/>
    </row>
    <row r="93" ht="12.75" customHeight="1">
      <c r="A93" s="11"/>
      <c r="B93" s="120"/>
      <c r="C93" s="121"/>
      <c r="D93" s="121"/>
      <c r="E93" s="121"/>
      <c r="F93" s="121"/>
      <c r="G93" s="11"/>
      <c r="H93" s="11"/>
      <c r="I93" s="11"/>
      <c r="J93" s="11"/>
      <c r="K93" s="11"/>
      <c r="L93" s="11"/>
      <c r="M93" s="11"/>
      <c r="N93" s="11"/>
      <c r="O93" s="11"/>
      <c r="P93" s="11"/>
      <c r="Q93" s="11"/>
      <c r="R93" s="11"/>
      <c r="S93" s="11"/>
      <c r="T93" s="11"/>
      <c r="U93" s="11"/>
      <c r="V93" s="11"/>
      <c r="W93" s="11"/>
      <c r="X93" s="11"/>
      <c r="Y93" s="11"/>
      <c r="Z93" s="11"/>
    </row>
    <row r="94" ht="12.75" customHeight="1">
      <c r="A94" s="11"/>
      <c r="B94" s="120"/>
      <c r="C94" s="121"/>
      <c r="D94" s="121"/>
      <c r="E94" s="121"/>
      <c r="F94" s="121"/>
      <c r="G94" s="11"/>
      <c r="H94" s="11"/>
      <c r="I94" s="11"/>
      <c r="J94" s="11"/>
      <c r="K94" s="11"/>
      <c r="L94" s="11"/>
      <c r="M94" s="11"/>
      <c r="N94" s="11"/>
      <c r="O94" s="11"/>
      <c r="P94" s="11"/>
      <c r="Q94" s="11"/>
      <c r="R94" s="11"/>
      <c r="S94" s="11"/>
      <c r="T94" s="11"/>
      <c r="U94" s="11"/>
      <c r="V94" s="11"/>
      <c r="W94" s="11"/>
      <c r="X94" s="11"/>
      <c r="Y94" s="11"/>
      <c r="Z94" s="11"/>
    </row>
    <row r="95" ht="12.75" customHeight="1">
      <c r="A95" s="11"/>
      <c r="B95" s="120"/>
      <c r="C95" s="121"/>
      <c r="D95" s="121"/>
      <c r="E95" s="121"/>
      <c r="F95" s="121"/>
      <c r="G95" s="11"/>
      <c r="H95" s="11"/>
      <c r="I95" s="11"/>
      <c r="J95" s="11"/>
      <c r="K95" s="11"/>
      <c r="L95" s="11"/>
      <c r="M95" s="11"/>
      <c r="N95" s="11"/>
      <c r="O95" s="11"/>
      <c r="P95" s="11"/>
      <c r="Q95" s="11"/>
      <c r="R95" s="11"/>
      <c r="S95" s="11"/>
      <c r="T95" s="11"/>
      <c r="U95" s="11"/>
      <c r="V95" s="11"/>
      <c r="W95" s="11"/>
      <c r="X95" s="11"/>
      <c r="Y95" s="11"/>
      <c r="Z95" s="11"/>
    </row>
    <row r="96" ht="12.75" customHeight="1">
      <c r="A96" s="11"/>
      <c r="B96" s="120"/>
      <c r="C96" s="121"/>
      <c r="D96" s="121"/>
      <c r="E96" s="121"/>
      <c r="F96" s="121"/>
      <c r="G96" s="11"/>
      <c r="H96" s="11"/>
      <c r="I96" s="11"/>
      <c r="J96" s="11"/>
      <c r="K96" s="11"/>
      <c r="L96" s="11"/>
      <c r="M96" s="11"/>
      <c r="N96" s="11"/>
      <c r="O96" s="11"/>
      <c r="P96" s="11"/>
      <c r="Q96" s="11"/>
      <c r="R96" s="11"/>
      <c r="S96" s="11"/>
      <c r="T96" s="11"/>
      <c r="U96" s="11"/>
      <c r="V96" s="11"/>
      <c r="W96" s="11"/>
      <c r="X96" s="11"/>
      <c r="Y96" s="11"/>
      <c r="Z96" s="11"/>
    </row>
    <row r="97" ht="12.75" customHeight="1">
      <c r="A97" s="11"/>
      <c r="B97" s="120"/>
      <c r="C97" s="121"/>
      <c r="D97" s="121"/>
      <c r="E97" s="121"/>
      <c r="F97" s="121"/>
      <c r="G97" s="11"/>
      <c r="H97" s="11"/>
      <c r="I97" s="11"/>
      <c r="J97" s="11"/>
      <c r="K97" s="11"/>
      <c r="L97" s="11"/>
      <c r="M97" s="11"/>
      <c r="N97" s="11"/>
      <c r="O97" s="11"/>
      <c r="P97" s="11"/>
      <c r="Q97" s="11"/>
      <c r="R97" s="11"/>
      <c r="S97" s="11"/>
      <c r="T97" s="11"/>
      <c r="U97" s="11"/>
      <c r="V97" s="11"/>
      <c r="W97" s="11"/>
      <c r="X97" s="11"/>
      <c r="Y97" s="11"/>
      <c r="Z97" s="11"/>
    </row>
    <row r="98" ht="12.75" customHeight="1">
      <c r="A98" s="11"/>
      <c r="B98" s="120"/>
      <c r="C98" s="121"/>
      <c r="D98" s="121"/>
      <c r="E98" s="121"/>
      <c r="F98" s="121"/>
      <c r="G98" s="11"/>
      <c r="H98" s="11"/>
      <c r="I98" s="11"/>
      <c r="J98" s="11"/>
      <c r="K98" s="11"/>
      <c r="L98" s="11"/>
      <c r="M98" s="11"/>
      <c r="N98" s="11"/>
      <c r="O98" s="11"/>
      <c r="P98" s="11"/>
      <c r="Q98" s="11"/>
      <c r="R98" s="11"/>
      <c r="S98" s="11"/>
      <c r="T98" s="11"/>
      <c r="U98" s="11"/>
      <c r="V98" s="11"/>
      <c r="W98" s="11"/>
      <c r="X98" s="11"/>
      <c r="Y98" s="11"/>
      <c r="Z98" s="11"/>
    </row>
    <row r="99" ht="12.75" customHeight="1">
      <c r="A99" s="11"/>
      <c r="B99" s="120"/>
      <c r="C99" s="121"/>
      <c r="D99" s="121"/>
      <c r="E99" s="121"/>
      <c r="F99" s="121"/>
      <c r="G99" s="11"/>
      <c r="H99" s="11"/>
      <c r="I99" s="11"/>
      <c r="J99" s="11"/>
      <c r="K99" s="11"/>
      <c r="L99" s="11"/>
      <c r="M99" s="11"/>
      <c r="N99" s="11"/>
      <c r="O99" s="11"/>
      <c r="P99" s="11"/>
      <c r="Q99" s="11"/>
      <c r="R99" s="11"/>
      <c r="S99" s="11"/>
      <c r="T99" s="11"/>
      <c r="U99" s="11"/>
      <c r="V99" s="11"/>
      <c r="W99" s="11"/>
      <c r="X99" s="11"/>
      <c r="Y99" s="11"/>
      <c r="Z99" s="11"/>
    </row>
    <row r="100" ht="12.75" customHeight="1">
      <c r="A100" s="11"/>
      <c r="B100" s="120"/>
      <c r="C100" s="121"/>
      <c r="D100" s="121"/>
      <c r="E100" s="121"/>
      <c r="F100" s="12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20"/>
      <c r="C101" s="121"/>
      <c r="D101" s="121"/>
      <c r="E101" s="121"/>
      <c r="F101" s="12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20"/>
      <c r="C102" s="121"/>
      <c r="D102" s="121"/>
      <c r="E102" s="121"/>
      <c r="F102" s="12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20"/>
      <c r="C103" s="121"/>
      <c r="D103" s="121"/>
      <c r="E103" s="121"/>
      <c r="F103" s="12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20"/>
      <c r="C104" s="121"/>
      <c r="D104" s="121"/>
      <c r="E104" s="121"/>
      <c r="F104" s="12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20"/>
      <c r="C105" s="121"/>
      <c r="D105" s="121"/>
      <c r="E105" s="121"/>
      <c r="F105" s="12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20"/>
      <c r="C106" s="121"/>
      <c r="D106" s="121"/>
      <c r="E106" s="121"/>
      <c r="F106" s="12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20"/>
      <c r="C107" s="121"/>
      <c r="D107" s="121"/>
      <c r="E107" s="121"/>
      <c r="F107" s="12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20"/>
      <c r="C108" s="121"/>
      <c r="D108" s="121"/>
      <c r="E108" s="121"/>
      <c r="F108" s="12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20"/>
      <c r="C109" s="121"/>
      <c r="D109" s="121"/>
      <c r="E109" s="121"/>
      <c r="F109" s="12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20"/>
      <c r="C110" s="121"/>
      <c r="D110" s="121"/>
      <c r="E110" s="121"/>
      <c r="F110" s="12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20"/>
      <c r="C111" s="121"/>
      <c r="D111" s="121"/>
      <c r="E111" s="121"/>
      <c r="F111" s="12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20"/>
      <c r="C112" s="121"/>
      <c r="D112" s="121"/>
      <c r="E112" s="121"/>
      <c r="F112" s="12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20"/>
      <c r="C113" s="121"/>
      <c r="D113" s="121"/>
      <c r="E113" s="121"/>
      <c r="F113" s="12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20"/>
      <c r="C114" s="121"/>
      <c r="D114" s="121"/>
      <c r="E114" s="121"/>
      <c r="F114" s="12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20"/>
      <c r="C115" s="121"/>
      <c r="D115" s="121"/>
      <c r="E115" s="121"/>
      <c r="F115" s="12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20"/>
      <c r="C116" s="121"/>
      <c r="D116" s="121"/>
      <c r="E116" s="121"/>
      <c r="F116" s="12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20"/>
      <c r="C117" s="121"/>
      <c r="D117" s="121"/>
      <c r="E117" s="121"/>
      <c r="F117" s="12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20"/>
      <c r="C118" s="121"/>
      <c r="D118" s="121"/>
      <c r="E118" s="121"/>
      <c r="F118" s="12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20"/>
      <c r="C119" s="121"/>
      <c r="D119" s="121"/>
      <c r="E119" s="121"/>
      <c r="F119" s="12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20"/>
      <c r="C120" s="121"/>
      <c r="D120" s="121"/>
      <c r="E120" s="121"/>
      <c r="F120" s="12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20"/>
      <c r="C121" s="121"/>
      <c r="D121" s="121"/>
      <c r="E121" s="121"/>
      <c r="F121" s="12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20"/>
      <c r="C122" s="121"/>
      <c r="D122" s="121"/>
      <c r="E122" s="121"/>
      <c r="F122" s="12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20"/>
      <c r="C123" s="121"/>
      <c r="D123" s="121"/>
      <c r="E123" s="121"/>
      <c r="F123" s="12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20"/>
      <c r="C124" s="121"/>
      <c r="D124" s="121"/>
      <c r="E124" s="121"/>
      <c r="F124" s="12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20"/>
      <c r="C125" s="121"/>
      <c r="D125" s="121"/>
      <c r="E125" s="121"/>
      <c r="F125" s="12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20"/>
      <c r="C126" s="121"/>
      <c r="D126" s="121"/>
      <c r="E126" s="121"/>
      <c r="F126" s="12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20"/>
      <c r="C127" s="121"/>
      <c r="D127" s="121"/>
      <c r="E127" s="121"/>
      <c r="F127" s="12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20"/>
      <c r="C128" s="121"/>
      <c r="D128" s="121"/>
      <c r="E128" s="121"/>
      <c r="F128" s="12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20"/>
      <c r="C129" s="121"/>
      <c r="D129" s="121"/>
      <c r="E129" s="121"/>
      <c r="F129" s="12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20"/>
      <c r="C130" s="121"/>
      <c r="D130" s="121"/>
      <c r="E130" s="121"/>
      <c r="F130" s="12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20"/>
      <c r="C131" s="121"/>
      <c r="D131" s="121"/>
      <c r="E131" s="121"/>
      <c r="F131" s="12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20"/>
      <c r="C132" s="121"/>
      <c r="D132" s="121"/>
      <c r="E132" s="121"/>
      <c r="F132" s="12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20"/>
      <c r="C133" s="121"/>
      <c r="D133" s="121"/>
      <c r="E133" s="121"/>
      <c r="F133" s="12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20"/>
      <c r="C134" s="121"/>
      <c r="D134" s="121"/>
      <c r="E134" s="121"/>
      <c r="F134" s="12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20"/>
      <c r="C135" s="121"/>
      <c r="D135" s="121"/>
      <c r="E135" s="121"/>
      <c r="F135" s="12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20"/>
      <c r="C136" s="121"/>
      <c r="D136" s="121"/>
      <c r="E136" s="121"/>
      <c r="F136" s="12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20"/>
      <c r="C137" s="121"/>
      <c r="D137" s="121"/>
      <c r="E137" s="121"/>
      <c r="F137" s="12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20"/>
      <c r="C138" s="121"/>
      <c r="D138" s="121"/>
      <c r="E138" s="121"/>
      <c r="F138" s="12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20"/>
      <c r="C139" s="121"/>
      <c r="D139" s="121"/>
      <c r="E139" s="121"/>
      <c r="F139" s="12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20"/>
      <c r="C140" s="121"/>
      <c r="D140" s="121"/>
      <c r="E140" s="121"/>
      <c r="F140" s="12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20"/>
      <c r="C141" s="121"/>
      <c r="D141" s="121"/>
      <c r="E141" s="121"/>
      <c r="F141" s="12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20"/>
      <c r="C142" s="121"/>
      <c r="D142" s="121"/>
      <c r="E142" s="121"/>
      <c r="F142" s="12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20"/>
      <c r="C143" s="121"/>
      <c r="D143" s="121"/>
      <c r="E143" s="121"/>
      <c r="F143" s="12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20"/>
      <c r="C144" s="121"/>
      <c r="D144" s="121"/>
      <c r="E144" s="121"/>
      <c r="F144" s="12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20"/>
      <c r="C145" s="121"/>
      <c r="D145" s="121"/>
      <c r="E145" s="121"/>
      <c r="F145" s="12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20"/>
      <c r="C146" s="121"/>
      <c r="D146" s="121"/>
      <c r="E146" s="121"/>
      <c r="F146" s="12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20"/>
      <c r="C147" s="121"/>
      <c r="D147" s="121"/>
      <c r="E147" s="121"/>
      <c r="F147" s="12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20"/>
      <c r="C148" s="121"/>
      <c r="D148" s="121"/>
      <c r="E148" s="121"/>
      <c r="F148" s="12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20"/>
      <c r="C149" s="121"/>
      <c r="D149" s="121"/>
      <c r="E149" s="121"/>
      <c r="F149" s="12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20"/>
      <c r="C150" s="121"/>
      <c r="D150" s="121"/>
      <c r="E150" s="121"/>
      <c r="F150" s="12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20"/>
      <c r="C151" s="121"/>
      <c r="D151" s="121"/>
      <c r="E151" s="121"/>
      <c r="F151" s="12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20"/>
      <c r="C152" s="121"/>
      <c r="D152" s="121"/>
      <c r="E152" s="121"/>
      <c r="F152" s="12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20"/>
      <c r="C153" s="121"/>
      <c r="D153" s="121"/>
      <c r="E153" s="121"/>
      <c r="F153" s="12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20"/>
      <c r="C154" s="121"/>
      <c r="D154" s="121"/>
      <c r="E154" s="121"/>
      <c r="F154" s="12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20"/>
      <c r="C155" s="121"/>
      <c r="D155" s="121"/>
      <c r="E155" s="121"/>
      <c r="F155" s="12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20"/>
      <c r="C156" s="121"/>
      <c r="D156" s="121"/>
      <c r="E156" s="121"/>
      <c r="F156" s="12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20"/>
      <c r="C157" s="121"/>
      <c r="D157" s="121"/>
      <c r="E157" s="121"/>
      <c r="F157" s="12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20"/>
      <c r="C158" s="121"/>
      <c r="D158" s="121"/>
      <c r="E158" s="121"/>
      <c r="F158" s="12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20"/>
      <c r="C159" s="121"/>
      <c r="D159" s="121"/>
      <c r="E159" s="121"/>
      <c r="F159" s="12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20"/>
      <c r="C160" s="121"/>
      <c r="D160" s="121"/>
      <c r="E160" s="121"/>
      <c r="F160" s="12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20"/>
      <c r="C161" s="121"/>
      <c r="D161" s="121"/>
      <c r="E161" s="121"/>
      <c r="F161" s="12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20"/>
      <c r="C162" s="121"/>
      <c r="D162" s="121"/>
      <c r="E162" s="121"/>
      <c r="F162" s="12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20"/>
      <c r="C163" s="121"/>
      <c r="D163" s="121"/>
      <c r="E163" s="121"/>
      <c r="F163" s="12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20"/>
      <c r="C164" s="121"/>
      <c r="D164" s="121"/>
      <c r="E164" s="121"/>
      <c r="F164" s="12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20"/>
      <c r="C165" s="121"/>
      <c r="D165" s="121"/>
      <c r="E165" s="121"/>
      <c r="F165" s="12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20"/>
      <c r="C166" s="121"/>
      <c r="D166" s="121"/>
      <c r="E166" s="121"/>
      <c r="F166" s="12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20"/>
      <c r="C167" s="121"/>
      <c r="D167" s="121"/>
      <c r="E167" s="121"/>
      <c r="F167" s="12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20"/>
      <c r="C168" s="121"/>
      <c r="D168" s="121"/>
      <c r="E168" s="121"/>
      <c r="F168" s="12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20"/>
      <c r="C169" s="121"/>
      <c r="D169" s="121"/>
      <c r="E169" s="121"/>
      <c r="F169" s="12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20"/>
      <c r="C170" s="121"/>
      <c r="D170" s="121"/>
      <c r="E170" s="121"/>
      <c r="F170" s="12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20"/>
      <c r="C171" s="121"/>
      <c r="D171" s="121"/>
      <c r="E171" s="121"/>
      <c r="F171" s="12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20"/>
      <c r="C172" s="121"/>
      <c r="D172" s="121"/>
      <c r="E172" s="121"/>
      <c r="F172" s="12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20"/>
      <c r="C173" s="121"/>
      <c r="D173" s="121"/>
      <c r="E173" s="121"/>
      <c r="F173" s="12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20"/>
      <c r="C174" s="121"/>
      <c r="D174" s="121"/>
      <c r="E174" s="121"/>
      <c r="F174" s="12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20"/>
      <c r="C175" s="121"/>
      <c r="D175" s="121"/>
      <c r="E175" s="121"/>
      <c r="F175" s="12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20"/>
      <c r="C176" s="121"/>
      <c r="D176" s="121"/>
      <c r="E176" s="121"/>
      <c r="F176" s="12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20"/>
      <c r="C177" s="121"/>
      <c r="D177" s="121"/>
      <c r="E177" s="121"/>
      <c r="F177" s="12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20"/>
      <c r="C178" s="121"/>
      <c r="D178" s="121"/>
      <c r="E178" s="121"/>
      <c r="F178" s="12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20"/>
      <c r="C179" s="121"/>
      <c r="D179" s="121"/>
      <c r="E179" s="121"/>
      <c r="F179" s="12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20"/>
      <c r="C180" s="121"/>
      <c r="D180" s="121"/>
      <c r="E180" s="121"/>
      <c r="F180" s="12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20"/>
      <c r="C181" s="121"/>
      <c r="D181" s="121"/>
      <c r="E181" s="121"/>
      <c r="F181" s="12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20"/>
      <c r="C182" s="121"/>
      <c r="D182" s="121"/>
      <c r="E182" s="121"/>
      <c r="F182" s="12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20"/>
      <c r="C183" s="121"/>
      <c r="D183" s="121"/>
      <c r="E183" s="121"/>
      <c r="F183" s="12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20"/>
      <c r="C184" s="121"/>
      <c r="D184" s="121"/>
      <c r="E184" s="121"/>
      <c r="F184" s="12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20"/>
      <c r="C185" s="121"/>
      <c r="D185" s="121"/>
      <c r="E185" s="121"/>
      <c r="F185" s="12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20"/>
      <c r="C186" s="121"/>
      <c r="D186" s="121"/>
      <c r="E186" s="121"/>
      <c r="F186" s="12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20"/>
      <c r="C187" s="121"/>
      <c r="D187" s="121"/>
      <c r="E187" s="121"/>
      <c r="F187" s="12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20"/>
      <c r="C188" s="121"/>
      <c r="D188" s="121"/>
      <c r="E188" s="121"/>
      <c r="F188" s="12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20"/>
      <c r="C189" s="121"/>
      <c r="D189" s="121"/>
      <c r="E189" s="121"/>
      <c r="F189" s="12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20"/>
      <c r="C190" s="121"/>
      <c r="D190" s="121"/>
      <c r="E190" s="121"/>
      <c r="F190" s="12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20"/>
      <c r="C191" s="121"/>
      <c r="D191" s="121"/>
      <c r="E191" s="121"/>
      <c r="F191" s="12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20"/>
      <c r="C192" s="121"/>
      <c r="D192" s="121"/>
      <c r="E192" s="121"/>
      <c r="F192" s="12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20"/>
      <c r="C193" s="121"/>
      <c r="D193" s="121"/>
      <c r="E193" s="121"/>
      <c r="F193" s="12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20"/>
      <c r="C194" s="121"/>
      <c r="D194" s="121"/>
      <c r="E194" s="121"/>
      <c r="F194" s="12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20"/>
      <c r="C195" s="121"/>
      <c r="D195" s="121"/>
      <c r="E195" s="121"/>
      <c r="F195" s="12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20"/>
      <c r="C196" s="121"/>
      <c r="D196" s="121"/>
      <c r="E196" s="121"/>
      <c r="F196" s="12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20"/>
      <c r="C197" s="121"/>
      <c r="D197" s="121"/>
      <c r="E197" s="121"/>
      <c r="F197" s="12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20"/>
      <c r="C198" s="121"/>
      <c r="D198" s="121"/>
      <c r="E198" s="121"/>
      <c r="F198" s="12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20"/>
      <c r="C199" s="121"/>
      <c r="D199" s="121"/>
      <c r="E199" s="121"/>
      <c r="F199" s="12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20"/>
      <c r="C200" s="121"/>
      <c r="D200" s="121"/>
      <c r="E200" s="121"/>
      <c r="F200" s="12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20"/>
      <c r="C201" s="121"/>
      <c r="D201" s="121"/>
      <c r="E201" s="121"/>
      <c r="F201" s="12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20"/>
      <c r="C202" s="121"/>
      <c r="D202" s="121"/>
      <c r="E202" s="121"/>
      <c r="F202" s="12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20"/>
      <c r="C203" s="121"/>
      <c r="D203" s="121"/>
      <c r="E203" s="121"/>
      <c r="F203" s="12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20"/>
      <c r="C204" s="121"/>
      <c r="D204" s="121"/>
      <c r="E204" s="121"/>
      <c r="F204" s="12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20"/>
      <c r="C205" s="121"/>
      <c r="D205" s="121"/>
      <c r="E205" s="121"/>
      <c r="F205" s="12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20"/>
      <c r="C206" s="121"/>
      <c r="D206" s="121"/>
      <c r="E206" s="121"/>
      <c r="F206" s="12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20"/>
      <c r="C207" s="121"/>
      <c r="D207" s="121"/>
      <c r="E207" s="121"/>
      <c r="F207" s="12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20"/>
      <c r="C208" s="121"/>
      <c r="D208" s="121"/>
      <c r="E208" s="121"/>
      <c r="F208" s="12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20"/>
      <c r="C209" s="121"/>
      <c r="D209" s="121"/>
      <c r="E209" s="121"/>
      <c r="F209" s="12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20"/>
      <c r="C210" s="121"/>
      <c r="D210" s="121"/>
      <c r="E210" s="121"/>
      <c r="F210" s="12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20"/>
      <c r="C211" s="121"/>
      <c r="D211" s="121"/>
      <c r="E211" s="121"/>
      <c r="F211" s="12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20"/>
      <c r="C212" s="121"/>
      <c r="D212" s="121"/>
      <c r="E212" s="121"/>
      <c r="F212" s="12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20"/>
      <c r="C213" s="121"/>
      <c r="D213" s="121"/>
      <c r="E213" s="121"/>
      <c r="F213" s="12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20"/>
      <c r="C214" s="121"/>
      <c r="D214" s="121"/>
      <c r="E214" s="121"/>
      <c r="F214" s="12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20"/>
      <c r="C215" s="121"/>
      <c r="D215" s="121"/>
      <c r="E215" s="121"/>
      <c r="F215" s="12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20"/>
      <c r="C216" s="121"/>
      <c r="D216" s="121"/>
      <c r="E216" s="121"/>
      <c r="F216" s="12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20"/>
      <c r="C217" s="121"/>
      <c r="D217" s="121"/>
      <c r="E217" s="121"/>
      <c r="F217" s="12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20"/>
      <c r="C218" s="121"/>
      <c r="D218" s="121"/>
      <c r="E218" s="121"/>
      <c r="F218" s="12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20"/>
      <c r="C219" s="121"/>
      <c r="D219" s="121"/>
      <c r="E219" s="121"/>
      <c r="F219" s="12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20"/>
      <c r="C220" s="121"/>
      <c r="D220" s="121"/>
      <c r="E220" s="121"/>
      <c r="F220" s="121"/>
      <c r="G220" s="11"/>
      <c r="H220" s="11"/>
      <c r="I220" s="11"/>
      <c r="J220" s="11"/>
      <c r="K220" s="11"/>
      <c r="L220" s="11"/>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hyperlinks>
    <hyperlink display="MailList" location="Template!A1" ref="D9"/>
  </hyperlinks>
  <printOptions/>
  <pageMargins bottom="0.75" footer="0.0" header="0.0" left="0.7" right="0.7" top="0.75"/>
  <pageSetup orientation="landscape"/>
  <headerFooter>
    <oddFooter>&amp;L 02ae-BM/PM/HDCV/FSOFT v2/0&amp;CInternal use&amp;R&amp;P/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0.88"/>
    <col customWidth="1" min="2" max="5" width="15.5"/>
    <col customWidth="1" min="6" max="7" width="19.13"/>
    <col customWidth="1" min="8" max="8" width="23.0"/>
    <col customWidth="1" min="9" max="9" width="11.63"/>
    <col customWidth="1" min="10" max="10" width="12.5"/>
    <col customWidth="1" min="11" max="11" width="12.13"/>
    <col customWidth="1" min="12" max="12" width="6.25"/>
    <col customWidth="1" hidden="1" min="13" max="13" width="7.63"/>
    <col customWidth="1" min="14" max="26" width="7.63"/>
  </cols>
  <sheetData>
    <row r="1" ht="13.5" customHeight="1">
      <c r="A1" s="149"/>
      <c r="B1" s="150"/>
      <c r="C1" s="150"/>
      <c r="D1" s="151"/>
      <c r="E1" s="151"/>
      <c r="F1" s="151"/>
      <c r="G1" s="151"/>
      <c r="H1" s="151"/>
      <c r="I1" s="127"/>
      <c r="J1" s="152"/>
      <c r="K1" s="127"/>
      <c r="L1" s="153"/>
      <c r="M1" s="154"/>
      <c r="N1" s="154"/>
      <c r="O1" s="154"/>
      <c r="P1" s="154"/>
      <c r="Q1" s="154"/>
      <c r="R1" s="154"/>
      <c r="S1" s="154"/>
      <c r="T1" s="154"/>
      <c r="U1" s="154"/>
      <c r="V1" s="154"/>
      <c r="W1" s="154"/>
      <c r="X1" s="154"/>
      <c r="Y1" s="154"/>
      <c r="Z1" s="154"/>
    </row>
    <row r="2" ht="28.5" customHeight="1">
      <c r="A2" s="155" t="s">
        <v>152</v>
      </c>
      <c r="B2" s="156" t="s">
        <v>153</v>
      </c>
      <c r="C2" s="157"/>
      <c r="D2" s="158"/>
      <c r="E2" s="159"/>
      <c r="F2" s="160"/>
      <c r="G2" s="161"/>
      <c r="H2" s="162"/>
      <c r="I2" s="162"/>
      <c r="J2" s="127"/>
      <c r="K2" s="127"/>
      <c r="L2" s="153"/>
      <c r="M2" s="154" t="s">
        <v>154</v>
      </c>
      <c r="N2" s="154"/>
      <c r="O2" s="154"/>
      <c r="P2" s="154"/>
      <c r="Q2" s="154"/>
      <c r="R2" s="154"/>
      <c r="S2" s="154"/>
      <c r="T2" s="154"/>
      <c r="U2" s="154"/>
      <c r="V2" s="154"/>
      <c r="W2" s="154"/>
      <c r="X2" s="154"/>
      <c r="Y2" s="154"/>
      <c r="Z2" s="154"/>
    </row>
    <row r="3" ht="25.5" customHeight="1">
      <c r="A3" s="163" t="s">
        <v>155</v>
      </c>
      <c r="B3" s="164" t="s">
        <v>156</v>
      </c>
      <c r="C3" s="165"/>
      <c r="D3" s="166"/>
      <c r="E3" s="167"/>
      <c r="F3" s="160"/>
      <c r="G3" s="161"/>
      <c r="H3" s="162"/>
      <c r="I3" s="162"/>
      <c r="J3" s="127"/>
      <c r="K3" s="127"/>
      <c r="L3" s="153"/>
      <c r="M3" s="154" t="s">
        <v>157</v>
      </c>
      <c r="N3" s="154"/>
      <c r="O3" s="154"/>
      <c r="P3" s="154"/>
      <c r="Q3" s="154"/>
      <c r="R3" s="154"/>
      <c r="S3" s="154"/>
      <c r="T3" s="154"/>
      <c r="U3" s="154"/>
      <c r="V3" s="154"/>
      <c r="W3" s="154"/>
      <c r="X3" s="154"/>
      <c r="Y3" s="154"/>
      <c r="Z3" s="154"/>
    </row>
    <row r="4" ht="18.0" customHeight="1">
      <c r="A4" s="168" t="s">
        <v>40</v>
      </c>
      <c r="B4" s="169"/>
      <c r="C4" s="170"/>
      <c r="D4" s="170"/>
      <c r="E4" s="171"/>
      <c r="F4" s="162"/>
      <c r="G4" s="172"/>
      <c r="H4" s="162"/>
      <c r="I4" s="162"/>
      <c r="J4" s="127"/>
      <c r="K4" s="127"/>
      <c r="L4" s="153"/>
      <c r="M4" s="173"/>
      <c r="N4" s="154"/>
      <c r="O4" s="154"/>
      <c r="P4" s="154"/>
      <c r="Q4" s="154"/>
      <c r="R4" s="154"/>
      <c r="S4" s="154"/>
      <c r="T4" s="154"/>
      <c r="U4" s="154"/>
      <c r="V4" s="154"/>
      <c r="W4" s="154"/>
      <c r="X4" s="154"/>
      <c r="Y4" s="154"/>
      <c r="Z4" s="154"/>
    </row>
    <row r="5" ht="19.5" customHeight="1">
      <c r="A5" s="174" t="s">
        <v>154</v>
      </c>
      <c r="B5" s="175" t="s">
        <v>157</v>
      </c>
      <c r="C5" s="175" t="s">
        <v>158</v>
      </c>
      <c r="D5" s="175" t="s">
        <v>159</v>
      </c>
      <c r="E5" s="176" t="s">
        <v>160</v>
      </c>
      <c r="F5" s="154"/>
      <c r="G5" s="177"/>
      <c r="H5" s="177"/>
      <c r="I5" s="177"/>
      <c r="J5" s="178"/>
      <c r="K5" s="178"/>
      <c r="L5" s="179"/>
      <c r="M5" s="154" t="s">
        <v>161</v>
      </c>
      <c r="N5" s="154"/>
      <c r="O5" s="154"/>
      <c r="P5" s="154"/>
      <c r="Q5" s="154"/>
      <c r="R5" s="154"/>
      <c r="S5" s="154"/>
      <c r="T5" s="154"/>
      <c r="U5" s="154"/>
      <c r="V5" s="154"/>
      <c r="W5" s="154"/>
      <c r="X5" s="154"/>
      <c r="Y5" s="154"/>
      <c r="Z5" s="154"/>
    </row>
    <row r="6" ht="19.5" customHeight="1">
      <c r="A6" s="180">
        <f>COUNTIF(I9:I995,"Pass")</f>
        <v>1</v>
      </c>
      <c r="B6" s="181">
        <f>COUNTIF(I9:I995,"Fail")</f>
        <v>1</v>
      </c>
      <c r="C6" s="181">
        <f>E6-D6-A6-B6</f>
        <v>4</v>
      </c>
      <c r="D6" s="182">
        <f>COUNTIF(H$9:I$995,"N/A")</f>
        <v>0</v>
      </c>
      <c r="E6" s="183">
        <f>COUNTA(A9:A999)</f>
        <v>6</v>
      </c>
      <c r="F6" s="154"/>
      <c r="G6" s="184"/>
      <c r="H6" s="184"/>
      <c r="I6" s="185"/>
      <c r="J6" s="178"/>
      <c r="K6" s="178"/>
      <c r="L6" s="179"/>
      <c r="M6" s="154" t="s">
        <v>159</v>
      </c>
      <c r="N6" s="154"/>
      <c r="O6" s="154"/>
      <c r="P6" s="154"/>
      <c r="Q6" s="154"/>
      <c r="R6" s="154"/>
      <c r="S6" s="154"/>
      <c r="T6" s="154"/>
      <c r="U6" s="154"/>
      <c r="V6" s="154"/>
      <c r="W6" s="154"/>
      <c r="X6" s="154"/>
      <c r="Y6" s="154"/>
      <c r="Z6" s="154"/>
    </row>
    <row r="7">
      <c r="A7" s="154"/>
      <c r="B7" s="154"/>
      <c r="C7" s="154"/>
      <c r="D7" s="154"/>
      <c r="E7" s="154"/>
      <c r="F7" s="154"/>
      <c r="G7" s="154"/>
      <c r="H7" s="186"/>
      <c r="I7" s="178"/>
      <c r="J7" s="178"/>
      <c r="K7" s="178"/>
      <c r="L7" s="179"/>
      <c r="M7" s="154"/>
      <c r="N7" s="154"/>
      <c r="O7" s="154"/>
      <c r="P7" s="154"/>
      <c r="Q7" s="154"/>
      <c r="R7" s="154"/>
      <c r="S7" s="154"/>
      <c r="T7" s="154"/>
      <c r="U7" s="154"/>
      <c r="V7" s="154"/>
      <c r="W7" s="154"/>
      <c r="X7" s="154"/>
      <c r="Y7" s="154"/>
      <c r="Z7" s="154"/>
    </row>
    <row r="8">
      <c r="A8" s="187" t="s">
        <v>162</v>
      </c>
      <c r="B8" s="187" t="s">
        <v>163</v>
      </c>
      <c r="C8" s="187" t="s">
        <v>164</v>
      </c>
      <c r="D8" s="187" t="s">
        <v>165</v>
      </c>
      <c r="E8" s="187" t="s">
        <v>166</v>
      </c>
      <c r="F8" s="187" t="s">
        <v>167</v>
      </c>
      <c r="G8" s="187" t="s">
        <v>168</v>
      </c>
      <c r="H8" s="187" t="s">
        <v>169</v>
      </c>
      <c r="I8" s="188" t="s">
        <v>170</v>
      </c>
      <c r="J8" s="188" t="s">
        <v>171</v>
      </c>
      <c r="K8" s="187" t="s">
        <v>49</v>
      </c>
      <c r="L8" s="189"/>
      <c r="M8" s="154"/>
      <c r="N8" s="154"/>
      <c r="O8" s="154"/>
      <c r="P8" s="154"/>
      <c r="Q8" s="154"/>
      <c r="R8" s="154"/>
      <c r="S8" s="154"/>
      <c r="T8" s="154"/>
      <c r="U8" s="154"/>
      <c r="V8" s="154"/>
      <c r="W8" s="154"/>
      <c r="X8" s="154"/>
      <c r="Y8" s="154"/>
      <c r="Z8" s="154"/>
    </row>
    <row r="9" ht="42.75" customHeight="1">
      <c r="A9" s="190" t="str">
        <f t="shared" ref="A9:A14" si="1">$B$2&amp;"-"&amp;ROW()-8</f>
        <v>Module1 -1</v>
      </c>
      <c r="B9" s="191" t="s">
        <v>172</v>
      </c>
      <c r="C9" s="191" t="s">
        <v>173</v>
      </c>
      <c r="D9" s="191" t="s">
        <v>174</v>
      </c>
      <c r="E9" s="191"/>
      <c r="F9" s="191" t="s">
        <v>175</v>
      </c>
      <c r="G9" s="191"/>
      <c r="H9" s="192" t="s">
        <v>176</v>
      </c>
      <c r="I9" s="190" t="s">
        <v>154</v>
      </c>
      <c r="J9" s="190"/>
      <c r="K9" s="190"/>
      <c r="L9" s="193"/>
      <c r="M9" s="194"/>
      <c r="N9" s="194"/>
      <c r="O9" s="194"/>
      <c r="P9" s="194"/>
      <c r="Q9" s="194"/>
      <c r="R9" s="194"/>
      <c r="S9" s="194"/>
      <c r="T9" s="194"/>
      <c r="U9" s="194"/>
      <c r="V9" s="194"/>
      <c r="W9" s="194"/>
      <c r="X9" s="194"/>
      <c r="Y9" s="194"/>
      <c r="Z9" s="194"/>
    </row>
    <row r="10" ht="12.75" customHeight="1">
      <c r="A10" s="190" t="str">
        <f t="shared" si="1"/>
        <v>Module1 -2</v>
      </c>
      <c r="B10" s="190" t="s">
        <v>177</v>
      </c>
      <c r="C10" s="190"/>
      <c r="D10" s="190"/>
      <c r="E10" s="190"/>
      <c r="F10" s="190"/>
      <c r="G10" s="190"/>
      <c r="H10" s="195"/>
      <c r="I10" s="190" t="s">
        <v>157</v>
      </c>
      <c r="J10" s="190"/>
      <c r="K10" s="190"/>
      <c r="L10" s="193"/>
      <c r="M10" s="11"/>
      <c r="N10" s="11"/>
      <c r="O10" s="11"/>
      <c r="P10" s="11"/>
      <c r="Q10" s="11"/>
      <c r="R10" s="11"/>
      <c r="S10" s="11"/>
      <c r="T10" s="11"/>
      <c r="U10" s="11"/>
      <c r="V10" s="11"/>
      <c r="W10" s="11"/>
      <c r="X10" s="11"/>
      <c r="Y10" s="11"/>
      <c r="Z10" s="11"/>
    </row>
    <row r="11" ht="12.75" customHeight="1">
      <c r="A11" s="190" t="str">
        <f t="shared" si="1"/>
        <v>Module1 -3</v>
      </c>
      <c r="B11" s="190"/>
      <c r="C11" s="190"/>
      <c r="D11" s="190"/>
      <c r="E11" s="190"/>
      <c r="F11" s="190"/>
      <c r="G11" s="190"/>
      <c r="H11" s="195"/>
      <c r="I11" s="190"/>
      <c r="J11" s="190"/>
      <c r="K11" s="190"/>
      <c r="L11" s="193"/>
      <c r="M11" s="11"/>
      <c r="N11" s="11"/>
      <c r="O11" s="11"/>
      <c r="P11" s="11"/>
      <c r="Q11" s="11"/>
      <c r="R11" s="11"/>
      <c r="S11" s="11"/>
      <c r="T11" s="11"/>
      <c r="U11" s="11"/>
      <c r="V11" s="11"/>
      <c r="W11" s="11"/>
      <c r="X11" s="11"/>
      <c r="Y11" s="11"/>
      <c r="Z11" s="11"/>
    </row>
    <row r="12" ht="12.75" customHeight="1">
      <c r="A12" s="190" t="str">
        <f t="shared" si="1"/>
        <v>Module1 -4</v>
      </c>
      <c r="B12" s="190"/>
      <c r="C12" s="190"/>
      <c r="D12" s="190"/>
      <c r="E12" s="190"/>
      <c r="F12" s="190"/>
      <c r="G12" s="190"/>
      <c r="H12" s="190"/>
      <c r="I12" s="190"/>
      <c r="J12" s="190"/>
      <c r="K12" s="190"/>
      <c r="L12" s="193"/>
      <c r="M12" s="11"/>
      <c r="N12" s="11"/>
      <c r="O12" s="11"/>
      <c r="P12" s="11"/>
      <c r="Q12" s="11"/>
      <c r="R12" s="11"/>
      <c r="S12" s="11"/>
      <c r="T12" s="11"/>
      <c r="U12" s="11"/>
      <c r="V12" s="11"/>
      <c r="W12" s="11"/>
      <c r="X12" s="11"/>
      <c r="Y12" s="11"/>
      <c r="Z12" s="11"/>
    </row>
    <row r="13" ht="12.75" customHeight="1">
      <c r="A13" s="190" t="str">
        <f t="shared" si="1"/>
        <v>Module1 -5</v>
      </c>
      <c r="B13" s="190"/>
      <c r="C13" s="190"/>
      <c r="D13" s="190"/>
      <c r="E13" s="190"/>
      <c r="F13" s="190"/>
      <c r="G13" s="190"/>
      <c r="H13" s="190"/>
      <c r="I13" s="190"/>
      <c r="J13" s="196"/>
      <c r="K13" s="196"/>
      <c r="L13" s="197"/>
      <c r="M13" s="11"/>
      <c r="N13" s="11"/>
      <c r="O13" s="11"/>
      <c r="P13" s="11"/>
      <c r="Q13" s="11"/>
      <c r="R13" s="11"/>
      <c r="S13" s="11"/>
      <c r="T13" s="11"/>
      <c r="U13" s="11"/>
      <c r="V13" s="11"/>
      <c r="W13" s="11"/>
      <c r="X13" s="11"/>
      <c r="Y13" s="11"/>
      <c r="Z13" s="11"/>
    </row>
    <row r="14" ht="12.75" customHeight="1">
      <c r="A14" s="190" t="str">
        <f t="shared" si="1"/>
        <v>Module1 -6</v>
      </c>
      <c r="B14" s="190"/>
      <c r="C14" s="190"/>
      <c r="D14" s="190"/>
      <c r="E14" s="190"/>
      <c r="F14" s="190"/>
      <c r="G14" s="190"/>
      <c r="H14" s="190"/>
      <c r="I14" s="190"/>
      <c r="J14" s="190"/>
      <c r="K14" s="190"/>
      <c r="L14" s="193"/>
      <c r="M14" s="11"/>
      <c r="N14" s="11"/>
      <c r="O14" s="11"/>
      <c r="P14" s="11"/>
      <c r="Q14" s="11"/>
      <c r="R14" s="11"/>
      <c r="S14" s="11"/>
      <c r="T14" s="11"/>
      <c r="U14" s="11"/>
      <c r="V14" s="11"/>
      <c r="W14" s="11"/>
      <c r="X14" s="11"/>
      <c r="Y14" s="11"/>
      <c r="Z14" s="11"/>
    </row>
    <row r="15" ht="12.75" customHeight="1">
      <c r="A15" s="11"/>
      <c r="B15" s="11"/>
      <c r="C15" s="11"/>
      <c r="D15" s="11"/>
      <c r="E15" s="11"/>
      <c r="F15" s="11"/>
      <c r="G15" s="11"/>
      <c r="H15" s="11"/>
      <c r="I15" s="11"/>
      <c r="J15" s="11"/>
      <c r="K15" s="11"/>
      <c r="L15" s="197"/>
      <c r="M15" s="11"/>
      <c r="N15" s="11"/>
      <c r="O15" s="11"/>
      <c r="P15" s="11"/>
      <c r="Q15" s="11"/>
      <c r="R15" s="11"/>
      <c r="S15" s="11"/>
      <c r="T15" s="11"/>
      <c r="U15" s="11"/>
      <c r="V15" s="11"/>
      <c r="W15" s="11"/>
      <c r="X15" s="11"/>
      <c r="Y15" s="11"/>
      <c r="Z15" s="11"/>
    </row>
    <row r="16" ht="12.75" customHeight="1">
      <c r="A16" s="11"/>
      <c r="B16" s="11"/>
      <c r="C16" s="11"/>
      <c r="D16" s="11"/>
      <c r="E16" s="11"/>
      <c r="F16" s="11"/>
      <c r="G16" s="11"/>
      <c r="H16" s="11"/>
      <c r="I16" s="11"/>
      <c r="J16" s="11"/>
      <c r="K16" s="11"/>
      <c r="L16" s="197"/>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197"/>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97"/>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97"/>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97"/>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97"/>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97"/>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97"/>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97"/>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97"/>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97"/>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97"/>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97"/>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97"/>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97"/>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97"/>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97"/>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97"/>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97"/>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97"/>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97"/>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97"/>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97"/>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97"/>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97"/>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97"/>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97"/>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97"/>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97"/>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97"/>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97"/>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97"/>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97"/>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97"/>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97"/>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97"/>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97"/>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97"/>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97"/>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97"/>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97"/>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97"/>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97"/>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97"/>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97"/>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97"/>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97"/>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97"/>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97"/>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97"/>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97"/>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97"/>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97"/>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97"/>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97"/>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97"/>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97"/>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97"/>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97"/>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97"/>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97"/>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97"/>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97"/>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97"/>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97"/>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97"/>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97"/>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97"/>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97"/>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97"/>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97"/>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97"/>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97"/>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97"/>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97"/>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97"/>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97"/>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97"/>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97"/>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97"/>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97"/>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97"/>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97"/>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97"/>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97"/>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97"/>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97"/>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97"/>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97"/>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97"/>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97"/>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97"/>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97"/>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97"/>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97"/>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97"/>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97"/>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97"/>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97"/>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97"/>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97"/>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97"/>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97"/>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97"/>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97"/>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97"/>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97"/>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97"/>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97"/>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97"/>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97"/>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97"/>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97"/>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97"/>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97"/>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97"/>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97"/>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97"/>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97"/>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97"/>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97"/>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97"/>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97"/>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97"/>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97"/>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97"/>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97"/>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97"/>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97"/>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97"/>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97"/>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97"/>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97"/>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97"/>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97"/>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97"/>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97"/>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97"/>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97"/>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97"/>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97"/>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97"/>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97"/>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97"/>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97"/>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97"/>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97"/>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97"/>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97"/>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97"/>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97"/>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97"/>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97"/>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97"/>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97"/>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97"/>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97"/>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97"/>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97"/>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97"/>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97"/>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97"/>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97"/>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97"/>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97"/>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97"/>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97"/>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97"/>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97"/>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97"/>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97"/>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97"/>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97"/>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97"/>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97"/>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97"/>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97"/>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97"/>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97"/>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97"/>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97"/>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97"/>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97"/>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97"/>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97"/>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97"/>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97"/>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97"/>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97"/>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97"/>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97"/>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97"/>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97"/>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97"/>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97"/>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97"/>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97"/>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97"/>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97"/>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97"/>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97"/>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97"/>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97"/>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97"/>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97"/>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9:I14">
    <cfRule type="containsText" dxfId="0" priority="1" operator="containsText" text="&quot;Pass&quot;">
      <formula>NOT(ISERROR(SEARCH(("""Pass"""),(I9))))</formula>
    </cfRule>
  </conditionalFormatting>
  <conditionalFormatting sqref="I9:I14">
    <cfRule type="containsText" dxfId="1" priority="2" operator="containsText" text="&quot;N/A&quot;">
      <formula>NOT(ISERROR(SEARCH(("""N/A"""),(I9))))</formula>
    </cfRule>
  </conditionalFormatting>
  <conditionalFormatting sqref="I9:I14">
    <cfRule type="containsText" dxfId="2" priority="3" operator="containsText" text="&quot;Fail&quot;">
      <formula>NOT(ISERROR(SEARCH(("""Fail"""),(I9))))</formula>
    </cfRule>
  </conditionalFormatting>
  <conditionalFormatting sqref="I9:I14">
    <cfRule type="containsText" dxfId="3" priority="4" operator="containsText" text="&quot;Pass&quot;">
      <formula>NOT(ISERROR(SEARCH(("""Pass"""),(I9))))</formula>
    </cfRule>
  </conditionalFormatting>
  <conditionalFormatting sqref="I9:I14">
    <cfRule type="containsText" dxfId="4" priority="5" operator="containsText" text="Pass">
      <formula>NOT(ISERROR(SEARCH(("Pass"),(I9))))</formula>
    </cfRule>
  </conditionalFormatting>
  <conditionalFormatting sqref="I9:I14">
    <cfRule type="containsText" dxfId="5" priority="6" operator="containsText" text="Fail">
      <formula>NOT(ISERROR(SEARCH(("Fail"),(I9))))</formula>
    </cfRule>
  </conditionalFormatting>
  <conditionalFormatting sqref="I9:I14">
    <cfRule type="containsText" dxfId="6" priority="7" operator="containsText" text="Untested">
      <formula>NOT(ISERROR(SEARCH(("Untested"),(I9))))</formula>
    </cfRule>
  </conditionalFormatting>
  <conditionalFormatting sqref="I10:I14">
    <cfRule type="containsText" dxfId="7" priority="8" operator="containsText" text="&quot;Pass&quot;">
      <formula>NOT(ISERROR(SEARCH(("""Pass"""),(I10))))</formula>
    </cfRule>
  </conditionalFormatting>
  <conditionalFormatting sqref="I10:I14">
    <cfRule type="containsText" dxfId="1" priority="9" operator="containsText" text="&quot;N/A&quot;">
      <formula>NOT(ISERROR(SEARCH(("""N/A"""),(I10))))</formula>
    </cfRule>
  </conditionalFormatting>
  <conditionalFormatting sqref="I10:I14">
    <cfRule type="containsText" dxfId="2" priority="10" operator="containsText" text="&quot;Fail&quot;">
      <formula>NOT(ISERROR(SEARCH(("""Fail"""),(I10))))</formula>
    </cfRule>
  </conditionalFormatting>
  <conditionalFormatting sqref="I10:I14">
    <cfRule type="containsText" dxfId="3" priority="11" operator="containsText" text="&quot;Pass&quot;">
      <formula>NOT(ISERROR(SEARCH(("""Pass"""),(I10))))</formula>
    </cfRule>
  </conditionalFormatting>
  <dataValidations>
    <dataValidation type="list" allowBlank="1" showInputMessage="1" showErrorMessage="1" prompt=" - " sqref="I1:I3 I7:I8 I15:I142">
      <formula1>$M$2:$M$6</formula1>
    </dataValidation>
    <dataValidation type="list" allowBlank="1" showInputMessage="1" showErrorMessage="1" prompt=" - " sqref="I9:I14">
      <formula1>"Pass,Fail,Untested,N/A"</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8.63"/>
    <col customWidth="1" min="2" max="2" width="15.5"/>
    <col customWidth="1" min="3" max="3" width="8.63"/>
    <col customWidth="1" min="4" max="5" width="15.5"/>
    <col customWidth="1" min="6" max="7" width="19.13"/>
    <col customWidth="1" min="8" max="8" width="23.0"/>
    <col customWidth="1" min="9" max="9" width="11.63"/>
    <col customWidth="1" min="10" max="10" width="12.5"/>
    <col customWidth="1" min="11" max="11" width="12.13"/>
    <col customWidth="1" min="12" max="12" width="6.25"/>
    <col customWidth="1" hidden="1" min="13" max="13" width="7.63"/>
    <col customWidth="1" min="14" max="26" width="7.63"/>
  </cols>
  <sheetData>
    <row r="1" ht="13.5" customHeight="1">
      <c r="A1" s="149"/>
      <c r="B1" s="150"/>
      <c r="C1" s="150"/>
      <c r="D1" s="151"/>
      <c r="E1" s="151"/>
      <c r="F1" s="151"/>
      <c r="G1" s="151"/>
      <c r="H1" s="151"/>
      <c r="I1" s="127"/>
      <c r="J1" s="152"/>
      <c r="K1" s="127"/>
      <c r="L1" s="153"/>
      <c r="M1" s="154"/>
      <c r="N1" s="154"/>
      <c r="O1" s="154"/>
      <c r="P1" s="154"/>
      <c r="Q1" s="154"/>
      <c r="R1" s="154"/>
      <c r="S1" s="154"/>
      <c r="T1" s="154"/>
      <c r="U1" s="154"/>
      <c r="V1" s="154"/>
      <c r="W1" s="154"/>
      <c r="X1" s="154"/>
      <c r="Y1" s="154"/>
      <c r="Z1" s="154"/>
    </row>
    <row r="2" ht="28.5" customHeight="1">
      <c r="A2" s="155" t="s">
        <v>152</v>
      </c>
      <c r="B2" s="156" t="s">
        <v>178</v>
      </c>
      <c r="C2" s="157"/>
      <c r="D2" s="158"/>
      <c r="E2" s="159"/>
      <c r="F2" s="160"/>
      <c r="G2" s="161"/>
      <c r="H2" s="162"/>
      <c r="I2" s="162"/>
      <c r="J2" s="127"/>
      <c r="K2" s="127"/>
      <c r="L2" s="153"/>
      <c r="M2" s="154" t="s">
        <v>154</v>
      </c>
      <c r="N2" s="154"/>
      <c r="O2" s="154"/>
      <c r="P2" s="154"/>
      <c r="Q2" s="154"/>
      <c r="R2" s="154"/>
      <c r="S2" s="154"/>
      <c r="T2" s="154"/>
      <c r="U2" s="154"/>
      <c r="V2" s="154"/>
      <c r="W2" s="154"/>
      <c r="X2" s="154"/>
      <c r="Y2" s="154"/>
      <c r="Z2" s="154"/>
    </row>
    <row r="3" ht="25.5" customHeight="1">
      <c r="A3" s="163" t="s">
        <v>155</v>
      </c>
      <c r="B3" s="164" t="s">
        <v>156</v>
      </c>
      <c r="C3" s="165"/>
      <c r="D3" s="166"/>
      <c r="E3" s="167"/>
      <c r="F3" s="160"/>
      <c r="G3" s="161"/>
      <c r="H3" s="162"/>
      <c r="I3" s="162"/>
      <c r="J3" s="127"/>
      <c r="K3" s="127"/>
      <c r="L3" s="153"/>
      <c r="M3" s="154" t="s">
        <v>157</v>
      </c>
      <c r="N3" s="154"/>
      <c r="O3" s="154"/>
      <c r="P3" s="154"/>
      <c r="Q3" s="154"/>
      <c r="R3" s="154"/>
      <c r="S3" s="154"/>
      <c r="T3" s="154"/>
      <c r="U3" s="154"/>
      <c r="V3" s="154"/>
      <c r="W3" s="154"/>
      <c r="X3" s="154"/>
      <c r="Y3" s="154"/>
      <c r="Z3" s="154"/>
    </row>
    <row r="4" ht="18.0" customHeight="1">
      <c r="A4" s="168" t="s">
        <v>40</v>
      </c>
      <c r="B4" s="169"/>
      <c r="C4" s="170"/>
      <c r="D4" s="170"/>
      <c r="E4" s="171"/>
      <c r="F4" s="162"/>
      <c r="G4" s="172"/>
      <c r="H4" s="162"/>
      <c r="I4" s="162"/>
      <c r="J4" s="127"/>
      <c r="K4" s="127"/>
      <c r="L4" s="153"/>
      <c r="M4" s="173"/>
      <c r="N4" s="154"/>
      <c r="O4" s="154"/>
      <c r="P4" s="154"/>
      <c r="Q4" s="154"/>
      <c r="R4" s="154"/>
      <c r="S4" s="154"/>
      <c r="T4" s="154"/>
      <c r="U4" s="154"/>
      <c r="V4" s="154"/>
      <c r="W4" s="154"/>
      <c r="X4" s="154"/>
      <c r="Y4" s="154"/>
      <c r="Z4" s="154"/>
    </row>
    <row r="5" ht="19.5" customHeight="1">
      <c r="A5" s="174" t="s">
        <v>154</v>
      </c>
      <c r="B5" s="175" t="s">
        <v>157</v>
      </c>
      <c r="C5" s="175" t="s">
        <v>158</v>
      </c>
      <c r="D5" s="175" t="s">
        <v>159</v>
      </c>
      <c r="E5" s="176" t="s">
        <v>160</v>
      </c>
      <c r="F5" s="154"/>
      <c r="G5" s="177"/>
      <c r="H5" s="177"/>
      <c r="I5" s="177"/>
      <c r="J5" s="178"/>
      <c r="K5" s="178"/>
      <c r="L5" s="179"/>
      <c r="M5" s="154" t="s">
        <v>161</v>
      </c>
      <c r="N5" s="154"/>
      <c r="O5" s="154"/>
      <c r="P5" s="154"/>
      <c r="Q5" s="154"/>
      <c r="R5" s="154"/>
      <c r="S5" s="154"/>
      <c r="T5" s="154"/>
      <c r="U5" s="154"/>
      <c r="V5" s="154"/>
      <c r="W5" s="154"/>
      <c r="X5" s="154"/>
      <c r="Y5" s="154"/>
      <c r="Z5" s="154"/>
    </row>
    <row r="6" ht="19.5" customHeight="1">
      <c r="A6" s="180">
        <f>COUNTIF(I9:I991,"Pass")</f>
        <v>1</v>
      </c>
      <c r="B6" s="181">
        <f>COUNTIF(I9:I991,"Fail")</f>
        <v>1</v>
      </c>
      <c r="C6" s="181">
        <f>E6-D6-A6-B6</f>
        <v>3</v>
      </c>
      <c r="D6" s="182">
        <f>COUNTIF(H$9:I$991,"N/A")</f>
        <v>0</v>
      </c>
      <c r="E6" s="183">
        <f>COUNTA(A9:A995)</f>
        <v>5</v>
      </c>
      <c r="F6" s="154"/>
      <c r="G6" s="184"/>
      <c r="H6" s="184"/>
      <c r="I6" s="185"/>
      <c r="J6" s="178"/>
      <c r="K6" s="178"/>
      <c r="L6" s="179"/>
      <c r="M6" s="154" t="s">
        <v>159</v>
      </c>
      <c r="N6" s="154"/>
      <c r="O6" s="154"/>
      <c r="P6" s="154"/>
      <c r="Q6" s="154"/>
      <c r="R6" s="154"/>
      <c r="S6" s="154"/>
      <c r="T6" s="154"/>
      <c r="U6" s="154"/>
      <c r="V6" s="154"/>
      <c r="W6" s="154"/>
      <c r="X6" s="154"/>
      <c r="Y6" s="154"/>
      <c r="Z6" s="154"/>
    </row>
    <row r="7">
      <c r="A7" s="154"/>
      <c r="B7" s="154"/>
      <c r="C7" s="154"/>
      <c r="D7" s="154"/>
      <c r="E7" s="154"/>
      <c r="F7" s="154"/>
      <c r="G7" s="154"/>
      <c r="H7" s="186"/>
      <c r="I7" s="178"/>
      <c r="J7" s="178"/>
      <c r="K7" s="178"/>
      <c r="L7" s="179"/>
      <c r="M7" s="154"/>
      <c r="N7" s="154"/>
      <c r="O7" s="154"/>
      <c r="P7" s="154"/>
      <c r="Q7" s="154"/>
      <c r="R7" s="154"/>
      <c r="S7" s="154"/>
      <c r="T7" s="154"/>
      <c r="U7" s="154"/>
      <c r="V7" s="154"/>
      <c r="W7" s="154"/>
      <c r="X7" s="154"/>
      <c r="Y7" s="154"/>
      <c r="Z7" s="154"/>
    </row>
    <row r="8">
      <c r="A8" s="187" t="s">
        <v>179</v>
      </c>
      <c r="B8" s="187" t="s">
        <v>180</v>
      </c>
      <c r="C8" s="187" t="s">
        <v>181</v>
      </c>
      <c r="D8" s="187" t="s">
        <v>182</v>
      </c>
      <c r="E8" s="187" t="s">
        <v>166</v>
      </c>
      <c r="F8" s="187" t="s">
        <v>167</v>
      </c>
      <c r="G8" s="187" t="s">
        <v>168</v>
      </c>
      <c r="H8" s="187" t="s">
        <v>169</v>
      </c>
      <c r="I8" s="188" t="s">
        <v>170</v>
      </c>
      <c r="J8" s="188" t="s">
        <v>171</v>
      </c>
      <c r="K8" s="187" t="s">
        <v>49</v>
      </c>
      <c r="L8" s="189"/>
      <c r="M8" s="154"/>
      <c r="N8" s="154"/>
      <c r="O8" s="154"/>
      <c r="P8" s="154"/>
      <c r="Q8" s="154"/>
      <c r="R8" s="154"/>
      <c r="S8" s="154"/>
      <c r="T8" s="154"/>
      <c r="U8" s="154"/>
      <c r="V8" s="154"/>
      <c r="W8" s="154"/>
      <c r="X8" s="154"/>
      <c r="Y8" s="154"/>
      <c r="Z8" s="154"/>
    </row>
    <row r="9">
      <c r="A9" s="198" t="str">
        <f>$B$2&amp;"-"&amp;ROW()-8</f>
        <v>Tinder-1</v>
      </c>
      <c r="B9" s="198" t="s">
        <v>183</v>
      </c>
      <c r="C9" s="190">
        <v>1.0</v>
      </c>
      <c r="D9" s="190" t="s">
        <v>184</v>
      </c>
      <c r="E9" s="190" t="s">
        <v>185</v>
      </c>
      <c r="F9" s="190" t="s">
        <v>186</v>
      </c>
      <c r="G9" s="190"/>
      <c r="H9" s="190" t="s">
        <v>187</v>
      </c>
      <c r="I9" s="190" t="s">
        <v>154</v>
      </c>
      <c r="J9" s="190"/>
      <c r="K9" s="190"/>
      <c r="L9" s="193"/>
      <c r="M9" s="194"/>
      <c r="N9" s="194"/>
      <c r="O9" s="194"/>
      <c r="P9" s="194"/>
      <c r="Q9" s="194"/>
      <c r="R9" s="194"/>
      <c r="S9" s="194"/>
      <c r="T9" s="194"/>
      <c r="U9" s="194"/>
      <c r="V9" s="194"/>
      <c r="W9" s="194"/>
      <c r="X9" s="194"/>
      <c r="Y9" s="194"/>
      <c r="Z9" s="194"/>
    </row>
    <row r="10">
      <c r="A10" s="20"/>
      <c r="B10" s="20"/>
      <c r="C10" s="190">
        <v>2.0</v>
      </c>
      <c r="D10" s="190" t="s">
        <v>188</v>
      </c>
      <c r="E10" s="190" t="s">
        <v>189</v>
      </c>
      <c r="F10" s="190" t="s">
        <v>190</v>
      </c>
      <c r="G10" s="190"/>
      <c r="H10" s="190" t="s">
        <v>191</v>
      </c>
      <c r="I10" s="190" t="s">
        <v>157</v>
      </c>
      <c r="J10" s="190"/>
      <c r="K10" s="190"/>
      <c r="L10" s="193"/>
      <c r="M10" s="11"/>
      <c r="N10" s="11"/>
      <c r="O10" s="11"/>
      <c r="P10" s="11"/>
      <c r="Q10" s="11"/>
      <c r="R10" s="11"/>
      <c r="S10" s="11"/>
      <c r="T10" s="11"/>
      <c r="U10" s="11"/>
      <c r="V10" s="11"/>
      <c r="W10" s="11"/>
      <c r="X10" s="11"/>
      <c r="Y10" s="11"/>
      <c r="Z10" s="11"/>
    </row>
    <row r="11" ht="12.75" customHeight="1">
      <c r="A11" s="190" t="str">
        <f t="shared" ref="A11:A14" si="1">$B$2&amp;"-"&amp;ROW()-8</f>
        <v>Tinder-3</v>
      </c>
      <c r="B11" s="190"/>
      <c r="C11" s="190"/>
      <c r="D11" s="190"/>
      <c r="E11" s="190"/>
      <c r="F11" s="190"/>
      <c r="G11" s="190"/>
      <c r="H11" s="195"/>
      <c r="I11" s="190"/>
      <c r="J11" s="190"/>
      <c r="K11" s="190"/>
      <c r="L11" s="193"/>
      <c r="M11" s="11"/>
      <c r="N11" s="11"/>
      <c r="O11" s="11"/>
      <c r="P11" s="11"/>
      <c r="Q11" s="11"/>
      <c r="R11" s="11"/>
      <c r="S11" s="11"/>
      <c r="T11" s="11"/>
      <c r="U11" s="11"/>
      <c r="V11" s="11"/>
      <c r="W11" s="11"/>
      <c r="X11" s="11"/>
      <c r="Y11" s="11"/>
      <c r="Z11" s="11"/>
    </row>
    <row r="12" ht="12.75" customHeight="1">
      <c r="A12" s="190" t="str">
        <f t="shared" si="1"/>
        <v>Tinder-4</v>
      </c>
      <c r="B12" s="190"/>
      <c r="C12" s="190"/>
      <c r="D12" s="190"/>
      <c r="E12" s="190"/>
      <c r="F12" s="190"/>
      <c r="G12" s="190"/>
      <c r="H12" s="190"/>
      <c r="I12" s="190"/>
      <c r="J12" s="190"/>
      <c r="K12" s="190"/>
      <c r="L12" s="193"/>
      <c r="M12" s="11"/>
      <c r="N12" s="11"/>
      <c r="O12" s="11"/>
      <c r="P12" s="11"/>
      <c r="Q12" s="11"/>
      <c r="R12" s="11"/>
      <c r="S12" s="11"/>
      <c r="T12" s="11"/>
      <c r="U12" s="11"/>
      <c r="V12" s="11"/>
      <c r="W12" s="11"/>
      <c r="X12" s="11"/>
      <c r="Y12" s="11"/>
      <c r="Z12" s="11"/>
    </row>
    <row r="13" ht="12.75" customHeight="1">
      <c r="A13" s="190" t="str">
        <f t="shared" si="1"/>
        <v>Tinder-5</v>
      </c>
      <c r="B13" s="190"/>
      <c r="C13" s="190"/>
      <c r="D13" s="190"/>
      <c r="E13" s="190"/>
      <c r="F13" s="190"/>
      <c r="G13" s="190"/>
      <c r="H13" s="190"/>
      <c r="I13" s="190"/>
      <c r="J13" s="196"/>
      <c r="K13" s="196"/>
      <c r="L13" s="197"/>
      <c r="M13" s="11"/>
      <c r="N13" s="11"/>
      <c r="O13" s="11"/>
      <c r="P13" s="11"/>
      <c r="Q13" s="11"/>
      <c r="R13" s="11"/>
      <c r="S13" s="11"/>
      <c r="T13" s="11"/>
      <c r="U13" s="11"/>
      <c r="V13" s="11"/>
      <c r="W13" s="11"/>
      <c r="X13" s="11"/>
      <c r="Y13" s="11"/>
      <c r="Z13" s="11"/>
    </row>
    <row r="14" ht="12.75" customHeight="1">
      <c r="A14" s="190" t="str">
        <f t="shared" si="1"/>
        <v>Tinder-6</v>
      </c>
      <c r="B14" s="190"/>
      <c r="C14" s="190"/>
      <c r="D14" s="190"/>
      <c r="E14" s="190"/>
      <c r="F14" s="190"/>
      <c r="G14" s="190"/>
      <c r="H14" s="190"/>
      <c r="I14" s="190"/>
      <c r="J14" s="190"/>
      <c r="K14" s="190"/>
      <c r="L14" s="193"/>
      <c r="M14" s="11"/>
      <c r="N14" s="11"/>
      <c r="O14" s="11"/>
      <c r="P14" s="11"/>
      <c r="Q14" s="11"/>
      <c r="R14" s="11"/>
      <c r="S14" s="11"/>
      <c r="T14" s="11"/>
      <c r="U14" s="11"/>
      <c r="V14" s="11"/>
      <c r="W14" s="11"/>
      <c r="X14" s="11"/>
      <c r="Y14" s="11"/>
      <c r="Z14" s="11"/>
    </row>
    <row r="15" ht="12.75" customHeight="1">
      <c r="A15" s="11"/>
      <c r="B15" s="11"/>
      <c r="C15" s="11"/>
      <c r="D15" s="11"/>
      <c r="E15" s="11"/>
      <c r="F15" s="11"/>
      <c r="G15" s="11"/>
      <c r="H15" s="11"/>
      <c r="I15" s="11"/>
      <c r="J15" s="11"/>
      <c r="K15" s="11"/>
      <c r="L15" s="197"/>
      <c r="M15" s="11"/>
      <c r="N15" s="11"/>
      <c r="O15" s="11"/>
      <c r="P15" s="11"/>
      <c r="Q15" s="11"/>
      <c r="R15" s="11"/>
      <c r="S15" s="11"/>
      <c r="T15" s="11"/>
      <c r="U15" s="11"/>
      <c r="V15" s="11"/>
      <c r="W15" s="11"/>
      <c r="X15" s="11"/>
      <c r="Y15" s="11"/>
      <c r="Z15" s="11"/>
    </row>
    <row r="16" ht="12.75" customHeight="1">
      <c r="A16" s="11"/>
      <c r="B16" s="11"/>
      <c r="C16" s="11"/>
      <c r="D16" s="11"/>
      <c r="E16" s="11"/>
      <c r="F16" s="11"/>
      <c r="G16" s="11"/>
      <c r="H16" s="11"/>
      <c r="I16" s="11"/>
      <c r="J16" s="11"/>
      <c r="K16" s="11"/>
      <c r="L16" s="197"/>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197"/>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97"/>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97"/>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97"/>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97"/>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97"/>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97"/>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97"/>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97"/>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97"/>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97"/>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97"/>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97"/>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97"/>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97"/>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97"/>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97"/>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97"/>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97"/>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97"/>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97"/>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97"/>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97"/>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97"/>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97"/>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97"/>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97"/>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97"/>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97"/>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97"/>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97"/>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97"/>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97"/>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97"/>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97"/>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97"/>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97"/>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97"/>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97"/>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97"/>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97"/>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97"/>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97"/>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97"/>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97"/>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97"/>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97"/>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97"/>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97"/>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97"/>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97"/>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97"/>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97"/>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97"/>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97"/>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97"/>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97"/>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97"/>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97"/>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97"/>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97"/>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97"/>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97"/>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97"/>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97"/>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97"/>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97"/>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97"/>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97"/>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97"/>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97"/>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97"/>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97"/>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97"/>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97"/>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97"/>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97"/>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97"/>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97"/>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97"/>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97"/>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97"/>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97"/>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97"/>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97"/>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97"/>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97"/>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97"/>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97"/>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97"/>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97"/>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97"/>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97"/>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97"/>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97"/>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97"/>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97"/>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97"/>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97"/>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97"/>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97"/>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97"/>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97"/>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97"/>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97"/>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97"/>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97"/>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97"/>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97"/>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97"/>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97"/>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97"/>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97"/>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97"/>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97"/>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97"/>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97"/>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97"/>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97"/>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97"/>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97"/>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97"/>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97"/>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97"/>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97"/>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97"/>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97"/>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97"/>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97"/>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97"/>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97"/>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97"/>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97"/>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97"/>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97"/>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97"/>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97"/>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97"/>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97"/>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97"/>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97"/>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97"/>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97"/>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97"/>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97"/>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97"/>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97"/>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97"/>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97"/>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97"/>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97"/>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97"/>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97"/>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97"/>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97"/>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97"/>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97"/>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97"/>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97"/>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97"/>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97"/>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97"/>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97"/>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97"/>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97"/>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97"/>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97"/>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97"/>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97"/>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97"/>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97"/>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97"/>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97"/>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97"/>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97"/>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97"/>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97"/>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97"/>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97"/>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97"/>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97"/>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97"/>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97"/>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97"/>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97"/>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97"/>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97"/>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97"/>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97"/>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97"/>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97"/>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97"/>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97"/>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97"/>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97"/>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97"/>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97"/>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97"/>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97"/>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97"/>
      <c r="M216" s="11"/>
      <c r="N216" s="11"/>
      <c r="O216" s="11"/>
      <c r="P216" s="11"/>
      <c r="Q216" s="11"/>
      <c r="R216" s="11"/>
      <c r="S216" s="11"/>
      <c r="T216" s="11"/>
      <c r="U216" s="11"/>
      <c r="V216" s="11"/>
      <c r="W216" s="11"/>
      <c r="X216" s="11"/>
      <c r="Y216" s="11"/>
      <c r="Z216" s="11"/>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2">
    <mergeCell ref="A9:A10"/>
    <mergeCell ref="B9:B10"/>
  </mergeCells>
  <conditionalFormatting sqref="I9:I14">
    <cfRule type="containsText" dxfId="0" priority="1" operator="containsText" text="&quot;Pass&quot;">
      <formula>NOT(ISERROR(SEARCH(("""Pass"""),(I9))))</formula>
    </cfRule>
  </conditionalFormatting>
  <conditionalFormatting sqref="I9:I14">
    <cfRule type="containsText" dxfId="1" priority="2" operator="containsText" text="&quot;N/A&quot;">
      <formula>NOT(ISERROR(SEARCH(("""N/A"""),(I9))))</formula>
    </cfRule>
  </conditionalFormatting>
  <conditionalFormatting sqref="I9:I14">
    <cfRule type="containsText" dxfId="2" priority="3" operator="containsText" text="&quot;Fail&quot;">
      <formula>NOT(ISERROR(SEARCH(("""Fail"""),(I9))))</formula>
    </cfRule>
  </conditionalFormatting>
  <conditionalFormatting sqref="I9:I14">
    <cfRule type="containsText" dxfId="3" priority="4" operator="containsText" text="&quot;Pass&quot;">
      <formula>NOT(ISERROR(SEARCH(("""Pass"""),(I9))))</formula>
    </cfRule>
  </conditionalFormatting>
  <conditionalFormatting sqref="I9:I14">
    <cfRule type="containsText" dxfId="4" priority="5" operator="containsText" text="Pass">
      <formula>NOT(ISERROR(SEARCH(("Pass"),(I9))))</formula>
    </cfRule>
  </conditionalFormatting>
  <conditionalFormatting sqref="I9:I14">
    <cfRule type="containsText" dxfId="5" priority="6" operator="containsText" text="Fail">
      <formula>NOT(ISERROR(SEARCH(("Fail"),(I9))))</formula>
    </cfRule>
  </conditionalFormatting>
  <conditionalFormatting sqref="I9:I14">
    <cfRule type="containsText" dxfId="6" priority="7" operator="containsText" text="Untested">
      <formula>NOT(ISERROR(SEARCH(("Untested"),(I9))))</formula>
    </cfRule>
  </conditionalFormatting>
  <conditionalFormatting sqref="I10:I14">
    <cfRule type="containsText" dxfId="7" priority="8" operator="containsText" text="&quot;Pass&quot;">
      <formula>NOT(ISERROR(SEARCH(("""Pass"""),(I10))))</formula>
    </cfRule>
  </conditionalFormatting>
  <conditionalFormatting sqref="I10:I14">
    <cfRule type="containsText" dxfId="1" priority="9" operator="containsText" text="&quot;N/A&quot;">
      <formula>NOT(ISERROR(SEARCH(("""N/A"""),(I10))))</formula>
    </cfRule>
  </conditionalFormatting>
  <conditionalFormatting sqref="I10:I14">
    <cfRule type="containsText" dxfId="2" priority="10" operator="containsText" text="&quot;Fail&quot;">
      <formula>NOT(ISERROR(SEARCH(("""Fail"""),(I10))))</formula>
    </cfRule>
  </conditionalFormatting>
  <conditionalFormatting sqref="I10:I14">
    <cfRule type="containsText" dxfId="3" priority="11" operator="containsText" text="&quot;Pass&quot;">
      <formula>NOT(ISERROR(SEARCH(("""Pass"""),(I10))))</formula>
    </cfRule>
  </conditionalFormatting>
  <dataValidations>
    <dataValidation type="list" allowBlank="1" showInputMessage="1" showErrorMessage="1" prompt=" - " sqref="I1:I3 I7:I8 I15:I138">
      <formula1>$M$2:$M$6</formula1>
    </dataValidation>
    <dataValidation type="list" allowBlank="1" showInputMessage="1" showErrorMessage="1" prompt=" - " sqref="I9:I14">
      <formula1>"Pass,Fail,Untested,N/A"</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0.88"/>
    <col customWidth="1" min="2" max="5" width="15.5"/>
    <col customWidth="1" min="6" max="7" width="19.13"/>
    <col customWidth="1" min="8" max="8" width="23.0"/>
    <col customWidth="1" min="9" max="9" width="11.63"/>
    <col customWidth="1" min="10" max="10" width="12.5"/>
    <col customWidth="1" min="11" max="11" width="12.13"/>
    <col customWidth="1" min="12" max="12" width="6.25"/>
    <col customWidth="1" hidden="1" min="13" max="13" width="7.63"/>
    <col customWidth="1" min="14" max="26" width="7.63"/>
  </cols>
  <sheetData>
    <row r="1" ht="13.5" customHeight="1">
      <c r="A1" s="149"/>
      <c r="B1" s="150"/>
      <c r="C1" s="150"/>
      <c r="D1" s="151"/>
      <c r="E1" s="151"/>
      <c r="F1" s="151"/>
      <c r="G1" s="151"/>
      <c r="H1" s="151"/>
      <c r="I1" s="127"/>
      <c r="J1" s="152"/>
      <c r="K1" s="127"/>
      <c r="L1" s="153"/>
      <c r="M1" s="154"/>
      <c r="N1" s="154"/>
      <c r="O1" s="154"/>
      <c r="P1" s="154"/>
      <c r="Q1" s="154"/>
      <c r="R1" s="154"/>
      <c r="S1" s="154"/>
      <c r="T1" s="154"/>
      <c r="U1" s="154"/>
      <c r="V1" s="154"/>
      <c r="W1" s="154"/>
      <c r="X1" s="154"/>
      <c r="Y1" s="154"/>
      <c r="Z1" s="154"/>
    </row>
    <row r="2" ht="28.5" customHeight="1">
      <c r="A2" s="155" t="s">
        <v>152</v>
      </c>
      <c r="B2" s="156" t="s">
        <v>192</v>
      </c>
      <c r="C2" s="157"/>
      <c r="D2" s="158"/>
      <c r="E2" s="159"/>
      <c r="F2" s="160"/>
      <c r="G2" s="161"/>
      <c r="H2" s="162"/>
      <c r="I2" s="162"/>
      <c r="J2" s="127"/>
      <c r="K2" s="127"/>
      <c r="L2" s="153"/>
      <c r="M2" s="154" t="s">
        <v>154</v>
      </c>
      <c r="N2" s="154"/>
      <c r="O2" s="154"/>
      <c r="P2" s="154"/>
      <c r="Q2" s="154"/>
      <c r="R2" s="154"/>
      <c r="S2" s="154"/>
      <c r="T2" s="154"/>
      <c r="U2" s="154"/>
      <c r="V2" s="154"/>
      <c r="W2" s="154"/>
      <c r="X2" s="154"/>
      <c r="Y2" s="154"/>
      <c r="Z2" s="154"/>
    </row>
    <row r="3" ht="25.5" customHeight="1">
      <c r="A3" s="163" t="s">
        <v>155</v>
      </c>
      <c r="B3" s="164" t="s">
        <v>156</v>
      </c>
      <c r="C3" s="165"/>
      <c r="D3" s="166"/>
      <c r="E3" s="167"/>
      <c r="F3" s="160"/>
      <c r="G3" s="161"/>
      <c r="H3" s="162"/>
      <c r="I3" s="162"/>
      <c r="J3" s="127"/>
      <c r="K3" s="127"/>
      <c r="L3" s="153"/>
      <c r="M3" s="154" t="s">
        <v>157</v>
      </c>
      <c r="N3" s="154"/>
      <c r="O3" s="154"/>
      <c r="P3" s="154"/>
      <c r="Q3" s="154"/>
      <c r="R3" s="154"/>
      <c r="S3" s="154"/>
      <c r="T3" s="154"/>
      <c r="U3" s="154"/>
      <c r="V3" s="154"/>
      <c r="W3" s="154"/>
      <c r="X3" s="154"/>
      <c r="Y3" s="154"/>
      <c r="Z3" s="154"/>
    </row>
    <row r="4" ht="18.0" customHeight="1">
      <c r="A4" s="168" t="s">
        <v>40</v>
      </c>
      <c r="B4" s="169"/>
      <c r="C4" s="170"/>
      <c r="D4" s="170"/>
      <c r="E4" s="171"/>
      <c r="F4" s="162"/>
      <c r="G4" s="172"/>
      <c r="H4" s="162"/>
      <c r="I4" s="162"/>
      <c r="J4" s="127"/>
      <c r="K4" s="127"/>
      <c r="L4" s="153"/>
      <c r="M4" s="173"/>
      <c r="N4" s="154"/>
      <c r="O4" s="154"/>
      <c r="P4" s="154"/>
      <c r="Q4" s="154"/>
      <c r="R4" s="154"/>
      <c r="S4" s="154"/>
      <c r="T4" s="154"/>
      <c r="U4" s="154"/>
      <c r="V4" s="154"/>
      <c r="W4" s="154"/>
      <c r="X4" s="154"/>
      <c r="Y4" s="154"/>
      <c r="Z4" s="154"/>
    </row>
    <row r="5" ht="19.5" customHeight="1">
      <c r="A5" s="174" t="s">
        <v>154</v>
      </c>
      <c r="B5" s="175" t="s">
        <v>157</v>
      </c>
      <c r="C5" s="175" t="s">
        <v>158</v>
      </c>
      <c r="D5" s="175" t="s">
        <v>159</v>
      </c>
      <c r="E5" s="176" t="s">
        <v>160</v>
      </c>
      <c r="F5" s="154"/>
      <c r="G5" s="177"/>
      <c r="H5" s="177"/>
      <c r="I5" s="177"/>
      <c r="J5" s="178"/>
      <c r="K5" s="178"/>
      <c r="L5" s="179"/>
      <c r="M5" s="154" t="s">
        <v>161</v>
      </c>
      <c r="N5" s="154"/>
      <c r="O5" s="154"/>
      <c r="P5" s="154"/>
      <c r="Q5" s="154"/>
      <c r="R5" s="154"/>
      <c r="S5" s="154"/>
      <c r="T5" s="154"/>
      <c r="U5" s="154"/>
      <c r="V5" s="154"/>
      <c r="W5" s="154"/>
      <c r="X5" s="154"/>
      <c r="Y5" s="154"/>
      <c r="Z5" s="154"/>
    </row>
    <row r="6" ht="19.5" customHeight="1">
      <c r="A6" s="180">
        <f>COUNTIF(I9:I995,"Pass")</f>
        <v>1</v>
      </c>
      <c r="B6" s="181">
        <f>COUNTIF(I9:I995,"Fail")</f>
        <v>1</v>
      </c>
      <c r="C6" s="181">
        <f>E6-D6-A6-B6</f>
        <v>4</v>
      </c>
      <c r="D6" s="182">
        <f>COUNTIF(H$9:I$995,"N/A")</f>
        <v>0</v>
      </c>
      <c r="E6" s="183">
        <f>COUNTA(A9:A999)</f>
        <v>6</v>
      </c>
      <c r="F6" s="154"/>
      <c r="G6" s="184"/>
      <c r="H6" s="184"/>
      <c r="I6" s="185"/>
      <c r="J6" s="178"/>
      <c r="K6" s="178"/>
      <c r="L6" s="179"/>
      <c r="M6" s="154" t="s">
        <v>159</v>
      </c>
      <c r="N6" s="154"/>
      <c r="O6" s="154"/>
      <c r="P6" s="154"/>
      <c r="Q6" s="154"/>
      <c r="R6" s="154"/>
      <c r="S6" s="154"/>
      <c r="T6" s="154"/>
      <c r="U6" s="154"/>
      <c r="V6" s="154"/>
      <c r="W6" s="154"/>
      <c r="X6" s="154"/>
      <c r="Y6" s="154"/>
      <c r="Z6" s="154"/>
    </row>
    <row r="7">
      <c r="A7" s="154"/>
      <c r="B7" s="154"/>
      <c r="C7" s="154"/>
      <c r="D7" s="154"/>
      <c r="E7" s="154"/>
      <c r="F7" s="154"/>
      <c r="G7" s="154"/>
      <c r="H7" s="186"/>
      <c r="I7" s="178"/>
      <c r="J7" s="178"/>
      <c r="K7" s="178"/>
      <c r="L7" s="179"/>
      <c r="M7" s="154"/>
      <c r="N7" s="154"/>
      <c r="O7" s="154"/>
      <c r="P7" s="154"/>
      <c r="Q7" s="154"/>
      <c r="R7" s="154"/>
      <c r="S7" s="154"/>
      <c r="T7" s="154"/>
      <c r="U7" s="154"/>
      <c r="V7" s="154"/>
      <c r="W7" s="154"/>
      <c r="X7" s="154"/>
      <c r="Y7" s="154"/>
      <c r="Z7" s="154"/>
    </row>
    <row r="8">
      <c r="A8" s="187" t="s">
        <v>162</v>
      </c>
      <c r="B8" s="187" t="s">
        <v>163</v>
      </c>
      <c r="C8" s="187" t="s">
        <v>164</v>
      </c>
      <c r="D8" s="187" t="s">
        <v>165</v>
      </c>
      <c r="E8" s="187" t="s">
        <v>166</v>
      </c>
      <c r="F8" s="187" t="s">
        <v>167</v>
      </c>
      <c r="G8" s="187" t="s">
        <v>168</v>
      </c>
      <c r="H8" s="187" t="s">
        <v>169</v>
      </c>
      <c r="I8" s="188" t="s">
        <v>170</v>
      </c>
      <c r="J8" s="188" t="s">
        <v>171</v>
      </c>
      <c r="K8" s="187" t="s">
        <v>49</v>
      </c>
      <c r="L8" s="189"/>
      <c r="M8" s="154"/>
      <c r="N8" s="154"/>
      <c r="O8" s="154"/>
      <c r="P8" s="154"/>
      <c r="Q8" s="154"/>
      <c r="R8" s="154"/>
      <c r="S8" s="154"/>
      <c r="T8" s="154"/>
      <c r="U8" s="154"/>
      <c r="V8" s="154"/>
      <c r="W8" s="154"/>
      <c r="X8" s="154"/>
      <c r="Y8" s="154"/>
      <c r="Z8" s="154"/>
    </row>
    <row r="9" ht="42.75" customHeight="1">
      <c r="A9" s="190" t="str">
        <f t="shared" ref="A9:A14" si="1">$B$2&amp;"-"&amp;ROW()-8</f>
        <v>AddDM-1</v>
      </c>
      <c r="B9" s="191" t="s">
        <v>172</v>
      </c>
      <c r="C9" s="191" t="s">
        <v>173</v>
      </c>
      <c r="D9" s="191" t="s">
        <v>174</v>
      </c>
      <c r="E9" s="191"/>
      <c r="F9" s="191" t="s">
        <v>175</v>
      </c>
      <c r="G9" s="191"/>
      <c r="H9" s="192" t="s">
        <v>176</v>
      </c>
      <c r="I9" s="190" t="s">
        <v>154</v>
      </c>
      <c r="J9" s="190"/>
      <c r="K9" s="190"/>
      <c r="L9" s="193"/>
      <c r="M9" s="194"/>
      <c r="N9" s="194"/>
      <c r="O9" s="194"/>
      <c r="P9" s="194"/>
      <c r="Q9" s="194"/>
      <c r="R9" s="194"/>
      <c r="S9" s="194"/>
      <c r="T9" s="194"/>
      <c r="U9" s="194"/>
      <c r="V9" s="194"/>
      <c r="W9" s="194"/>
      <c r="X9" s="194"/>
      <c r="Y9" s="194"/>
      <c r="Z9" s="194"/>
    </row>
    <row r="10" ht="12.75" customHeight="1">
      <c r="A10" s="190" t="str">
        <f t="shared" si="1"/>
        <v>AddDM-2</v>
      </c>
      <c r="B10" s="190" t="s">
        <v>177</v>
      </c>
      <c r="C10" s="190"/>
      <c r="D10" s="190"/>
      <c r="E10" s="190"/>
      <c r="F10" s="190"/>
      <c r="G10" s="190"/>
      <c r="H10" s="195"/>
      <c r="I10" s="190" t="s">
        <v>157</v>
      </c>
      <c r="J10" s="190"/>
      <c r="K10" s="190"/>
      <c r="L10" s="193"/>
      <c r="M10" s="11"/>
      <c r="N10" s="11"/>
      <c r="O10" s="11"/>
      <c r="P10" s="11"/>
      <c r="Q10" s="11"/>
      <c r="R10" s="11"/>
      <c r="S10" s="11"/>
      <c r="T10" s="11"/>
      <c r="U10" s="11"/>
      <c r="V10" s="11"/>
      <c r="W10" s="11"/>
      <c r="X10" s="11"/>
      <c r="Y10" s="11"/>
      <c r="Z10" s="11"/>
    </row>
    <row r="11" ht="12.75" customHeight="1">
      <c r="A11" s="190" t="str">
        <f t="shared" si="1"/>
        <v>AddDM-3</v>
      </c>
      <c r="B11" s="190"/>
      <c r="C11" s="190"/>
      <c r="D11" s="190"/>
      <c r="E11" s="190"/>
      <c r="F11" s="190"/>
      <c r="G11" s="190"/>
      <c r="H11" s="195"/>
      <c r="I11" s="190"/>
      <c r="J11" s="190"/>
      <c r="K11" s="190"/>
      <c r="L11" s="193"/>
      <c r="M11" s="11"/>
      <c r="N11" s="11"/>
      <c r="O11" s="11"/>
      <c r="P11" s="11"/>
      <c r="Q11" s="11"/>
      <c r="R11" s="11"/>
      <c r="S11" s="11"/>
      <c r="T11" s="11"/>
      <c r="U11" s="11"/>
      <c r="V11" s="11"/>
      <c r="W11" s="11"/>
      <c r="X11" s="11"/>
      <c r="Y11" s="11"/>
      <c r="Z11" s="11"/>
    </row>
    <row r="12" ht="12.75" customHeight="1">
      <c r="A12" s="190" t="str">
        <f t="shared" si="1"/>
        <v>AddDM-4</v>
      </c>
      <c r="B12" s="190"/>
      <c r="C12" s="190"/>
      <c r="D12" s="190"/>
      <c r="E12" s="190"/>
      <c r="F12" s="190"/>
      <c r="G12" s="190"/>
      <c r="H12" s="190"/>
      <c r="I12" s="190"/>
      <c r="J12" s="190"/>
      <c r="K12" s="190"/>
      <c r="L12" s="193"/>
      <c r="M12" s="11"/>
      <c r="N12" s="11"/>
      <c r="O12" s="11"/>
      <c r="P12" s="11"/>
      <c r="Q12" s="11"/>
      <c r="R12" s="11"/>
      <c r="S12" s="11"/>
      <c r="T12" s="11"/>
      <c r="U12" s="11"/>
      <c r="V12" s="11"/>
      <c r="W12" s="11"/>
      <c r="X12" s="11"/>
      <c r="Y12" s="11"/>
      <c r="Z12" s="11"/>
    </row>
    <row r="13" ht="12.75" customHeight="1">
      <c r="A13" s="190" t="str">
        <f t="shared" si="1"/>
        <v>AddDM-5</v>
      </c>
      <c r="B13" s="190"/>
      <c r="C13" s="190"/>
      <c r="D13" s="190"/>
      <c r="E13" s="190"/>
      <c r="F13" s="190"/>
      <c r="G13" s="190"/>
      <c r="H13" s="190"/>
      <c r="I13" s="190"/>
      <c r="J13" s="196"/>
      <c r="K13" s="196"/>
      <c r="L13" s="197"/>
      <c r="M13" s="11"/>
      <c r="N13" s="11"/>
      <c r="O13" s="11"/>
      <c r="P13" s="11"/>
      <c r="Q13" s="11"/>
      <c r="R13" s="11"/>
      <c r="S13" s="11"/>
      <c r="T13" s="11"/>
      <c r="U13" s="11"/>
      <c r="V13" s="11"/>
      <c r="W13" s="11"/>
      <c r="X13" s="11"/>
      <c r="Y13" s="11"/>
      <c r="Z13" s="11"/>
    </row>
    <row r="14" ht="12.75" customHeight="1">
      <c r="A14" s="190" t="str">
        <f t="shared" si="1"/>
        <v>AddDM-6</v>
      </c>
      <c r="B14" s="190"/>
      <c r="C14" s="190"/>
      <c r="D14" s="190"/>
      <c r="E14" s="190"/>
      <c r="F14" s="190"/>
      <c r="G14" s="190"/>
      <c r="H14" s="190"/>
      <c r="I14" s="190"/>
      <c r="J14" s="190"/>
      <c r="K14" s="190"/>
      <c r="L14" s="193"/>
      <c r="M14" s="11"/>
      <c r="N14" s="11"/>
      <c r="O14" s="11"/>
      <c r="P14" s="11"/>
      <c r="Q14" s="11"/>
      <c r="R14" s="11"/>
      <c r="S14" s="11"/>
      <c r="T14" s="11"/>
      <c r="U14" s="11"/>
      <c r="V14" s="11"/>
      <c r="W14" s="11"/>
      <c r="X14" s="11"/>
      <c r="Y14" s="11"/>
      <c r="Z14" s="11"/>
    </row>
    <row r="15" ht="12.75" customHeight="1">
      <c r="A15" s="11"/>
      <c r="B15" s="11"/>
      <c r="C15" s="11"/>
      <c r="D15" s="11"/>
      <c r="E15" s="11"/>
      <c r="F15" s="11"/>
      <c r="G15" s="11"/>
      <c r="H15" s="11"/>
      <c r="I15" s="11"/>
      <c r="J15" s="11"/>
      <c r="K15" s="11"/>
      <c r="L15" s="197"/>
      <c r="M15" s="11"/>
      <c r="N15" s="11"/>
      <c r="O15" s="11"/>
      <c r="P15" s="11"/>
      <c r="Q15" s="11"/>
      <c r="R15" s="11"/>
      <c r="S15" s="11"/>
      <c r="T15" s="11"/>
      <c r="U15" s="11"/>
      <c r="V15" s="11"/>
      <c r="W15" s="11"/>
      <c r="X15" s="11"/>
      <c r="Y15" s="11"/>
      <c r="Z15" s="11"/>
    </row>
    <row r="16" ht="12.75" customHeight="1">
      <c r="A16" s="11"/>
      <c r="B16" s="11"/>
      <c r="C16" s="11"/>
      <c r="D16" s="11"/>
      <c r="E16" s="11"/>
      <c r="F16" s="11"/>
      <c r="G16" s="11"/>
      <c r="H16" s="11"/>
      <c r="I16" s="11"/>
      <c r="J16" s="11"/>
      <c r="K16" s="11"/>
      <c r="L16" s="197"/>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197"/>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97"/>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97"/>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97"/>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97"/>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97"/>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97"/>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97"/>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97"/>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97"/>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97"/>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97"/>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97"/>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97"/>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97"/>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97"/>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97"/>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97"/>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97"/>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97"/>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97"/>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97"/>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97"/>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97"/>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97"/>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97"/>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97"/>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97"/>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97"/>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97"/>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97"/>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97"/>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97"/>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97"/>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97"/>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97"/>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97"/>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97"/>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97"/>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97"/>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97"/>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97"/>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97"/>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97"/>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97"/>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97"/>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97"/>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97"/>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97"/>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97"/>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97"/>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97"/>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97"/>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97"/>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97"/>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97"/>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97"/>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97"/>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97"/>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97"/>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97"/>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97"/>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97"/>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97"/>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97"/>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97"/>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97"/>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97"/>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97"/>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97"/>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97"/>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97"/>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97"/>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97"/>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97"/>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97"/>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97"/>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97"/>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97"/>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97"/>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97"/>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97"/>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97"/>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97"/>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97"/>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97"/>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97"/>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97"/>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97"/>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97"/>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97"/>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97"/>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97"/>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97"/>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97"/>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97"/>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97"/>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97"/>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97"/>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97"/>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97"/>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97"/>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97"/>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97"/>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97"/>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97"/>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97"/>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97"/>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97"/>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97"/>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97"/>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97"/>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97"/>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97"/>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97"/>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97"/>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97"/>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97"/>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97"/>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97"/>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97"/>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97"/>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97"/>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97"/>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97"/>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97"/>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97"/>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97"/>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97"/>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97"/>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97"/>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97"/>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97"/>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97"/>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97"/>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97"/>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97"/>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97"/>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97"/>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97"/>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97"/>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97"/>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97"/>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97"/>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97"/>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97"/>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97"/>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97"/>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97"/>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97"/>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97"/>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97"/>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97"/>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97"/>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97"/>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97"/>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97"/>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97"/>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97"/>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97"/>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97"/>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97"/>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97"/>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97"/>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97"/>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97"/>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97"/>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97"/>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97"/>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97"/>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97"/>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97"/>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97"/>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97"/>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97"/>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97"/>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97"/>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97"/>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97"/>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97"/>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97"/>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97"/>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97"/>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97"/>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97"/>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97"/>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97"/>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97"/>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97"/>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97"/>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97"/>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97"/>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97"/>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97"/>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97"/>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97"/>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97"/>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97"/>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97"/>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97"/>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97"/>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97"/>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97"/>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97"/>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9:I14">
    <cfRule type="containsText" dxfId="0" priority="1" operator="containsText" text="&quot;Pass&quot;">
      <formula>NOT(ISERROR(SEARCH(("""Pass"""),(I9))))</formula>
    </cfRule>
  </conditionalFormatting>
  <conditionalFormatting sqref="I9:I14">
    <cfRule type="containsText" dxfId="1" priority="2" operator="containsText" text="&quot;N/A&quot;">
      <formula>NOT(ISERROR(SEARCH(("""N/A"""),(I9))))</formula>
    </cfRule>
  </conditionalFormatting>
  <conditionalFormatting sqref="I9:I14">
    <cfRule type="containsText" dxfId="2" priority="3" operator="containsText" text="&quot;Fail&quot;">
      <formula>NOT(ISERROR(SEARCH(("""Fail"""),(I9))))</formula>
    </cfRule>
  </conditionalFormatting>
  <conditionalFormatting sqref="I9:I14">
    <cfRule type="containsText" dxfId="3" priority="4" operator="containsText" text="&quot;Pass&quot;">
      <formula>NOT(ISERROR(SEARCH(("""Pass"""),(I9))))</formula>
    </cfRule>
  </conditionalFormatting>
  <conditionalFormatting sqref="I9:I14">
    <cfRule type="containsText" dxfId="4" priority="5" operator="containsText" text="Pass">
      <formula>NOT(ISERROR(SEARCH(("Pass"),(I9))))</formula>
    </cfRule>
  </conditionalFormatting>
  <conditionalFormatting sqref="I9:I14">
    <cfRule type="containsText" dxfId="5" priority="6" operator="containsText" text="Fail">
      <formula>NOT(ISERROR(SEARCH(("Fail"),(I9))))</formula>
    </cfRule>
  </conditionalFormatting>
  <conditionalFormatting sqref="I9:I14">
    <cfRule type="containsText" dxfId="6" priority="7" operator="containsText" text="Untested">
      <formula>NOT(ISERROR(SEARCH(("Untested"),(I9))))</formula>
    </cfRule>
  </conditionalFormatting>
  <conditionalFormatting sqref="I10:I14">
    <cfRule type="containsText" dxfId="7" priority="8" operator="containsText" text="&quot;Pass&quot;">
      <formula>NOT(ISERROR(SEARCH(("""Pass"""),(I10))))</formula>
    </cfRule>
  </conditionalFormatting>
  <conditionalFormatting sqref="I10:I14">
    <cfRule type="containsText" dxfId="1" priority="9" operator="containsText" text="&quot;N/A&quot;">
      <formula>NOT(ISERROR(SEARCH(("""N/A"""),(I10))))</formula>
    </cfRule>
  </conditionalFormatting>
  <conditionalFormatting sqref="I10:I14">
    <cfRule type="containsText" dxfId="2" priority="10" operator="containsText" text="&quot;Fail&quot;">
      <formula>NOT(ISERROR(SEARCH(("""Fail"""),(I10))))</formula>
    </cfRule>
  </conditionalFormatting>
  <conditionalFormatting sqref="I10:I14">
    <cfRule type="containsText" dxfId="3" priority="11" operator="containsText" text="&quot;Pass&quot;">
      <formula>NOT(ISERROR(SEARCH(("""Pass"""),(I10))))</formula>
    </cfRule>
  </conditionalFormatting>
  <dataValidations>
    <dataValidation type="list" allowBlank="1" showInputMessage="1" showErrorMessage="1" prompt=" - " sqref="I1:I3 I7:I8 I15:I142">
      <formula1>$M$2:$M$6</formula1>
    </dataValidation>
    <dataValidation type="list" allowBlank="1" showInputMessage="1" showErrorMessage="1" prompt=" - " sqref="I9:I14">
      <formula1>"Pass,Fail,Untested,N/A"</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0.88"/>
    <col customWidth="1" min="2" max="2" width="15.5"/>
    <col customWidth="1" min="3" max="3" width="9.75"/>
    <col customWidth="1" min="4" max="4" width="15.5"/>
    <col customWidth="1" min="5" max="5" width="15.63"/>
    <col customWidth="1" min="6" max="6" width="22.5"/>
    <col customWidth="1" min="7" max="7" width="13.5"/>
    <col customWidth="1" min="8" max="8" width="23.0"/>
    <col customWidth="1" min="9" max="9" width="11.63"/>
    <col customWidth="1" min="10" max="10" width="12.5"/>
    <col customWidth="1" min="11" max="11" width="12.13"/>
    <col customWidth="1" min="12" max="12" width="6.25"/>
    <col customWidth="1" hidden="1" min="13" max="13" width="7.63"/>
    <col customWidth="1" min="14" max="26" width="7.63"/>
  </cols>
  <sheetData>
    <row r="1" ht="13.5" customHeight="1">
      <c r="A1" s="149"/>
      <c r="B1" s="150"/>
      <c r="C1" s="150"/>
      <c r="D1" s="151"/>
      <c r="E1" s="151"/>
      <c r="F1" s="151"/>
      <c r="G1" s="151"/>
      <c r="H1" s="151"/>
      <c r="I1" s="127"/>
      <c r="J1" s="152"/>
      <c r="K1" s="127"/>
      <c r="L1" s="153"/>
      <c r="M1" s="154"/>
      <c r="N1" s="154"/>
      <c r="O1" s="154"/>
      <c r="P1" s="154"/>
      <c r="Q1" s="154"/>
      <c r="R1" s="154"/>
      <c r="S1" s="154"/>
      <c r="T1" s="154"/>
      <c r="U1" s="154"/>
      <c r="V1" s="154"/>
      <c r="W1" s="154"/>
      <c r="X1" s="154"/>
      <c r="Y1" s="154"/>
      <c r="Z1" s="154"/>
    </row>
    <row r="2" ht="28.5" customHeight="1">
      <c r="A2" s="155" t="s">
        <v>152</v>
      </c>
      <c r="B2" s="156" t="s">
        <v>106</v>
      </c>
      <c r="C2" s="157"/>
      <c r="D2" s="158"/>
      <c r="E2" s="159"/>
      <c r="F2" s="160"/>
      <c r="G2" s="161"/>
      <c r="H2" s="162"/>
      <c r="I2" s="162"/>
      <c r="J2" s="127"/>
      <c r="K2" s="127"/>
      <c r="L2" s="153"/>
      <c r="M2" s="154" t="s">
        <v>154</v>
      </c>
      <c r="N2" s="154"/>
      <c r="O2" s="154"/>
      <c r="P2" s="154"/>
      <c r="Q2" s="154"/>
      <c r="R2" s="154"/>
      <c r="S2" s="154"/>
      <c r="T2" s="154"/>
      <c r="U2" s="154"/>
      <c r="V2" s="154"/>
      <c r="W2" s="154"/>
      <c r="X2" s="154"/>
      <c r="Y2" s="154"/>
      <c r="Z2" s="154"/>
    </row>
    <row r="3" ht="25.5" customHeight="1">
      <c r="A3" s="163" t="s">
        <v>155</v>
      </c>
      <c r="B3" s="164" t="s">
        <v>156</v>
      </c>
      <c r="C3" s="165"/>
      <c r="D3" s="166"/>
      <c r="E3" s="167"/>
      <c r="F3" s="160"/>
      <c r="G3" s="161"/>
      <c r="H3" s="162"/>
      <c r="I3" s="162"/>
      <c r="J3" s="127"/>
      <c r="K3" s="127"/>
      <c r="L3" s="153"/>
      <c r="M3" s="154" t="s">
        <v>157</v>
      </c>
      <c r="N3" s="154"/>
      <c r="O3" s="154"/>
      <c r="P3" s="154"/>
      <c r="Q3" s="154"/>
      <c r="R3" s="154"/>
      <c r="S3" s="154"/>
      <c r="T3" s="154"/>
      <c r="U3" s="154"/>
      <c r="V3" s="154"/>
      <c r="W3" s="154"/>
      <c r="X3" s="154"/>
      <c r="Y3" s="154"/>
      <c r="Z3" s="154"/>
    </row>
    <row r="4" ht="18.0" customHeight="1">
      <c r="A4" s="168" t="s">
        <v>40</v>
      </c>
      <c r="B4" s="169"/>
      <c r="C4" s="170"/>
      <c r="D4" s="170"/>
      <c r="E4" s="171"/>
      <c r="F4" s="162"/>
      <c r="G4" s="172"/>
      <c r="H4" s="162"/>
      <c r="I4" s="162"/>
      <c r="J4" s="127"/>
      <c r="K4" s="127"/>
      <c r="L4" s="153"/>
      <c r="M4" s="173"/>
      <c r="N4" s="154"/>
      <c r="O4" s="154"/>
      <c r="P4" s="154"/>
      <c r="Q4" s="154"/>
      <c r="R4" s="154"/>
      <c r="S4" s="154"/>
      <c r="T4" s="154"/>
      <c r="U4" s="154"/>
      <c r="V4" s="154"/>
      <c r="W4" s="154"/>
      <c r="X4" s="154"/>
      <c r="Y4" s="154"/>
      <c r="Z4" s="154"/>
    </row>
    <row r="5" ht="19.5" customHeight="1">
      <c r="A5" s="174" t="s">
        <v>154</v>
      </c>
      <c r="B5" s="175" t="s">
        <v>157</v>
      </c>
      <c r="C5" s="175" t="s">
        <v>158</v>
      </c>
      <c r="D5" s="175" t="s">
        <v>159</v>
      </c>
      <c r="E5" s="176" t="s">
        <v>160</v>
      </c>
      <c r="F5" s="154"/>
      <c r="G5" s="177"/>
      <c r="H5" s="177"/>
      <c r="I5" s="177"/>
      <c r="J5" s="178"/>
      <c r="K5" s="178"/>
      <c r="L5" s="179"/>
      <c r="M5" s="154" t="s">
        <v>161</v>
      </c>
      <c r="N5" s="154"/>
      <c r="O5" s="154"/>
      <c r="P5" s="154"/>
      <c r="Q5" s="154"/>
      <c r="R5" s="154"/>
      <c r="S5" s="154"/>
      <c r="T5" s="154"/>
      <c r="U5" s="154"/>
      <c r="V5" s="154"/>
      <c r="W5" s="154"/>
      <c r="X5" s="154"/>
      <c r="Y5" s="154"/>
      <c r="Z5" s="154"/>
    </row>
    <row r="6" ht="19.5" customHeight="1">
      <c r="A6" s="180">
        <f>COUNTIF(I9:I1011,"Pass")</f>
        <v>1</v>
      </c>
      <c r="B6" s="181">
        <f>COUNTIF(I9:I1011,"Fail")</f>
        <v>0</v>
      </c>
      <c r="C6" s="181">
        <f>E6-D6-A6-B6</f>
        <v>12</v>
      </c>
      <c r="D6" s="182">
        <f>COUNTIF(H$9:I$1011,"N/A")</f>
        <v>0</v>
      </c>
      <c r="E6" s="183">
        <f>COUNTA(A9:A1015)</f>
        <v>13</v>
      </c>
      <c r="F6" s="154"/>
      <c r="G6" s="184"/>
      <c r="H6" s="184"/>
      <c r="I6" s="185"/>
      <c r="J6" s="178"/>
      <c r="K6" s="178"/>
      <c r="L6" s="179"/>
      <c r="M6" s="154" t="s">
        <v>159</v>
      </c>
      <c r="N6" s="154"/>
      <c r="O6" s="154"/>
      <c r="P6" s="154"/>
      <c r="Q6" s="154"/>
      <c r="R6" s="154"/>
      <c r="S6" s="154"/>
      <c r="T6" s="154"/>
      <c r="U6" s="154"/>
      <c r="V6" s="154"/>
      <c r="W6" s="154"/>
      <c r="X6" s="154"/>
      <c r="Y6" s="154"/>
      <c r="Z6" s="154"/>
    </row>
    <row r="7">
      <c r="A7" s="154"/>
      <c r="B7" s="154"/>
      <c r="C7" s="154"/>
      <c r="D7" s="154"/>
      <c r="E7" s="154"/>
      <c r="F7" s="154"/>
      <c r="G7" s="154"/>
      <c r="H7" s="186"/>
      <c r="I7" s="178"/>
      <c r="J7" s="178"/>
      <c r="K7" s="178"/>
      <c r="L7" s="179"/>
      <c r="M7" s="154"/>
      <c r="N7" s="154"/>
      <c r="O7" s="154"/>
      <c r="P7" s="154"/>
      <c r="Q7" s="154"/>
      <c r="R7" s="154"/>
      <c r="S7" s="154"/>
      <c r="T7" s="154"/>
      <c r="U7" s="154"/>
      <c r="V7" s="154"/>
      <c r="W7" s="154"/>
      <c r="X7" s="154"/>
      <c r="Y7" s="154"/>
      <c r="Z7" s="154"/>
    </row>
    <row r="8">
      <c r="A8" s="187" t="s">
        <v>162</v>
      </c>
      <c r="B8" s="187" t="s">
        <v>163</v>
      </c>
      <c r="C8" s="187" t="s">
        <v>164</v>
      </c>
      <c r="D8" s="187" t="s">
        <v>165</v>
      </c>
      <c r="E8" s="187" t="s">
        <v>166</v>
      </c>
      <c r="F8" s="187" t="s">
        <v>167</v>
      </c>
      <c r="G8" s="187" t="s">
        <v>168</v>
      </c>
      <c r="H8" s="187" t="s">
        <v>169</v>
      </c>
      <c r="I8" s="188" t="s">
        <v>170</v>
      </c>
      <c r="J8" s="188" t="s">
        <v>171</v>
      </c>
      <c r="K8" s="187" t="s">
        <v>49</v>
      </c>
      <c r="L8" s="189"/>
      <c r="M8" s="154"/>
      <c r="N8" s="154"/>
      <c r="O8" s="154"/>
      <c r="P8" s="154"/>
      <c r="Q8" s="154"/>
      <c r="R8" s="154"/>
      <c r="S8" s="154"/>
      <c r="T8" s="154"/>
      <c r="U8" s="154"/>
      <c r="V8" s="154"/>
      <c r="W8" s="154"/>
      <c r="X8" s="154"/>
      <c r="Y8" s="154"/>
      <c r="Z8" s="154"/>
    </row>
    <row r="9" ht="57.0" customHeight="1">
      <c r="A9" s="190" t="str">
        <f t="shared" ref="A9:A21" si="1">$B$2&amp;"-"&amp;ROW()-8</f>
        <v>Login-1</v>
      </c>
      <c r="B9" s="199" t="s">
        <v>193</v>
      </c>
      <c r="C9" s="190"/>
      <c r="D9" s="190" t="s">
        <v>194</v>
      </c>
      <c r="E9" s="190"/>
      <c r="F9" s="190" t="s">
        <v>195</v>
      </c>
      <c r="G9" s="191"/>
      <c r="H9" s="190" t="s">
        <v>196</v>
      </c>
      <c r="I9" s="190" t="s">
        <v>154</v>
      </c>
      <c r="J9" s="190"/>
      <c r="K9" s="190"/>
      <c r="L9" s="193"/>
      <c r="M9" s="194"/>
      <c r="N9" s="194"/>
      <c r="O9" s="194"/>
      <c r="P9" s="194"/>
      <c r="Q9" s="194"/>
      <c r="R9" s="194"/>
      <c r="S9" s="194"/>
      <c r="T9" s="194"/>
      <c r="U9" s="194"/>
      <c r="V9" s="194"/>
      <c r="W9" s="194"/>
      <c r="X9" s="194"/>
      <c r="Y9" s="194"/>
      <c r="Z9" s="194"/>
    </row>
    <row r="10" ht="59.25" customHeight="1">
      <c r="A10" s="190" t="str">
        <f t="shared" si="1"/>
        <v>Login-2</v>
      </c>
      <c r="B10" s="200" t="s">
        <v>197</v>
      </c>
      <c r="C10" s="198"/>
      <c r="D10" s="190" t="s">
        <v>198</v>
      </c>
      <c r="E10" s="198" t="s">
        <v>199</v>
      </c>
      <c r="F10" s="190" t="s">
        <v>198</v>
      </c>
      <c r="G10" s="190"/>
      <c r="H10" s="195" t="s">
        <v>200</v>
      </c>
      <c r="I10" s="190"/>
      <c r="J10" s="190"/>
      <c r="K10" s="190"/>
      <c r="L10" s="193"/>
      <c r="M10" s="11"/>
      <c r="N10" s="11"/>
      <c r="O10" s="11"/>
      <c r="P10" s="11"/>
      <c r="Q10" s="11"/>
      <c r="R10" s="11"/>
      <c r="S10" s="11"/>
      <c r="T10" s="11"/>
      <c r="U10" s="11"/>
      <c r="V10" s="11"/>
      <c r="W10" s="11"/>
      <c r="X10" s="11"/>
      <c r="Y10" s="11"/>
      <c r="Z10" s="11"/>
    </row>
    <row r="11" ht="12.75" customHeight="1">
      <c r="A11" s="190" t="str">
        <f t="shared" si="1"/>
        <v>Login-3</v>
      </c>
      <c r="B11" s="118"/>
      <c r="C11" s="118"/>
      <c r="D11" s="190" t="s">
        <v>201</v>
      </c>
      <c r="E11" s="118"/>
      <c r="F11" s="190" t="s">
        <v>201</v>
      </c>
      <c r="G11" s="190"/>
      <c r="H11" s="195" t="s">
        <v>202</v>
      </c>
      <c r="I11" s="190"/>
      <c r="J11" s="190"/>
      <c r="K11" s="190"/>
      <c r="L11" s="193"/>
      <c r="M11" s="11"/>
      <c r="N11" s="11"/>
      <c r="O11" s="11"/>
      <c r="P11" s="11"/>
      <c r="Q11" s="11"/>
      <c r="R11" s="11"/>
      <c r="S11" s="11"/>
      <c r="T11" s="11"/>
      <c r="U11" s="11"/>
      <c r="V11" s="11"/>
      <c r="W11" s="11"/>
      <c r="X11" s="11"/>
      <c r="Y11" s="11"/>
      <c r="Z11" s="11"/>
    </row>
    <row r="12" ht="27.0" customHeight="1">
      <c r="A12" s="190" t="str">
        <f t="shared" si="1"/>
        <v>Login-4</v>
      </c>
      <c r="B12" s="118"/>
      <c r="C12" s="118"/>
      <c r="D12" s="190" t="s">
        <v>203</v>
      </c>
      <c r="E12" s="118"/>
      <c r="F12" s="190" t="s">
        <v>203</v>
      </c>
      <c r="G12" s="190"/>
      <c r="H12" s="190" t="s">
        <v>204</v>
      </c>
      <c r="I12" s="190"/>
      <c r="J12" s="190"/>
      <c r="K12" s="190"/>
      <c r="L12" s="193"/>
      <c r="M12" s="11"/>
      <c r="N12" s="11"/>
      <c r="O12" s="11"/>
      <c r="P12" s="11"/>
      <c r="Q12" s="11"/>
      <c r="R12" s="11"/>
      <c r="S12" s="11"/>
      <c r="T12" s="11"/>
      <c r="U12" s="11"/>
      <c r="V12" s="11"/>
      <c r="W12" s="11"/>
      <c r="X12" s="11"/>
      <c r="Y12" s="11"/>
      <c r="Z12" s="11"/>
    </row>
    <row r="13" ht="38.25" customHeight="1">
      <c r="A13" s="190" t="str">
        <f t="shared" si="1"/>
        <v>Login-5</v>
      </c>
      <c r="B13" s="20"/>
      <c r="C13" s="20"/>
      <c r="D13" s="190" t="s">
        <v>205</v>
      </c>
      <c r="E13" s="20"/>
      <c r="F13" s="190" t="s">
        <v>205</v>
      </c>
      <c r="G13" s="190"/>
      <c r="H13" s="190" t="s">
        <v>206</v>
      </c>
      <c r="I13" s="190"/>
      <c r="J13" s="196"/>
      <c r="K13" s="196"/>
      <c r="L13" s="197"/>
      <c r="M13" s="11"/>
      <c r="N13" s="11"/>
      <c r="O13" s="11"/>
      <c r="P13" s="11"/>
      <c r="Q13" s="11"/>
      <c r="R13" s="11"/>
      <c r="S13" s="11"/>
      <c r="T13" s="11"/>
      <c r="U13" s="11"/>
      <c r="V13" s="11"/>
      <c r="W13" s="11"/>
      <c r="X13" s="11"/>
      <c r="Y13" s="11"/>
      <c r="Z13" s="11"/>
    </row>
    <row r="14">
      <c r="A14" s="190" t="str">
        <f t="shared" si="1"/>
        <v>Login-6</v>
      </c>
      <c r="B14" s="200" t="s">
        <v>207</v>
      </c>
      <c r="C14" s="200" t="s">
        <v>106</v>
      </c>
      <c r="D14" s="190" t="s">
        <v>208</v>
      </c>
      <c r="E14" s="190" t="s">
        <v>209</v>
      </c>
      <c r="F14" s="190" t="s">
        <v>210</v>
      </c>
      <c r="G14" s="190"/>
      <c r="H14" s="190" t="s">
        <v>211</v>
      </c>
      <c r="I14" s="190"/>
      <c r="J14" s="196"/>
      <c r="K14" s="196"/>
      <c r="L14" s="197"/>
      <c r="M14" s="11"/>
      <c r="N14" s="11"/>
      <c r="O14" s="11"/>
      <c r="P14" s="11"/>
      <c r="Q14" s="11"/>
      <c r="R14" s="11"/>
      <c r="S14" s="11"/>
      <c r="T14" s="11"/>
      <c r="U14" s="11"/>
      <c r="V14" s="11"/>
      <c r="W14" s="11"/>
      <c r="X14" s="11"/>
      <c r="Y14" s="11"/>
      <c r="Z14" s="11"/>
    </row>
    <row r="15" ht="78.0" customHeight="1">
      <c r="A15" s="190" t="str">
        <f t="shared" si="1"/>
        <v>Login-7</v>
      </c>
      <c r="B15" s="118"/>
      <c r="C15" s="118"/>
      <c r="D15" s="190" t="s">
        <v>212</v>
      </c>
      <c r="E15" s="201" t="s">
        <v>213</v>
      </c>
      <c r="F15" s="190" t="s">
        <v>214</v>
      </c>
      <c r="G15" s="190"/>
      <c r="H15" s="190" t="s">
        <v>215</v>
      </c>
      <c r="I15" s="190"/>
      <c r="J15" s="196"/>
      <c r="K15" s="196"/>
      <c r="L15" s="197"/>
      <c r="M15" s="11"/>
      <c r="N15" s="11"/>
      <c r="O15" s="11"/>
      <c r="P15" s="11"/>
      <c r="Q15" s="11"/>
      <c r="R15" s="11"/>
      <c r="S15" s="11"/>
      <c r="T15" s="11"/>
      <c r="U15" s="11"/>
      <c r="V15" s="11"/>
      <c r="W15" s="11"/>
      <c r="X15" s="11"/>
      <c r="Y15" s="11"/>
      <c r="Z15" s="11"/>
    </row>
    <row r="16" ht="81.75" customHeight="1">
      <c r="A16" s="190" t="str">
        <f t="shared" si="1"/>
        <v>Login-8</v>
      </c>
      <c r="B16" s="118"/>
      <c r="C16" s="20"/>
      <c r="D16" s="190" t="s">
        <v>216</v>
      </c>
      <c r="E16" s="190" t="s">
        <v>217</v>
      </c>
      <c r="F16" s="190" t="s">
        <v>218</v>
      </c>
      <c r="G16" s="190"/>
      <c r="H16" s="190" t="s">
        <v>219</v>
      </c>
      <c r="I16" s="190"/>
      <c r="J16" s="196"/>
      <c r="K16" s="196"/>
      <c r="L16" s="197"/>
      <c r="M16" s="11"/>
      <c r="N16" s="11"/>
      <c r="O16" s="11"/>
      <c r="P16" s="11"/>
      <c r="Q16" s="11"/>
      <c r="R16" s="11"/>
      <c r="S16" s="11"/>
      <c r="T16" s="11"/>
      <c r="U16" s="11"/>
      <c r="V16" s="11"/>
      <c r="W16" s="11"/>
      <c r="X16" s="11"/>
      <c r="Y16" s="11"/>
      <c r="Z16" s="11"/>
    </row>
    <row r="17">
      <c r="A17" s="190" t="str">
        <f t="shared" si="1"/>
        <v>Login-9</v>
      </c>
      <c r="B17" s="20"/>
      <c r="C17" s="199" t="s">
        <v>220</v>
      </c>
      <c r="D17" s="190" t="s">
        <v>221</v>
      </c>
      <c r="E17" s="190"/>
      <c r="F17" s="190" t="s">
        <v>222</v>
      </c>
      <c r="G17" s="190"/>
      <c r="H17" s="190" t="s">
        <v>223</v>
      </c>
      <c r="I17" s="190"/>
      <c r="J17" s="196"/>
      <c r="K17" s="196"/>
      <c r="L17" s="197"/>
      <c r="M17" s="11"/>
      <c r="N17" s="11"/>
      <c r="O17" s="11"/>
      <c r="P17" s="11"/>
      <c r="Q17" s="11"/>
      <c r="R17" s="11"/>
      <c r="S17" s="11"/>
      <c r="T17" s="11"/>
      <c r="U17" s="11"/>
      <c r="V17" s="11"/>
      <c r="W17" s="11"/>
      <c r="X17" s="11"/>
      <c r="Y17" s="11"/>
      <c r="Z17" s="11"/>
    </row>
    <row r="18">
      <c r="A18" s="190" t="str">
        <f t="shared" si="1"/>
        <v>Login-10</v>
      </c>
      <c r="B18" s="200" t="s">
        <v>224</v>
      </c>
      <c r="C18" s="200" t="s">
        <v>225</v>
      </c>
      <c r="D18" s="190" t="s">
        <v>226</v>
      </c>
      <c r="E18" s="190"/>
      <c r="F18" s="190" t="s">
        <v>227</v>
      </c>
      <c r="G18" s="202"/>
      <c r="H18" s="203" t="s">
        <v>228</v>
      </c>
      <c r="I18" s="190"/>
      <c r="J18" s="196"/>
      <c r="K18" s="196"/>
      <c r="L18" s="197"/>
      <c r="M18" s="11"/>
      <c r="N18" s="11"/>
      <c r="O18" s="11"/>
      <c r="P18" s="11"/>
      <c r="Q18" s="11"/>
      <c r="R18" s="11"/>
      <c r="S18" s="11"/>
      <c r="T18" s="11"/>
      <c r="U18" s="11"/>
      <c r="V18" s="11"/>
      <c r="W18" s="11"/>
      <c r="X18" s="11"/>
      <c r="Y18" s="11"/>
      <c r="Z18" s="11"/>
    </row>
    <row r="19" ht="60.0" customHeight="1">
      <c r="A19" s="190" t="str">
        <f t="shared" si="1"/>
        <v>Login-11</v>
      </c>
      <c r="B19" s="118"/>
      <c r="C19" s="118"/>
      <c r="D19" s="190" t="s">
        <v>229</v>
      </c>
      <c r="E19" s="190"/>
      <c r="F19" s="201" t="s">
        <v>230</v>
      </c>
      <c r="G19" s="204"/>
      <c r="H19" s="190" t="s">
        <v>231</v>
      </c>
      <c r="I19" s="190"/>
      <c r="J19" s="196"/>
      <c r="K19" s="196"/>
      <c r="L19" s="197"/>
      <c r="M19" s="11"/>
      <c r="N19" s="11"/>
      <c r="O19" s="11"/>
      <c r="P19" s="11"/>
      <c r="Q19" s="11"/>
      <c r="R19" s="11"/>
      <c r="S19" s="11"/>
      <c r="T19" s="11"/>
      <c r="U19" s="11"/>
      <c r="V19" s="11"/>
      <c r="W19" s="11"/>
      <c r="X19" s="11"/>
      <c r="Y19" s="11"/>
      <c r="Z19" s="11"/>
    </row>
    <row r="20">
      <c r="A20" s="190" t="str">
        <f t="shared" si="1"/>
        <v>Login-12</v>
      </c>
      <c r="B20" s="118"/>
      <c r="C20" s="20"/>
      <c r="D20" s="190" t="s">
        <v>232</v>
      </c>
      <c r="E20" s="190"/>
      <c r="F20" s="190" t="s">
        <v>233</v>
      </c>
      <c r="G20" s="204"/>
      <c r="H20" s="190" t="s">
        <v>231</v>
      </c>
      <c r="I20" s="190"/>
      <c r="J20" s="196"/>
      <c r="K20" s="196"/>
      <c r="L20" s="197"/>
      <c r="M20" s="11"/>
      <c r="N20" s="11"/>
      <c r="O20" s="11"/>
      <c r="P20" s="11"/>
      <c r="Q20" s="11"/>
      <c r="R20" s="11"/>
      <c r="S20" s="11"/>
      <c r="T20" s="11"/>
      <c r="U20" s="11"/>
      <c r="V20" s="11"/>
      <c r="W20" s="11"/>
      <c r="X20" s="11"/>
      <c r="Y20" s="11"/>
      <c r="Z20" s="11"/>
    </row>
    <row r="21">
      <c r="A21" s="190" t="str">
        <f t="shared" si="1"/>
        <v>Login-13</v>
      </c>
      <c r="B21" s="20"/>
      <c r="C21" s="199" t="s">
        <v>234</v>
      </c>
      <c r="D21" s="190" t="s">
        <v>235</v>
      </c>
      <c r="E21" s="190"/>
      <c r="F21" s="190" t="s">
        <v>236</v>
      </c>
      <c r="G21" s="204"/>
      <c r="H21" s="203" t="s">
        <v>228</v>
      </c>
      <c r="I21" s="190"/>
      <c r="J21" s="196"/>
      <c r="K21" s="196"/>
      <c r="L21" s="197"/>
      <c r="M21" s="11"/>
      <c r="N21" s="11"/>
      <c r="O21" s="11"/>
      <c r="P21" s="11"/>
      <c r="Q21" s="11"/>
      <c r="R21" s="11"/>
      <c r="S21" s="11"/>
      <c r="T21" s="11"/>
      <c r="U21" s="11"/>
      <c r="V21" s="11"/>
      <c r="W21" s="11"/>
      <c r="X21" s="11"/>
      <c r="Y21" s="11"/>
      <c r="Z21" s="11"/>
    </row>
    <row r="22" ht="12.75" customHeight="1">
      <c r="A22" s="190"/>
      <c r="B22" s="190"/>
      <c r="C22" s="190"/>
      <c r="D22" s="190"/>
      <c r="E22" s="190"/>
      <c r="F22" s="190"/>
      <c r="G22" s="190"/>
      <c r="H22" s="190"/>
      <c r="I22" s="190"/>
      <c r="J22" s="196"/>
      <c r="K22" s="196"/>
      <c r="L22" s="197"/>
      <c r="M22" s="11"/>
      <c r="N22" s="11"/>
      <c r="O22" s="11"/>
      <c r="P22" s="11"/>
      <c r="Q22" s="11"/>
      <c r="R22" s="11"/>
      <c r="S22" s="11"/>
      <c r="T22" s="11"/>
      <c r="U22" s="11"/>
      <c r="V22" s="11"/>
      <c r="W22" s="11"/>
      <c r="X22" s="11"/>
      <c r="Y22" s="11"/>
      <c r="Z22" s="11"/>
    </row>
    <row r="23" ht="12.75" customHeight="1">
      <c r="A23" s="190"/>
      <c r="B23" s="190"/>
      <c r="C23" s="190"/>
      <c r="D23" s="190"/>
      <c r="E23" s="190"/>
      <c r="F23" s="190"/>
      <c r="G23" s="190"/>
      <c r="H23" s="190"/>
      <c r="I23" s="190"/>
      <c r="J23" s="196"/>
      <c r="K23" s="196"/>
      <c r="L23" s="197"/>
      <c r="M23" s="11"/>
      <c r="N23" s="11"/>
      <c r="O23" s="11"/>
      <c r="P23" s="11"/>
      <c r="Q23" s="11"/>
      <c r="R23" s="11"/>
      <c r="S23" s="11"/>
      <c r="T23" s="11"/>
      <c r="U23" s="11"/>
      <c r="V23" s="11"/>
      <c r="W23" s="11"/>
      <c r="X23" s="11"/>
      <c r="Y23" s="11"/>
      <c r="Z23" s="11"/>
    </row>
    <row r="24" ht="12.75" customHeight="1">
      <c r="A24" s="190"/>
      <c r="B24" s="190"/>
      <c r="C24" s="190"/>
      <c r="D24" s="190"/>
      <c r="E24" s="190"/>
      <c r="F24" s="190"/>
      <c r="G24" s="190"/>
      <c r="H24" s="190"/>
      <c r="I24" s="190"/>
      <c r="J24" s="196"/>
      <c r="K24" s="196"/>
      <c r="L24" s="197"/>
      <c r="M24" s="11"/>
      <c r="N24" s="11"/>
      <c r="O24" s="11"/>
      <c r="P24" s="11"/>
      <c r="Q24" s="11"/>
      <c r="R24" s="11"/>
      <c r="S24" s="11"/>
      <c r="T24" s="11"/>
      <c r="U24" s="11"/>
      <c r="V24" s="11"/>
      <c r="W24" s="11"/>
      <c r="X24" s="11"/>
      <c r="Y24" s="11"/>
      <c r="Z24" s="11"/>
    </row>
    <row r="25" ht="12.75" customHeight="1">
      <c r="A25" s="190"/>
      <c r="B25" s="190"/>
      <c r="C25" s="190"/>
      <c r="D25" s="190"/>
      <c r="E25" s="190"/>
      <c r="F25" s="190"/>
      <c r="G25" s="190"/>
      <c r="H25" s="190"/>
      <c r="I25" s="190"/>
      <c r="J25" s="196"/>
      <c r="K25" s="196"/>
      <c r="L25" s="197"/>
      <c r="M25" s="11"/>
      <c r="N25" s="11"/>
      <c r="O25" s="11"/>
      <c r="P25" s="11"/>
      <c r="Q25" s="11"/>
      <c r="R25" s="11"/>
      <c r="S25" s="11"/>
      <c r="T25" s="11"/>
      <c r="U25" s="11"/>
      <c r="V25" s="11"/>
      <c r="W25" s="11"/>
      <c r="X25" s="11"/>
      <c r="Y25" s="11"/>
      <c r="Z25" s="11"/>
    </row>
    <row r="26" ht="12.75" customHeight="1">
      <c r="A26" s="190"/>
      <c r="B26" s="190"/>
      <c r="C26" s="190"/>
      <c r="D26" s="190"/>
      <c r="E26" s="190"/>
      <c r="F26" s="190"/>
      <c r="G26" s="190"/>
      <c r="H26" s="190"/>
      <c r="I26" s="190"/>
      <c r="J26" s="196"/>
      <c r="K26" s="196"/>
      <c r="L26" s="197"/>
      <c r="M26" s="11"/>
      <c r="N26" s="11"/>
      <c r="O26" s="11"/>
      <c r="P26" s="11"/>
      <c r="Q26" s="11"/>
      <c r="R26" s="11"/>
      <c r="S26" s="11"/>
      <c r="T26" s="11"/>
      <c r="U26" s="11"/>
      <c r="V26" s="11"/>
      <c r="W26" s="11"/>
      <c r="X26" s="11"/>
      <c r="Y26" s="11"/>
      <c r="Z26" s="11"/>
    </row>
    <row r="27" ht="12.75" customHeight="1">
      <c r="A27" s="190"/>
      <c r="B27" s="190"/>
      <c r="C27" s="190"/>
      <c r="D27" s="190"/>
      <c r="E27" s="190"/>
      <c r="F27" s="190"/>
      <c r="G27" s="190"/>
      <c r="H27" s="190"/>
      <c r="I27" s="190"/>
      <c r="J27" s="196"/>
      <c r="K27" s="196"/>
      <c r="L27" s="197"/>
      <c r="M27" s="11"/>
      <c r="N27" s="11"/>
      <c r="O27" s="11"/>
      <c r="P27" s="11"/>
      <c r="Q27" s="11"/>
      <c r="R27" s="11"/>
      <c r="S27" s="11"/>
      <c r="T27" s="11"/>
      <c r="U27" s="11"/>
      <c r="V27" s="11"/>
      <c r="W27" s="11"/>
      <c r="X27" s="11"/>
      <c r="Y27" s="11"/>
      <c r="Z27" s="11"/>
    </row>
    <row r="28" ht="12.75" customHeight="1">
      <c r="A28" s="190"/>
      <c r="B28" s="190"/>
      <c r="C28" s="190"/>
      <c r="D28" s="190"/>
      <c r="E28" s="190"/>
      <c r="F28" s="190"/>
      <c r="G28" s="190"/>
      <c r="H28" s="190"/>
      <c r="I28" s="190"/>
      <c r="J28" s="196"/>
      <c r="K28" s="196"/>
      <c r="L28" s="197"/>
      <c r="M28" s="11"/>
      <c r="N28" s="11"/>
      <c r="O28" s="11"/>
      <c r="P28" s="11"/>
      <c r="Q28" s="11"/>
      <c r="R28" s="11"/>
      <c r="S28" s="11"/>
      <c r="T28" s="11"/>
      <c r="U28" s="11"/>
      <c r="V28" s="11"/>
      <c r="W28" s="11"/>
      <c r="X28" s="11"/>
      <c r="Y28" s="11"/>
      <c r="Z28" s="11"/>
    </row>
    <row r="29" ht="12.75" customHeight="1">
      <c r="A29" s="190"/>
      <c r="B29" s="190"/>
      <c r="C29" s="190"/>
      <c r="D29" s="190"/>
      <c r="E29" s="190"/>
      <c r="F29" s="190"/>
      <c r="G29" s="190"/>
      <c r="H29" s="190"/>
      <c r="I29" s="190"/>
      <c r="J29" s="196"/>
      <c r="K29" s="196"/>
      <c r="L29" s="197"/>
      <c r="M29" s="11"/>
      <c r="N29" s="11"/>
      <c r="O29" s="11"/>
      <c r="P29" s="11"/>
      <c r="Q29" s="11"/>
      <c r="R29" s="11"/>
      <c r="S29" s="11"/>
      <c r="T29" s="11"/>
      <c r="U29" s="11"/>
      <c r="V29" s="11"/>
      <c r="W29" s="11"/>
      <c r="X29" s="11"/>
      <c r="Y29" s="11"/>
      <c r="Z29" s="11"/>
    </row>
    <row r="30" ht="12.75" customHeight="1">
      <c r="A30" s="190"/>
      <c r="B30" s="190"/>
      <c r="C30" s="190"/>
      <c r="D30" s="190"/>
      <c r="E30" s="190"/>
      <c r="F30" s="190"/>
      <c r="G30" s="190"/>
      <c r="H30" s="190"/>
      <c r="I30" s="190"/>
      <c r="J30" s="190"/>
      <c r="K30" s="190"/>
      <c r="L30" s="193"/>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97"/>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97"/>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97"/>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97"/>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97"/>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97"/>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97"/>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97"/>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97"/>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97"/>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97"/>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97"/>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97"/>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97"/>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97"/>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97"/>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97"/>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97"/>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97"/>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97"/>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97"/>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97"/>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97"/>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97"/>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97"/>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97"/>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97"/>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97"/>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97"/>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97"/>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97"/>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97"/>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97"/>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97"/>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97"/>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97"/>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97"/>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97"/>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97"/>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97"/>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97"/>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97"/>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97"/>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97"/>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97"/>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97"/>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97"/>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97"/>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97"/>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97"/>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97"/>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97"/>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97"/>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97"/>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97"/>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97"/>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97"/>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97"/>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97"/>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97"/>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97"/>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97"/>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97"/>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97"/>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97"/>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97"/>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97"/>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97"/>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97"/>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97"/>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97"/>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97"/>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97"/>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97"/>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97"/>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97"/>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97"/>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97"/>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97"/>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97"/>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97"/>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97"/>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97"/>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97"/>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97"/>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97"/>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97"/>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97"/>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97"/>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97"/>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97"/>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97"/>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97"/>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97"/>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97"/>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97"/>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97"/>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97"/>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97"/>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97"/>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97"/>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97"/>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97"/>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97"/>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97"/>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97"/>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97"/>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97"/>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97"/>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97"/>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97"/>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97"/>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97"/>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97"/>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97"/>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97"/>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97"/>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97"/>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97"/>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97"/>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97"/>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97"/>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97"/>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97"/>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97"/>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97"/>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97"/>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97"/>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97"/>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97"/>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97"/>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97"/>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97"/>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97"/>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97"/>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97"/>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97"/>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97"/>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97"/>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97"/>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97"/>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97"/>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97"/>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97"/>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97"/>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97"/>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97"/>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97"/>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97"/>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97"/>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97"/>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97"/>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97"/>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97"/>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97"/>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97"/>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97"/>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97"/>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97"/>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97"/>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97"/>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97"/>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97"/>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97"/>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97"/>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97"/>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97"/>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97"/>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97"/>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97"/>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97"/>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97"/>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97"/>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97"/>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97"/>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97"/>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97"/>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97"/>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97"/>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97"/>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97"/>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97"/>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97"/>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97"/>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97"/>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97"/>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97"/>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97"/>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97"/>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97"/>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97"/>
      <c r="M221" s="11"/>
      <c r="N221" s="11"/>
      <c r="O221" s="11"/>
      <c r="P221" s="11"/>
      <c r="Q221" s="11"/>
      <c r="R221" s="11"/>
      <c r="S221" s="11"/>
      <c r="T221" s="11"/>
      <c r="U221" s="11"/>
      <c r="V221" s="11"/>
      <c r="W221" s="11"/>
      <c r="X221" s="11"/>
      <c r="Y221" s="11"/>
      <c r="Z221" s="11"/>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7">
    <mergeCell ref="B10:B13"/>
    <mergeCell ref="C10:C13"/>
    <mergeCell ref="E10:E13"/>
    <mergeCell ref="B14:B17"/>
    <mergeCell ref="C14:C16"/>
    <mergeCell ref="B18:B21"/>
    <mergeCell ref="C18:C20"/>
  </mergeCells>
  <conditionalFormatting sqref="I9:I30">
    <cfRule type="containsText" dxfId="0" priority="1" operator="containsText" text="&quot;Pass&quot;">
      <formula>NOT(ISERROR(SEARCH(("""Pass"""),(I9))))</formula>
    </cfRule>
  </conditionalFormatting>
  <conditionalFormatting sqref="I9:I30">
    <cfRule type="containsText" dxfId="1" priority="2" operator="containsText" text="&quot;N/A&quot;">
      <formula>NOT(ISERROR(SEARCH(("""N/A"""),(I9))))</formula>
    </cfRule>
  </conditionalFormatting>
  <conditionalFormatting sqref="I9:I30">
    <cfRule type="containsText" dxfId="2" priority="3" operator="containsText" text="&quot;Fail&quot;">
      <formula>NOT(ISERROR(SEARCH(("""Fail"""),(I9))))</formula>
    </cfRule>
  </conditionalFormatting>
  <conditionalFormatting sqref="I9:I30">
    <cfRule type="containsText" dxfId="3" priority="4" operator="containsText" text="&quot;Pass&quot;">
      <formula>NOT(ISERROR(SEARCH(("""Pass"""),(I9))))</formula>
    </cfRule>
  </conditionalFormatting>
  <conditionalFormatting sqref="I9:I30">
    <cfRule type="containsText" dxfId="4" priority="5" operator="containsText" text="Pass">
      <formula>NOT(ISERROR(SEARCH(("Pass"),(I9))))</formula>
    </cfRule>
  </conditionalFormatting>
  <conditionalFormatting sqref="I9:I30">
    <cfRule type="containsText" dxfId="5" priority="6" operator="containsText" text="Fail">
      <formula>NOT(ISERROR(SEARCH(("Fail"),(I9))))</formula>
    </cfRule>
  </conditionalFormatting>
  <conditionalFormatting sqref="I9:I30">
    <cfRule type="containsText" dxfId="6" priority="7" operator="containsText" text="Untested">
      <formula>NOT(ISERROR(SEARCH(("Untested"),(I9))))</formula>
    </cfRule>
  </conditionalFormatting>
  <conditionalFormatting sqref="I10:I30">
    <cfRule type="containsText" dxfId="7" priority="8" operator="containsText" text="&quot;Pass&quot;">
      <formula>NOT(ISERROR(SEARCH(("""Pass"""),(I10))))</formula>
    </cfRule>
  </conditionalFormatting>
  <conditionalFormatting sqref="I10:I30">
    <cfRule type="containsText" dxfId="1" priority="9" operator="containsText" text="&quot;N/A&quot;">
      <formula>NOT(ISERROR(SEARCH(("""N/A"""),(I10))))</formula>
    </cfRule>
  </conditionalFormatting>
  <conditionalFormatting sqref="I10:I30">
    <cfRule type="containsText" dxfId="2" priority="10" operator="containsText" text="&quot;Fail&quot;">
      <formula>NOT(ISERROR(SEARCH(("""Fail"""),(I10))))</formula>
    </cfRule>
  </conditionalFormatting>
  <conditionalFormatting sqref="I10:I30">
    <cfRule type="containsText" dxfId="3" priority="11" operator="containsText" text="&quot;Pass&quot;">
      <formula>NOT(ISERROR(SEARCH(("""Pass"""),(I10))))</formula>
    </cfRule>
  </conditionalFormatting>
  <dataValidations>
    <dataValidation type="list" allowBlank="1" showInputMessage="1" showErrorMessage="1" prompt=" - " sqref="I1:I3 I7:I8 I31:I158">
      <formula1>$M$2:$M$6</formula1>
    </dataValidation>
    <dataValidation type="list" allowBlank="1" showInputMessage="1" showErrorMessage="1" prompt=" - " sqref="I9:I30">
      <formula1>"Pass,Fail,Untested,N/A"</formula1>
    </dataValidation>
  </dataValidations>
  <hyperlinks>
    <hyperlink r:id="rId1" ref="F19"/>
  </hyperlinks>
  <printOptions/>
  <pageMargins bottom="0.75" footer="0.0" header="0.0" left="0.7" right="0.7" top="0.75"/>
  <pageSetup orientation="landscape"/>
  <headerFooter>
    <oddHeader>&amp;LFacilitate_Test Case\Company&amp;Rv1.0</oddHeader>
    <oddFooter>&amp;L 02ae-BM/PM/HDCV/FSOFT v2/0&amp;CInternal use&amp;R&amp;P/</oddFooter>
  </headerFooter>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88"/>
    <col customWidth="1" min="2" max="2" width="13.13"/>
    <col customWidth="1" min="3" max="3" width="15.5"/>
    <col customWidth="1" min="4" max="4" width="7.63"/>
    <col customWidth="1" min="5" max="5" width="13.13"/>
    <col customWidth="1" min="6" max="6" width="8.75"/>
    <col customWidth="1" min="7" max="7" width="8.5"/>
    <col customWidth="1" min="8" max="8" width="25.38"/>
    <col customWidth="1" min="9" max="26" width="7.63"/>
  </cols>
  <sheetData>
    <row r="1" ht="25.5" customHeight="1">
      <c r="A1" s="11"/>
      <c r="B1" s="205" t="s">
        <v>237</v>
      </c>
      <c r="C1" s="206"/>
      <c r="D1" s="206"/>
      <c r="E1" s="206"/>
      <c r="F1" s="206"/>
      <c r="G1" s="206"/>
      <c r="H1" s="206"/>
      <c r="I1" s="11"/>
      <c r="J1" s="11"/>
      <c r="K1" s="11"/>
      <c r="L1" s="11"/>
      <c r="M1" s="11"/>
      <c r="N1" s="11"/>
      <c r="O1" s="11"/>
      <c r="P1" s="11"/>
      <c r="Q1" s="11"/>
      <c r="R1" s="11"/>
      <c r="S1" s="11"/>
      <c r="T1" s="11"/>
      <c r="U1" s="11"/>
      <c r="V1" s="11"/>
      <c r="W1" s="11"/>
      <c r="X1" s="11"/>
      <c r="Y1" s="11"/>
      <c r="Z1" s="11"/>
    </row>
    <row r="2" ht="14.25" customHeight="1">
      <c r="A2" s="207"/>
      <c r="B2" s="207"/>
      <c r="C2" s="11"/>
      <c r="D2" s="11"/>
      <c r="E2" s="11"/>
      <c r="F2" s="11"/>
      <c r="G2" s="11"/>
      <c r="H2" s="208"/>
      <c r="I2" s="11"/>
      <c r="J2" s="11"/>
      <c r="K2" s="11"/>
      <c r="L2" s="11"/>
      <c r="M2" s="11"/>
      <c r="N2" s="11"/>
      <c r="O2" s="11"/>
      <c r="P2" s="11"/>
      <c r="Q2" s="11"/>
      <c r="R2" s="11"/>
      <c r="S2" s="11"/>
      <c r="T2" s="11"/>
      <c r="U2" s="11"/>
      <c r="V2" s="11"/>
      <c r="W2" s="11"/>
      <c r="X2" s="11"/>
      <c r="Y2" s="11"/>
      <c r="Z2" s="11"/>
    </row>
    <row r="3" ht="12.0" customHeight="1">
      <c r="A3" s="11"/>
      <c r="B3" s="209" t="s">
        <v>2</v>
      </c>
      <c r="C3" s="126" t="s">
        <v>238</v>
      </c>
      <c r="D3" s="7"/>
      <c r="E3" s="210" t="s">
        <v>4</v>
      </c>
      <c r="F3" s="7"/>
      <c r="G3" s="211"/>
      <c r="H3" s="212"/>
      <c r="I3" s="11"/>
      <c r="J3" s="11"/>
      <c r="K3" s="11"/>
      <c r="L3" s="11"/>
      <c r="M3" s="11"/>
      <c r="N3" s="11"/>
      <c r="O3" s="11"/>
      <c r="P3" s="11"/>
      <c r="Q3" s="11"/>
      <c r="R3" s="11"/>
      <c r="S3" s="11"/>
      <c r="T3" s="11"/>
      <c r="U3" s="11"/>
      <c r="V3" s="11"/>
      <c r="W3" s="11"/>
      <c r="X3" s="11"/>
      <c r="Y3" s="11"/>
      <c r="Z3" s="11"/>
    </row>
    <row r="4">
      <c r="A4" s="11"/>
      <c r="B4" s="209" t="s">
        <v>5</v>
      </c>
      <c r="C4" s="126" t="s">
        <v>239</v>
      </c>
      <c r="D4" s="7"/>
      <c r="E4" s="210" t="s">
        <v>7</v>
      </c>
      <c r="F4" s="7"/>
      <c r="G4" s="211"/>
      <c r="H4" s="212"/>
      <c r="I4" s="11"/>
      <c r="J4" s="11"/>
      <c r="K4" s="11"/>
      <c r="L4" s="11"/>
      <c r="M4" s="11"/>
      <c r="N4" s="11"/>
      <c r="O4" s="11"/>
      <c r="P4" s="11"/>
      <c r="Q4" s="11"/>
      <c r="R4" s="11"/>
      <c r="S4" s="11"/>
      <c r="T4" s="11"/>
      <c r="U4" s="11"/>
      <c r="V4" s="11"/>
      <c r="W4" s="11"/>
      <c r="X4" s="11"/>
      <c r="Y4" s="11"/>
      <c r="Z4" s="11"/>
    </row>
    <row r="5" ht="15.75" customHeight="1">
      <c r="A5" s="11"/>
      <c r="B5" s="213" t="s">
        <v>8</v>
      </c>
      <c r="C5" s="126" t="str">
        <f>C4&amp;"_"&amp;"Test Report"&amp;"_"&amp;"vx.x"</f>
        <v>&lt;Project Code&gt;_Test Report_vx.x</v>
      </c>
      <c r="D5" s="7"/>
      <c r="E5" s="210" t="s">
        <v>9</v>
      </c>
      <c r="F5" s="7"/>
      <c r="G5" s="211"/>
      <c r="H5" s="214" t="s">
        <v>240</v>
      </c>
      <c r="I5" s="11"/>
      <c r="J5" s="11"/>
      <c r="K5" s="11"/>
      <c r="L5" s="11"/>
      <c r="M5" s="11"/>
      <c r="N5" s="11"/>
      <c r="O5" s="11"/>
      <c r="P5" s="11"/>
      <c r="Q5" s="11"/>
      <c r="R5" s="11"/>
      <c r="S5" s="11"/>
      <c r="T5" s="11"/>
      <c r="U5" s="11"/>
      <c r="V5" s="11"/>
      <c r="W5" s="11"/>
      <c r="X5" s="11"/>
      <c r="Y5" s="11"/>
      <c r="Z5" s="11"/>
    </row>
    <row r="6" ht="21.75" customHeight="1">
      <c r="A6" s="207"/>
      <c r="B6" s="213" t="s">
        <v>241</v>
      </c>
      <c r="C6" s="215" t="s">
        <v>242</v>
      </c>
      <c r="D6" s="6"/>
      <c r="E6" s="6"/>
      <c r="F6" s="6"/>
      <c r="G6" s="6"/>
      <c r="H6" s="7"/>
      <c r="I6" s="11"/>
      <c r="J6" s="11"/>
      <c r="K6" s="11"/>
      <c r="L6" s="11"/>
      <c r="M6" s="11"/>
      <c r="N6" s="11"/>
      <c r="O6" s="11"/>
      <c r="P6" s="11"/>
      <c r="Q6" s="11"/>
      <c r="R6" s="11"/>
      <c r="S6" s="11"/>
      <c r="T6" s="11"/>
      <c r="U6" s="11"/>
      <c r="V6" s="11"/>
      <c r="W6" s="11"/>
      <c r="X6" s="11"/>
      <c r="Y6" s="11"/>
      <c r="Z6" s="11"/>
    </row>
    <row r="7" ht="14.25" customHeight="1">
      <c r="A7" s="207"/>
      <c r="B7" s="25"/>
      <c r="C7" s="216"/>
      <c r="D7" s="11"/>
      <c r="E7" s="11"/>
      <c r="F7" s="11"/>
      <c r="G7" s="11"/>
      <c r="H7" s="208"/>
      <c r="I7" s="11"/>
      <c r="J7" s="11"/>
      <c r="K7" s="11"/>
      <c r="L7" s="11"/>
      <c r="M7" s="11"/>
      <c r="N7" s="11"/>
      <c r="O7" s="11"/>
      <c r="P7" s="11"/>
      <c r="Q7" s="11"/>
      <c r="R7" s="11"/>
      <c r="S7" s="11"/>
      <c r="T7" s="11"/>
      <c r="U7" s="11"/>
      <c r="V7" s="11"/>
      <c r="W7" s="11"/>
      <c r="X7" s="11"/>
      <c r="Y7" s="11"/>
      <c r="Z7" s="11"/>
    </row>
    <row r="8" ht="12.75" customHeight="1">
      <c r="A8" s="11"/>
      <c r="B8" s="25"/>
      <c r="C8" s="216"/>
      <c r="D8" s="11"/>
      <c r="E8" s="11"/>
      <c r="F8" s="11"/>
      <c r="G8" s="11"/>
      <c r="H8" s="208"/>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217"/>
      <c r="B10" s="218" t="s">
        <v>138</v>
      </c>
      <c r="C10" s="219" t="s">
        <v>243</v>
      </c>
      <c r="D10" s="220" t="s">
        <v>154</v>
      </c>
      <c r="E10" s="219" t="s">
        <v>157</v>
      </c>
      <c r="F10" s="219" t="s">
        <v>158</v>
      </c>
      <c r="G10" s="221" t="s">
        <v>159</v>
      </c>
      <c r="H10" s="222" t="s">
        <v>244</v>
      </c>
      <c r="I10" s="11"/>
      <c r="J10" s="11"/>
      <c r="K10" s="11"/>
      <c r="L10" s="11"/>
      <c r="M10" s="11"/>
      <c r="N10" s="11"/>
      <c r="O10" s="11"/>
      <c r="P10" s="11"/>
      <c r="Q10" s="11"/>
      <c r="R10" s="11"/>
      <c r="S10" s="11"/>
      <c r="T10" s="11"/>
      <c r="U10" s="11"/>
      <c r="V10" s="11"/>
      <c r="W10" s="11"/>
      <c r="X10" s="11"/>
      <c r="Y10" s="11"/>
      <c r="Z10" s="11"/>
    </row>
    <row r="11" ht="12.75" customHeight="1">
      <c r="A11" s="217"/>
      <c r="B11" s="223">
        <v>1.0</v>
      </c>
      <c r="C11" s="224" t="str">
        <f>Template!B2</f>
        <v>Module1 </v>
      </c>
      <c r="D11" s="225">
        <f>Template!A6</f>
        <v>1</v>
      </c>
      <c r="E11" s="225">
        <f>Template!B6</f>
        <v>1</v>
      </c>
      <c r="F11" s="225">
        <f>Template!E6</f>
        <v>6</v>
      </c>
      <c r="G11" s="226" t="str">
        <f>Template!H6</f>
        <v/>
      </c>
      <c r="H11" s="227">
        <f>Template!E6</f>
        <v>6</v>
      </c>
      <c r="I11" s="11"/>
      <c r="J11" s="11"/>
      <c r="K11" s="11"/>
      <c r="L11" s="11"/>
      <c r="M11" s="11"/>
      <c r="N11" s="11"/>
      <c r="O11" s="11"/>
      <c r="P11" s="11"/>
      <c r="Q11" s="11"/>
      <c r="R11" s="11"/>
      <c r="S11" s="11"/>
      <c r="T11" s="11"/>
      <c r="U11" s="11"/>
      <c r="V11" s="11"/>
      <c r="W11" s="11"/>
      <c r="X11" s="11"/>
      <c r="Y11" s="11"/>
      <c r="Z11" s="11"/>
    </row>
    <row r="12" ht="12.75" customHeight="1">
      <c r="A12" s="217"/>
      <c r="B12" s="223"/>
      <c r="C12" s="224"/>
      <c r="D12" s="225"/>
      <c r="E12" s="225"/>
      <c r="F12" s="225"/>
      <c r="G12" s="226"/>
      <c r="H12" s="227"/>
      <c r="I12" s="11"/>
      <c r="J12" s="11"/>
      <c r="K12" s="11"/>
      <c r="L12" s="11"/>
      <c r="M12" s="11"/>
      <c r="N12" s="11"/>
      <c r="O12" s="11"/>
      <c r="P12" s="11"/>
      <c r="Q12" s="11"/>
      <c r="R12" s="11"/>
      <c r="S12" s="11"/>
      <c r="T12" s="11"/>
      <c r="U12" s="11"/>
      <c r="V12" s="11"/>
      <c r="W12" s="11"/>
      <c r="X12" s="11"/>
      <c r="Y12" s="11"/>
      <c r="Z12" s="11"/>
    </row>
    <row r="13" ht="12.75" customHeight="1">
      <c r="A13" s="217"/>
      <c r="B13" s="228"/>
      <c r="C13" s="229" t="s">
        <v>245</v>
      </c>
      <c r="D13" s="230">
        <f t="shared" ref="D13:G13" si="1">SUM(D11:D12)</f>
        <v>1</v>
      </c>
      <c r="E13" s="230">
        <f t="shared" si="1"/>
        <v>1</v>
      </c>
      <c r="F13" s="230">
        <f t="shared" si="1"/>
        <v>6</v>
      </c>
      <c r="G13" s="230">
        <f t="shared" si="1"/>
        <v>0</v>
      </c>
      <c r="H13" s="231">
        <f>SUM(H9:H12)</f>
        <v>6</v>
      </c>
      <c r="I13" s="11"/>
      <c r="J13" s="11"/>
      <c r="K13" s="11"/>
      <c r="L13" s="11"/>
      <c r="M13" s="11"/>
      <c r="N13" s="11"/>
      <c r="O13" s="11"/>
      <c r="P13" s="11"/>
      <c r="Q13" s="11"/>
      <c r="R13" s="11"/>
      <c r="S13" s="11"/>
      <c r="T13" s="11"/>
      <c r="U13" s="11"/>
      <c r="V13" s="11"/>
      <c r="W13" s="11"/>
      <c r="X13" s="11"/>
      <c r="Y13" s="11"/>
      <c r="Z13" s="11"/>
    </row>
    <row r="14" ht="12.75" customHeight="1">
      <c r="A14" s="11"/>
      <c r="B14" s="232"/>
      <c r="C14" s="11"/>
      <c r="D14" s="233"/>
      <c r="E14" s="234"/>
      <c r="F14" s="234"/>
      <c r="G14" s="234"/>
      <c r="H14" s="234"/>
      <c r="I14" s="11"/>
      <c r="J14" s="11"/>
      <c r="K14" s="11"/>
      <c r="L14" s="11"/>
      <c r="M14" s="11"/>
      <c r="N14" s="11"/>
      <c r="O14" s="11"/>
      <c r="P14" s="11"/>
      <c r="Q14" s="11"/>
      <c r="R14" s="11"/>
      <c r="S14" s="11"/>
      <c r="T14" s="11"/>
      <c r="U14" s="11"/>
      <c r="V14" s="11"/>
      <c r="W14" s="11"/>
      <c r="X14" s="11"/>
      <c r="Y14" s="11"/>
      <c r="Z14" s="11"/>
    </row>
    <row r="15" ht="12.75" customHeight="1">
      <c r="A15" s="11"/>
      <c r="B15" s="11"/>
      <c r="C15" s="9" t="s">
        <v>246</v>
      </c>
      <c r="D15" s="11"/>
      <c r="E15" s="235">
        <f>(D13+E13)*100/(H13-G13)</f>
        <v>33.33333333</v>
      </c>
      <c r="F15" s="11" t="s">
        <v>247</v>
      </c>
      <c r="G15" s="11"/>
      <c r="H15" s="186"/>
      <c r="I15" s="11"/>
      <c r="J15" s="11"/>
      <c r="K15" s="11"/>
      <c r="L15" s="11"/>
      <c r="M15" s="11"/>
      <c r="N15" s="11"/>
      <c r="O15" s="11"/>
      <c r="P15" s="11"/>
      <c r="Q15" s="11"/>
      <c r="R15" s="11"/>
      <c r="S15" s="11"/>
      <c r="T15" s="11"/>
      <c r="U15" s="11"/>
      <c r="V15" s="11"/>
      <c r="W15" s="11"/>
      <c r="X15" s="11"/>
      <c r="Y15" s="11"/>
      <c r="Z15" s="11"/>
    </row>
    <row r="16" ht="12.75" customHeight="1">
      <c r="A16" s="11"/>
      <c r="B16" s="11"/>
      <c r="C16" s="9" t="s">
        <v>248</v>
      </c>
      <c r="D16" s="11"/>
      <c r="E16" s="235">
        <f>D13*100/(H13-G13)</f>
        <v>16.66666667</v>
      </c>
      <c r="F16" s="11" t="s">
        <v>247</v>
      </c>
      <c r="G16" s="11"/>
      <c r="H16" s="186"/>
      <c r="I16" s="11"/>
      <c r="J16" s="11"/>
      <c r="K16" s="11"/>
      <c r="L16" s="11"/>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sheetData>
  <mergeCells count="8">
    <mergeCell ref="B1:H1"/>
    <mergeCell ref="C3:D3"/>
    <mergeCell ref="E3:F3"/>
    <mergeCell ref="C4:D4"/>
    <mergeCell ref="E4:F4"/>
    <mergeCell ref="C5:D5"/>
    <mergeCell ref="E5:F5"/>
    <mergeCell ref="C6:H6"/>
  </mergeCells>
  <printOptions/>
  <pageMargins bottom="0.75" footer="0.0" header="0.0" left="0.7" right="0.7" top="0.75"/>
  <pageSetup orientation="landscape"/>
  <headerFoot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