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8772" activeTab="1"/>
  </bookViews>
  <sheets>
    <sheet name="Test Report 1" sheetId="1" state="hidden" r:id="rId1"/>
    <sheet name="Test report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<sst xmlns="http://schemas.openxmlformats.org/spreadsheetml/2006/main" count="109" uniqueCount="65">
  <si>
    <t>TEST REPORT</t>
  </si>
  <si>
    <t>Project Name</t>
  </si>
  <si>
    <t>&lt;Project Name&gt;</t>
  </si>
  <si>
    <t>Creator</t>
  </si>
  <si>
    <t>Project Code</t>
  </si>
  <si>
    <t>&lt;Project Code&gt;</t>
  </si>
  <si>
    <t>Reviewer/Approver</t>
  </si>
  <si>
    <t>Document Code</t>
  </si>
  <si>
    <t>Issue Date</t>
  </si>
  <si>
    <t>&lt;Date when this test report is created&gt;</t>
  </si>
  <si>
    <t>Notes</t>
  </si>
  <si>
    <t>&lt;List modules included in this release&gt; ex: Release 1 includes 2 modules: Module1 and Module2</t>
  </si>
  <si>
    <t>No</t>
  </si>
  <si>
    <t>Module code</t>
  </si>
  <si>
    <t>Pass</t>
  </si>
  <si>
    <t>Fail</t>
  </si>
  <si>
    <t>Untested</t>
  </si>
  <si>
    <t>N/A</t>
  </si>
  <si>
    <t>Number of  test cases</t>
  </si>
  <si>
    <t>Sub total</t>
  </si>
  <si>
    <t>Test coverage</t>
  </si>
  <si>
    <t>%</t>
  </si>
  <si>
    <t>Test successful coverage</t>
  </si>
  <si>
    <t>&lt;Tinder&gt;</t>
  </si>
  <si>
    <t>LÊ HUY</t>
  </si>
  <si>
    <t>&lt;Tinder10&gt;</t>
  </si>
  <si>
    <t>Thủy</t>
  </si>
  <si>
    <t>Date</t>
  </si>
  <si>
    <t>I. Bug of Funtions</t>
  </si>
  <si>
    <t>Untesed</t>
  </si>
  <si>
    <t>Number of test cases</t>
  </si>
  <si>
    <t>Register</t>
  </si>
  <si>
    <t>Post List</t>
  </si>
  <si>
    <t>Intergration</t>
  </si>
  <si>
    <t>Total</t>
  </si>
  <si>
    <t>II. Report by Defect</t>
  </si>
  <si>
    <t>1. Classify Defect</t>
  </si>
  <si>
    <t>BugID</t>
  </si>
  <si>
    <t>Bug/Nobug</t>
  </si>
  <si>
    <t>Bug type</t>
  </si>
  <si>
    <t>Cause of bug</t>
  </si>
  <si>
    <t>Not-bug Classification</t>
  </si>
  <si>
    <t>Action</t>
  </si>
  <si>
    <t>Bug</t>
  </si>
  <si>
    <t>Functional</t>
  </si>
  <si>
    <t>Coding mistake</t>
  </si>
  <si>
    <t>Connected system bad</t>
  </si>
  <si>
    <t>Cannot Reproduce</t>
  </si>
  <si>
    <t>Cần tham khảo thêm kết quả test từ các bạn khác và các thiết bị/trình duyệt khác</t>
  </si>
  <si>
    <t>2. Bug Analysis</t>
  </si>
  <si>
    <t>Bug reason</t>
  </si>
  <si>
    <t>Reason</t>
  </si>
  <si>
    <t>Number</t>
  </si>
  <si>
    <t>Misunderstand Document</t>
  </si>
  <si>
    <t>Unclear Document</t>
  </si>
  <si>
    <t>Error in Document</t>
  </si>
  <si>
    <t>Other</t>
  </si>
  <si>
    <t>No bug</t>
  </si>
  <si>
    <t>As Specified</t>
  </si>
  <si>
    <t>Duplicate</t>
  </si>
  <si>
    <t>Insufficient execution environment</t>
  </si>
  <si>
    <t>data error</t>
  </si>
  <si>
    <t>Error in Testing procedure</t>
  </si>
  <si>
    <t>Cause unknown</t>
  </si>
  <si>
    <t>requirement error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</si>
</sst>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37">
    <font>
      <sz val="11"/>
      <color rgb="FF000000"/>
      <name val="MS PGothic"/>
      <charset val="134"/>
      <scheme val="minor"/>
    </font>
    <font>
      <sz val="10"/>
      <color theme="1"/>
      <name val="Tahoma"/>
      <charset val="134"/>
    </font>
    <font>
      <b/>
      <sz val="10"/>
      <color rgb="FF993300"/>
      <name val="Tahoma"/>
      <charset val="134"/>
    </font>
    <font>
      <sz val="11"/>
      <name val="MS PGothic"/>
      <charset val="134"/>
      <scheme val="minor"/>
    </font>
    <font>
      <i/>
      <sz val="10"/>
      <color rgb="FF006411"/>
      <name val="Tahoma"/>
      <charset val="134"/>
    </font>
    <font>
      <b/>
      <sz val="10"/>
      <color theme="1"/>
      <name val="Tahoma"/>
      <charset val="134"/>
    </font>
    <font>
      <b/>
      <i/>
      <sz val="10"/>
      <color theme="1"/>
      <name val="Tahoma"/>
      <charset val="134"/>
    </font>
    <font>
      <u/>
      <sz val="11"/>
      <color rgb="FF800080"/>
      <name val="MS PGothic"/>
      <charset val="0"/>
      <scheme val="minor"/>
    </font>
    <font>
      <u/>
      <sz val="9"/>
      <color rgb="FF5B0F00"/>
      <name val="Verdana"/>
      <charset val="134"/>
    </font>
    <font>
      <sz val="9"/>
      <color rgb="FF333333"/>
      <name val="Verdana"/>
      <charset val="134"/>
    </font>
    <font>
      <i/>
      <sz val="10"/>
      <color theme="1"/>
      <name val="Tahoma"/>
      <charset val="134"/>
    </font>
    <font>
      <b/>
      <sz val="10"/>
      <color rgb="FFFFFFFF"/>
      <name val="Tahoma"/>
      <charset val="134"/>
    </font>
    <font>
      <b/>
      <sz val="23"/>
      <color rgb="FF000000"/>
      <name val="Tahoma"/>
      <charset val="134"/>
    </font>
    <font>
      <b/>
      <sz val="10"/>
      <color rgb="FF0000FF"/>
      <name val="Tahoma"/>
      <charset val="134"/>
    </font>
    <font>
      <sz val="10"/>
      <color rgb="FF000000"/>
      <name val="Tahoma"/>
      <charset val="134"/>
    </font>
    <font>
      <b/>
      <sz val="20"/>
      <color rgb="FF000000"/>
      <name val="Tahoma"/>
      <charset val="134"/>
    </font>
    <font>
      <sz val="10"/>
      <color rgb="FFFFFFFF"/>
      <name val="Tahoma"/>
      <charset val="134"/>
    </font>
    <font>
      <b/>
      <sz val="10"/>
      <color rgb="FF0000D4"/>
      <name val="Tahoma"/>
      <charset val="134"/>
    </font>
    <font>
      <sz val="11"/>
      <color theme="1"/>
      <name val="MS PGothic"/>
      <charset val="0"/>
      <scheme val="minor"/>
    </font>
    <font>
      <sz val="11"/>
      <color rgb="FFFA7D00"/>
      <name val="MS PGothic"/>
      <charset val="0"/>
      <scheme val="minor"/>
    </font>
    <font>
      <sz val="11"/>
      <color theme="1"/>
      <name val="MS PGothic"/>
      <charset val="134"/>
      <scheme val="minor"/>
    </font>
    <font>
      <sz val="11"/>
      <color theme="0"/>
      <name val="MS PGothic"/>
      <charset val="0"/>
      <scheme val="minor"/>
    </font>
    <font>
      <b/>
      <sz val="13"/>
      <color theme="3"/>
      <name val="MS PGothic"/>
      <charset val="134"/>
      <scheme val="minor"/>
    </font>
    <font>
      <b/>
      <sz val="11"/>
      <color rgb="FF3F3F3F"/>
      <name val="MS PGothic"/>
      <charset val="0"/>
      <scheme val="minor"/>
    </font>
    <font>
      <u/>
      <sz val="11"/>
      <color rgb="FF0000FF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sz val="11"/>
      <color rgb="FFFF0000"/>
      <name val="MS PGothic"/>
      <charset val="0"/>
      <scheme val="minor"/>
    </font>
    <font>
      <b/>
      <sz val="11"/>
      <color theme="1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i/>
      <sz val="11"/>
      <color rgb="FF7F7F7F"/>
      <name val="MS PGothic"/>
      <charset val="0"/>
      <scheme val="minor"/>
    </font>
    <font>
      <b/>
      <sz val="11"/>
      <color theme="3"/>
      <name val="MS PGothic"/>
      <charset val="134"/>
      <scheme val="minor"/>
    </font>
    <font>
      <sz val="11"/>
      <color rgb="FF3F3F76"/>
      <name val="MS PGothic"/>
      <charset val="0"/>
      <scheme val="minor"/>
    </font>
    <font>
      <sz val="11"/>
      <color rgb="FF006100"/>
      <name val="MS PGothic"/>
      <charset val="0"/>
      <scheme val="minor"/>
    </font>
    <font>
      <b/>
      <sz val="11"/>
      <color rgb="FFFA7D00"/>
      <name val="MS PGothic"/>
      <charset val="0"/>
      <scheme val="minor"/>
    </font>
    <font>
      <sz val="11"/>
      <color rgb="FF9C0006"/>
      <name val="MS PGothic"/>
      <charset val="0"/>
      <scheme val="minor"/>
    </font>
    <font>
      <sz val="11"/>
      <color rgb="FF9C6500"/>
      <name val="MS PGothic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C00000"/>
        <bgColor rgb="FFC00000"/>
      </patternFill>
    </fill>
    <fill>
      <patternFill patternType="solid">
        <fgColor rgb="FF000090"/>
        <bgColor rgb="FF00009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8" fillId="9" borderId="0" applyNumberFormat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20" borderId="21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16" borderId="20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9" borderId="24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3" fillId="12" borderId="1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4" fillId="12" borderId="24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Border="1"/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4" borderId="4" xfId="0" applyFont="1" applyFill="1" applyBorder="1"/>
    <xf numFmtId="0" fontId="1" fillId="4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6" fillId="2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7" fillId="0" borderId="1" xfId="7" applyFont="1" applyBorder="1" applyAlignment="1">
      <alignment horizontal="center" vertical="center" wrapText="1"/>
    </xf>
    <xf numFmtId="0" fontId="7" fillId="0" borderId="3" xfId="7" applyFont="1" applyBorder="1"/>
    <xf numFmtId="0" fontId="1" fillId="2" borderId="1" xfId="0" applyFont="1" applyFill="1" applyBorder="1" applyAlignment="1">
      <alignment vertical="center" wrapText="1"/>
    </xf>
    <xf numFmtId="0" fontId="7" fillId="2" borderId="1" xfId="7" applyFont="1" applyFill="1" applyBorder="1" applyAlignment="1">
      <alignment vertical="center" wrapText="1"/>
    </xf>
    <xf numFmtId="0" fontId="7" fillId="0" borderId="2" xfId="7" applyFont="1" applyBorder="1"/>
    <xf numFmtId="0" fontId="8" fillId="0" borderId="1" xfId="0" applyFont="1" applyBorder="1" applyAlignment="1">
      <alignment horizontal="center" vertical="center" wrapText="1"/>
    </xf>
    <xf numFmtId="0" fontId="9" fillId="2" borderId="0" xfId="0" applyFont="1" applyFill="1"/>
    <xf numFmtId="0" fontId="3" fillId="0" borderId="0" xfId="0" applyFont="1" applyBorder="1"/>
    <xf numFmtId="0" fontId="10" fillId="2" borderId="0" xfId="0" applyFont="1" applyFill="1" applyBorder="1"/>
    <xf numFmtId="0" fontId="11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0" fontId="13" fillId="0" borderId="0" xfId="0" applyNumberFormat="1" applyFont="1"/>
    <xf numFmtId="0" fontId="11" fillId="5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58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/>
    <xf numFmtId="0" fontId="7" fillId="2" borderId="1" xfId="7" applyFont="1" applyFill="1" applyBorder="1" applyAlignment="1">
      <alignment vertical="center" wrapText="1"/>
    </xf>
    <xf numFmtId="0" fontId="14" fillId="2" borderId="0" xfId="0" applyFont="1" applyFill="1" applyBorder="1"/>
    <xf numFmtId="0" fontId="1" fillId="0" borderId="0" xfId="0" applyFont="1" applyAlignment="1">
      <alignment vertical="center" wrapText="1"/>
    </xf>
    <xf numFmtId="0" fontId="15" fillId="2" borderId="0" xfId="0" applyFont="1" applyFill="1" applyBorder="1" applyAlignment="1">
      <alignment horizontal="center"/>
    </xf>
    <xf numFmtId="15" fontId="1" fillId="2" borderId="0" xfId="0" applyNumberFormat="1" applyFont="1" applyFill="1" applyBorder="1"/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0" xfId="0" applyFont="1" applyFill="1" applyBorder="1"/>
    <xf numFmtId="0" fontId="1" fillId="2" borderId="5" xfId="0" applyFont="1" applyFill="1" applyBorder="1"/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 wrapText="1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6" fillId="6" borderId="14" xfId="0" applyFont="1" applyFill="1" applyBorder="1" applyAlignment="1">
      <alignment horizontal="center"/>
    </xf>
    <xf numFmtId="0" fontId="11" fillId="6" borderId="15" xfId="0" applyFont="1" applyFill="1" applyBorder="1"/>
    <xf numFmtId="0" fontId="16" fillId="6" borderId="15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2" fontId="17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'Test report'!$F$37:$F$41</c:f>
              <c:strCache>
                <c:ptCount val="5"/>
                <c:pt idx="0">
                  <c:v>Coding mistake</c:v>
                </c:pt>
                <c:pt idx="1">
                  <c:v>Misunderstand Document</c:v>
                </c:pt>
                <c:pt idx="2">
                  <c:v>Unclear Document</c:v>
                </c:pt>
                <c:pt idx="3">
                  <c:v>Error in Document</c:v>
                </c:pt>
                <c:pt idx="4">
                  <c:v>Other</c:v>
                </c:pt>
              </c:strCache>
            </c:strRef>
          </c:cat>
          <c:val>
            <c:numRef>
              <c:f>'Test report'!$U$37:$U$41</c:f>
              <c:numCache>
                <c:formatCode>General</c:formatCode>
                <c:ptCount val="5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1558912"/>
        <c:axId val="1946717882"/>
      </c:barChart>
      <c:catAx>
        <c:axId val="112155891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6717882"/>
        <c:crosses val="autoZero"/>
        <c:auto val="1"/>
        <c:lblAlgn val="ctr"/>
        <c:lblOffset val="100"/>
        <c:noMultiLvlLbl val="0"/>
      </c:catAx>
      <c:valAx>
        <c:axId val="194671788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15589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'Test report'!$F$67:$F$76</c:f>
              <c:strCache>
                <c:ptCount val="10"/>
                <c:pt idx="0">
                  <c:v>As Specified</c:v>
                </c:pt>
                <c:pt idx="1">
                  <c:v>Duplicate</c:v>
                </c:pt>
                <c:pt idx="2">
                  <c:v>Insufficient execution environment</c:v>
                </c:pt>
                <c:pt idx="3">
                  <c:v>data error</c:v>
                </c:pt>
                <c:pt idx="4">
                  <c:v>Error in Testing procedure</c:v>
                </c:pt>
                <c:pt idx="5">
                  <c:v>Cannot Reproduce</c:v>
                </c:pt>
                <c:pt idx="6">
                  <c:v>Connected system bad</c:v>
                </c:pt>
                <c:pt idx="7">
                  <c:v>Cause unknown</c:v>
                </c:pt>
                <c:pt idx="8">
                  <c:v>requirement error</c:v>
                </c:pt>
                <c:pt idx="9">
                  <c:v>Other</c:v>
                </c:pt>
              </c:strCache>
            </c:strRef>
          </c:cat>
          <c:val>
            <c:numRef>
              <c:f>'Test report'!$U$67:$U$76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5940118"/>
        <c:axId val="1569618932"/>
      </c:barChart>
      <c:catAx>
        <c:axId val="192594011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69618932"/>
        <c:crosses val="autoZero"/>
        <c:auto val="1"/>
        <c:lblAlgn val="ctr"/>
        <c:lblOffset val="100"/>
        <c:noMultiLvlLbl val="0"/>
      </c:catAx>
      <c:valAx>
        <c:axId val="15696189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2594011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219075</xdr:colOff>
      <xdr:row>42</xdr:row>
      <xdr:rowOff>9525</xdr:rowOff>
    </xdr:from>
    <xdr:ext cx="5715000" cy="3122295"/>
    <xdr:graphicFrame>
      <xdr:nvGraphicFramePr>
        <xdr:cNvPr id="624001794" name="Chart 1" title="Chart"/>
        <xdr:cNvGraphicFramePr/>
      </xdr:nvGraphicFramePr>
      <xdr:xfrm>
        <a:off x="1652270" y="9294495"/>
        <a:ext cx="5715000" cy="3122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104775</xdr:colOff>
      <xdr:row>78</xdr:row>
      <xdr:rowOff>47625</xdr:rowOff>
    </xdr:from>
    <xdr:ext cx="5715000" cy="3122295"/>
    <xdr:graphicFrame>
      <xdr:nvGraphicFramePr>
        <xdr:cNvPr id="206223174" name="Chart 2" title="Chart"/>
        <xdr:cNvGraphicFramePr/>
      </xdr:nvGraphicFramePr>
      <xdr:xfrm>
        <a:off x="1537970" y="15481935"/>
        <a:ext cx="5715000" cy="3122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redmine.warface.codegym.vn/issues/11909" TargetMode="External"/><Relationship Id="rId8" Type="http://schemas.openxmlformats.org/officeDocument/2006/relationships/hyperlink" Target="https://redmine.warface.codegym.vn/issues/12049" TargetMode="External"/><Relationship Id="rId7" Type="http://schemas.openxmlformats.org/officeDocument/2006/relationships/hyperlink" Target="https://redmine.warface.codegym.vn/issues/12019" TargetMode="External"/><Relationship Id="rId6" Type="http://schemas.openxmlformats.org/officeDocument/2006/relationships/hyperlink" Target="https://redmine.warface.codegym.vn/issues/12002" TargetMode="External"/><Relationship Id="rId5" Type="http://schemas.openxmlformats.org/officeDocument/2006/relationships/hyperlink" Target="https://redmine.warface.codegym.vn/issues/11907" TargetMode="External"/><Relationship Id="rId4" Type="http://schemas.openxmlformats.org/officeDocument/2006/relationships/hyperlink" Target="https://redmine.warface.codegym.vn/issues/11890" TargetMode="External"/><Relationship Id="rId3" Type="http://schemas.openxmlformats.org/officeDocument/2006/relationships/hyperlink" Target="https://redmine.warface.codegym.vn/issues/11974" TargetMode="External"/><Relationship Id="rId2" Type="http://schemas.openxmlformats.org/officeDocument/2006/relationships/hyperlink" Target="https://redmine.warface.codegym.vn/issues/11911" TargetMode="External"/><Relationship Id="rId16" Type="http://schemas.openxmlformats.org/officeDocument/2006/relationships/hyperlink" Target="https://redmine.warface.codegym.vn/issues/13004" TargetMode="External"/><Relationship Id="rId15" Type="http://schemas.openxmlformats.org/officeDocument/2006/relationships/hyperlink" Target="https://redmine.warface.codegym.vn/issues/12945" TargetMode="External"/><Relationship Id="rId14" Type="http://schemas.openxmlformats.org/officeDocument/2006/relationships/hyperlink" Target="https://redmine.warface.codegym.vn/issues/12947" TargetMode="External"/><Relationship Id="rId13" Type="http://schemas.openxmlformats.org/officeDocument/2006/relationships/hyperlink" Target="https://redmine.warface.codegym.vn/issues/13003" TargetMode="External"/><Relationship Id="rId12" Type="http://schemas.openxmlformats.org/officeDocument/2006/relationships/hyperlink" Target="https://redmine.warface.codegym.vn/issues/13002" TargetMode="External"/><Relationship Id="rId11" Type="http://schemas.openxmlformats.org/officeDocument/2006/relationships/hyperlink" Target="https://redmine.warface.codegym.vn/issues/13000" TargetMode="External"/><Relationship Id="rId10" Type="http://schemas.openxmlformats.org/officeDocument/2006/relationships/hyperlink" Target="https://redmine.warface.codegym.vn/issues/1299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41"/>
  <sheetViews>
    <sheetView workbookViewId="0">
      <selection activeCell="A1" sqref="A1"/>
    </sheetView>
  </sheetViews>
  <sheetFormatPr defaultColWidth="12.6296296296296" defaultRowHeight="15" customHeight="1"/>
  <cols>
    <col min="1" max="1" width="9" customWidth="1"/>
    <col min="2" max="2" width="17.1296296296296" customWidth="1"/>
    <col min="3" max="3" width="20.1296296296296" customWidth="1"/>
    <col min="4" max="4" width="10" customWidth="1"/>
    <col min="5" max="5" width="17.1296296296296" customWidth="1"/>
    <col min="6" max="6" width="11.5" customWidth="1"/>
    <col min="7" max="7" width="11.1296296296296" customWidth="1"/>
    <col min="8" max="8" width="33.1296296296296" customWidth="1"/>
    <col min="9" max="26" width="10" customWidth="1"/>
  </cols>
  <sheetData>
    <row r="1" ht="25.5" customHeight="1" spans="1:26">
      <c r="A1" s="17"/>
      <c r="B1" s="42" t="s">
        <v>0</v>
      </c>
      <c r="C1" s="28"/>
      <c r="D1" s="28"/>
      <c r="E1" s="28"/>
      <c r="F1" s="28"/>
      <c r="G1" s="28"/>
      <c r="H1" s="28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 spans="1:26">
      <c r="A2" s="8"/>
      <c r="B2" s="8"/>
      <c r="C2" s="17"/>
      <c r="D2" s="17"/>
      <c r="E2" s="17"/>
      <c r="F2" s="17"/>
      <c r="G2" s="17"/>
      <c r="H2" s="4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" customHeight="1" spans="1:26">
      <c r="A3" s="17"/>
      <c r="B3" s="44" t="s">
        <v>1</v>
      </c>
      <c r="C3" s="5" t="s">
        <v>2</v>
      </c>
      <c r="D3" s="4"/>
      <c r="E3" s="33" t="s">
        <v>3</v>
      </c>
      <c r="F3" s="4"/>
      <c r="G3" s="45"/>
      <c r="H3" s="4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3.2" spans="1:26">
      <c r="A4" s="17"/>
      <c r="B4" s="44" t="s">
        <v>4</v>
      </c>
      <c r="C4" s="5" t="s">
        <v>5</v>
      </c>
      <c r="D4" s="4"/>
      <c r="E4" s="33" t="s">
        <v>6</v>
      </c>
      <c r="F4" s="4"/>
      <c r="G4" s="45"/>
      <c r="H4" s="4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 spans="1:26">
      <c r="A5" s="17"/>
      <c r="B5" s="47" t="s">
        <v>7</v>
      </c>
      <c r="C5" s="5" t="str">
        <f>C4&amp;"_"&amp;"Test Report"&amp;"_"&amp;"vx.x"</f>
        <v>&lt;Project Code&gt;_Test Report_vx.x</v>
      </c>
      <c r="D5" s="4"/>
      <c r="E5" s="33" t="s">
        <v>8</v>
      </c>
      <c r="F5" s="4"/>
      <c r="G5" s="45"/>
      <c r="H5" s="48" t="s">
        <v>9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1.75" customHeight="1" spans="1:26">
      <c r="A6" s="8"/>
      <c r="B6" s="47" t="s">
        <v>10</v>
      </c>
      <c r="C6" s="49" t="s">
        <v>11</v>
      </c>
      <c r="D6" s="3"/>
      <c r="E6" s="3"/>
      <c r="F6" s="3"/>
      <c r="G6" s="3"/>
      <c r="H6" s="4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 spans="1:26">
      <c r="A7" s="8"/>
      <c r="B7" s="16"/>
      <c r="C7" s="50"/>
      <c r="D7" s="17"/>
      <c r="E7" s="17"/>
      <c r="F7" s="17"/>
      <c r="G7" s="17"/>
      <c r="H7" s="43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 spans="1:26">
      <c r="A8" s="17"/>
      <c r="B8" s="16"/>
      <c r="C8" s="50"/>
      <c r="D8" s="17"/>
      <c r="E8" s="17"/>
      <c r="F8" s="17"/>
      <c r="G8" s="17"/>
      <c r="H8" s="4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 spans="1:2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 spans="1:26">
      <c r="A10" s="51"/>
      <c r="B10" s="52" t="s">
        <v>12</v>
      </c>
      <c r="C10" s="53" t="s">
        <v>13</v>
      </c>
      <c r="D10" s="54" t="s">
        <v>14</v>
      </c>
      <c r="E10" s="53" t="s">
        <v>15</v>
      </c>
      <c r="F10" s="53" t="s">
        <v>16</v>
      </c>
      <c r="G10" s="55" t="s">
        <v>17</v>
      </c>
      <c r="H10" s="56" t="s">
        <v>18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 spans="1:26">
      <c r="A11" s="51"/>
      <c r="B11" s="57">
        <v>1</v>
      </c>
      <c r="C11" s="58" t="e">
        <f>'[1]#REF'!B2</f>
        <v>#REF!</v>
      </c>
      <c r="D11" s="59" t="e">
        <f>'[1]#REF'!A6</f>
        <v>#REF!</v>
      </c>
      <c r="E11" s="59" t="e">
        <f>'[1]#REF'!B6</f>
        <v>#REF!</v>
      </c>
      <c r="F11" s="59" t="e">
        <f>'[1]#REF'!E6</f>
        <v>#REF!</v>
      </c>
      <c r="G11" s="60" t="e">
        <f>'[1]#REF'!H6</f>
        <v>#REF!</v>
      </c>
      <c r="H11" s="61" t="e">
        <f>'[1]#REF'!E6</f>
        <v>#REF!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 spans="1:26">
      <c r="A12" s="51"/>
      <c r="B12" s="57"/>
      <c r="C12" s="58"/>
      <c r="D12" s="59"/>
      <c r="E12" s="59"/>
      <c r="F12" s="59"/>
      <c r="G12" s="60"/>
      <c r="H12" s="6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 spans="1:26">
      <c r="A13" s="51"/>
      <c r="B13" s="62"/>
      <c r="C13" s="63" t="s">
        <v>19</v>
      </c>
      <c r="D13" s="64" t="e">
        <f t="shared" ref="D13:G13" si="0">SUM(D11:D12)</f>
        <v>#REF!</v>
      </c>
      <c r="E13" s="64" t="e">
        <f t="shared" si="0"/>
        <v>#REF!</v>
      </c>
      <c r="F13" s="64" t="e">
        <f t="shared" si="0"/>
        <v>#REF!</v>
      </c>
      <c r="G13" s="64" t="e">
        <f t="shared" si="0"/>
        <v>#REF!</v>
      </c>
      <c r="H13" s="65" t="e">
        <f>SUM(H9:H12)</f>
        <v>#REF!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 spans="1:26">
      <c r="A14" s="17"/>
      <c r="B14" s="31"/>
      <c r="C14" s="17"/>
      <c r="D14" s="66"/>
      <c r="E14" s="67"/>
      <c r="F14" s="67"/>
      <c r="G14" s="67"/>
      <c r="H14" s="6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 spans="1:26">
      <c r="A15" s="17"/>
      <c r="B15" s="17"/>
      <c r="C15" s="68" t="s">
        <v>20</v>
      </c>
      <c r="D15" s="17"/>
      <c r="E15" s="69" t="e">
        <f>(D13+E13)*100/(H13-G13)</f>
        <v>#REF!</v>
      </c>
      <c r="F15" s="17" t="s">
        <v>21</v>
      </c>
      <c r="G15" s="17"/>
      <c r="H15" s="7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 spans="1:26">
      <c r="A16" s="17"/>
      <c r="B16" s="17"/>
      <c r="C16" s="68" t="s">
        <v>22</v>
      </c>
      <c r="D16" s="17"/>
      <c r="E16" s="69" t="e">
        <f>D13*100/(H13-G13)</f>
        <v>#REF!</v>
      </c>
      <c r="F16" s="17" t="s">
        <v>21</v>
      </c>
      <c r="G16" s="17"/>
      <c r="H16" s="7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 spans="1:2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75" customHeight="1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75" customHeight="1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75" customHeight="1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75" customHeight="1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75" customHeight="1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75" customHeight="1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75" customHeight="1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75" customHeight="1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75" customHeight="1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75" customHeight="1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75" customHeight="1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75" customHeight="1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75" customHeight="1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75" customHeight="1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75" customHeight="1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75" customHeight="1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75" customHeight="1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75" customHeight="1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75" customHeight="1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75" customHeight="1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75" customHeight="1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75" customHeight="1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75" customHeight="1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75" customHeight="1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75" customHeight="1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75" customHeight="1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75" customHeight="1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75" customHeight="1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75" customHeight="1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75" customHeight="1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75" customHeight="1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75" customHeight="1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75" customHeight="1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75" customHeight="1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75" customHeight="1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75" customHeight="1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75" customHeight="1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75" customHeight="1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75" customHeight="1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75" customHeight="1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75" customHeight="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75" customHeight="1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75" customHeight="1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75" customHeight="1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75" customHeight="1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75" customHeight="1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75" customHeight="1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75" customHeight="1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75" customHeight="1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75" customHeight="1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75" customHeight="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75" customHeight="1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75" customHeight="1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75" customHeight="1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75" customHeight="1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75" customHeight="1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75" customHeight="1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75" customHeight="1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75" customHeight="1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75" customHeight="1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75" customHeight="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75" customHeight="1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75" customHeight="1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75" customHeight="1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75" customHeight="1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75" customHeight="1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75" customHeight="1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75" customHeight="1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75" customHeight="1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75" customHeight="1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75" customHeight="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75" customHeight="1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75" customHeight="1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75" customHeight="1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75" customHeight="1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75" customHeight="1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75" customHeight="1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75" customHeight="1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75" customHeight="1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75" customHeight="1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75" customHeight="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75" customHeight="1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75" customHeight="1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75" customHeight="1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75" customHeight="1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75" customHeight="1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75" customHeight="1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75" customHeight="1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75" customHeight="1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75" customHeight="1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75" customHeight="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75" customHeight="1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75" customHeight="1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75" customHeight="1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75" customHeight="1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75" customHeight="1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75" customHeight="1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75" customHeight="1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75" customHeight="1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75" customHeight="1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75" customHeight="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75" customHeight="1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75" customHeight="1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75" customHeight="1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75" customHeight="1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75" customHeight="1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75" customHeight="1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75" customHeight="1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75" customHeight="1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75" customHeight="1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75" customHeight="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75" customHeight="1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75" customHeight="1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75" customHeight="1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75" customHeight="1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75" customHeight="1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75" customHeight="1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75" customHeight="1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75" customHeight="1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75" customHeight="1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75" customHeight="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75" customHeight="1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75" customHeight="1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75" customHeight="1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75" customHeight="1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75" customHeight="1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75" customHeight="1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75" customHeight="1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75" customHeight="1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75" customHeight="1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75" customHeight="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75" customHeight="1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75" customHeight="1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75" customHeight="1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75" customHeight="1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75" customHeight="1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75" customHeight="1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75" customHeight="1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75" customHeight="1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75" customHeight="1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75" customHeight="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ageMargins left="0.7" right="0.7" top="0.75" bottom="0.75" header="0" footer="0"/>
  <pageSetup paperSize="1" orientation="landscape"/>
  <headerFooter>
    <oddFooter>&amp;L 02ae-BM/PM/HDCV/FSOFT v2/0&amp;CInternal use&amp;R&amp;P/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6"/>
  <sheetViews>
    <sheetView tabSelected="1" workbookViewId="0">
      <selection activeCell="C31" sqref="B31:Y46"/>
    </sheetView>
  </sheetViews>
  <sheetFormatPr defaultColWidth="12.6296296296296" defaultRowHeight="15" customHeight="1"/>
  <cols>
    <col min="1" max="4" width="3.87962962962963" customWidth="1"/>
    <col min="5" max="5" width="5.37962962962963" customWidth="1"/>
    <col min="6" max="6" width="3.87962962962963" customWidth="1"/>
    <col min="7" max="7" width="5" customWidth="1"/>
    <col min="8" max="10" width="3.87962962962963" customWidth="1"/>
    <col min="11" max="11" width="8.12962962962963" customWidth="1"/>
    <col min="12" max="15" width="3.87962962962963" customWidth="1"/>
    <col min="16" max="16" width="5.37962962962963" customWidth="1"/>
    <col min="17" max="17" width="4.88888888888889" customWidth="1"/>
    <col min="18" max="18" width="5" customWidth="1"/>
    <col min="19" max="19" width="6.11111111111111" customWidth="1"/>
    <col min="20" max="20" width="3.87962962962963" customWidth="1"/>
    <col min="21" max="21" width="5.62962962962963" customWidth="1"/>
    <col min="22" max="22" width="3.87962962962963" customWidth="1"/>
    <col min="23" max="23" width="7.75" customWidth="1"/>
    <col min="24" max="24" width="6.12962962962963" customWidth="1"/>
    <col min="25" max="25" width="29.5" customWidth="1"/>
    <col min="26" max="26" width="29.25" customWidth="1"/>
  </cols>
  <sheetData>
    <row r="1" ht="49.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B3" s="1"/>
      <c r="C3" s="1"/>
      <c r="D3" s="1"/>
      <c r="E3" s="2" t="s">
        <v>1</v>
      </c>
      <c r="F3" s="3"/>
      <c r="G3" s="4"/>
      <c r="H3" s="5" t="s">
        <v>23</v>
      </c>
      <c r="I3" s="3"/>
      <c r="J3" s="3"/>
      <c r="K3" s="3"/>
      <c r="L3" s="3"/>
      <c r="M3" s="3"/>
      <c r="N3" s="3"/>
      <c r="O3" s="4"/>
      <c r="P3" s="33" t="s">
        <v>3</v>
      </c>
      <c r="Q3" s="3"/>
      <c r="R3" s="3"/>
      <c r="S3" s="3"/>
      <c r="T3" s="4"/>
      <c r="U3" s="36" t="s">
        <v>24</v>
      </c>
      <c r="V3" s="3"/>
      <c r="W3" s="3"/>
      <c r="X3" s="4"/>
      <c r="Y3" s="40"/>
      <c r="Z3" s="40"/>
    </row>
    <row r="4" customHeight="1" spans="1:26">
      <c r="A4" s="1"/>
      <c r="B4" s="1"/>
      <c r="C4" s="1"/>
      <c r="D4" s="1"/>
      <c r="E4" s="2" t="s">
        <v>4</v>
      </c>
      <c r="F4" s="3"/>
      <c r="G4" s="4"/>
      <c r="H4" s="5" t="s">
        <v>25</v>
      </c>
      <c r="I4" s="3"/>
      <c r="J4" s="3"/>
      <c r="K4" s="3"/>
      <c r="L4" s="3"/>
      <c r="M4" s="3"/>
      <c r="N4" s="3"/>
      <c r="O4" s="4"/>
      <c r="P4" s="33" t="s">
        <v>6</v>
      </c>
      <c r="Q4" s="3"/>
      <c r="R4" s="3"/>
      <c r="S4" s="3"/>
      <c r="T4" s="4"/>
      <c r="U4" s="36" t="s">
        <v>26</v>
      </c>
      <c r="V4" s="3"/>
      <c r="W4" s="3"/>
      <c r="X4" s="4"/>
      <c r="Y4" s="40"/>
      <c r="Z4" s="40"/>
    </row>
    <row r="5" customHeight="1" spans="1:26">
      <c r="A5" s="1"/>
      <c r="B5" s="1"/>
      <c r="C5" s="1"/>
      <c r="D5" s="1"/>
      <c r="E5" s="6" t="s">
        <v>7</v>
      </c>
      <c r="F5" s="3"/>
      <c r="G5" s="4"/>
      <c r="H5" s="5" t="str">
        <f>H4&amp;"_"&amp;"Test Report"&amp;"_"&amp;"vx.x"</f>
        <v>&lt;Tinder10&gt;_Test Report_vx.x</v>
      </c>
      <c r="I5" s="3"/>
      <c r="J5" s="3"/>
      <c r="K5" s="3"/>
      <c r="L5" s="3"/>
      <c r="M5" s="3"/>
      <c r="N5" s="3"/>
      <c r="O5" s="4"/>
      <c r="P5" s="33" t="s">
        <v>27</v>
      </c>
      <c r="Q5" s="3"/>
      <c r="R5" s="3"/>
      <c r="S5" s="3"/>
      <c r="T5" s="4"/>
      <c r="U5" s="37">
        <v>45241</v>
      </c>
      <c r="V5" s="3"/>
      <c r="W5" s="3"/>
      <c r="X5" s="4"/>
      <c r="Y5" s="40"/>
      <c r="Z5" s="40"/>
    </row>
    <row r="6" spans="1:26">
      <c r="A6" s="1"/>
      <c r="B6" s="1"/>
      <c r="C6" s="1"/>
      <c r="D6" s="1"/>
      <c r="E6" s="6" t="s">
        <v>10</v>
      </c>
      <c r="F6" s="3"/>
      <c r="G6" s="4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1"/>
      <c r="Z6" s="1"/>
    </row>
    <row r="7" ht="13.2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2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 spans="1:26">
      <c r="A10" s="1"/>
      <c r="B10" s="1"/>
      <c r="C10" s="1"/>
      <c r="D10" s="1"/>
      <c r="E10" s="9" t="s">
        <v>12</v>
      </c>
      <c r="F10" s="10" t="s">
        <v>13</v>
      </c>
      <c r="G10" s="3"/>
      <c r="H10" s="3"/>
      <c r="I10" s="3"/>
      <c r="J10" s="3"/>
      <c r="K10" s="4"/>
      <c r="L10" s="10" t="s">
        <v>14</v>
      </c>
      <c r="M10" s="4"/>
      <c r="N10" s="10" t="s">
        <v>15</v>
      </c>
      <c r="O10" s="4"/>
      <c r="P10" s="10" t="s">
        <v>29</v>
      </c>
      <c r="Q10" s="4"/>
      <c r="R10" s="10" t="s">
        <v>17</v>
      </c>
      <c r="S10" s="4"/>
      <c r="T10" s="10" t="s">
        <v>30</v>
      </c>
      <c r="U10" s="3"/>
      <c r="V10" s="3"/>
      <c r="W10" s="3"/>
      <c r="X10" s="4"/>
      <c r="Y10" s="1"/>
      <c r="Z10" s="1"/>
    </row>
    <row r="11" ht="18.75" customHeight="1" spans="1:26">
      <c r="A11" s="1"/>
      <c r="B11" s="1"/>
      <c r="C11" s="1"/>
      <c r="D11" s="1"/>
      <c r="E11" s="11"/>
      <c r="F11" s="12" t="s">
        <v>31</v>
      </c>
      <c r="G11" s="3"/>
      <c r="H11" s="3"/>
      <c r="I11" s="3"/>
      <c r="J11" s="3"/>
      <c r="K11" s="4"/>
      <c r="L11" s="13">
        <v>122</v>
      </c>
      <c r="M11" s="4"/>
      <c r="N11" s="13">
        <v>5</v>
      </c>
      <c r="O11" s="4"/>
      <c r="P11" s="13">
        <v>0</v>
      </c>
      <c r="Q11" s="4"/>
      <c r="R11" s="13">
        <v>0</v>
      </c>
      <c r="S11" s="4"/>
      <c r="T11" s="38">
        <f>SUM(L11:S11)</f>
        <v>127</v>
      </c>
      <c r="U11" s="3"/>
      <c r="V11" s="3"/>
      <c r="W11" s="3"/>
      <c r="X11" s="4"/>
      <c r="Y11" s="1"/>
      <c r="Z11" s="1"/>
    </row>
    <row r="12" ht="18.75" customHeight="1" spans="1:26">
      <c r="A12" s="1"/>
      <c r="B12" s="1"/>
      <c r="C12" s="1"/>
      <c r="D12" s="1"/>
      <c r="E12" s="11"/>
      <c r="F12" s="12" t="s">
        <v>32</v>
      </c>
      <c r="G12" s="3"/>
      <c r="H12" s="3"/>
      <c r="I12" s="3"/>
      <c r="J12" s="3"/>
      <c r="K12" s="4"/>
      <c r="L12" s="13">
        <v>32</v>
      </c>
      <c r="M12" s="4"/>
      <c r="N12" s="13">
        <v>0</v>
      </c>
      <c r="O12" s="4"/>
      <c r="P12" s="13">
        <v>0</v>
      </c>
      <c r="Q12" s="4"/>
      <c r="R12" s="13">
        <v>2</v>
      </c>
      <c r="S12" s="4"/>
      <c r="T12" s="38">
        <f>SUM(L12:S12)</f>
        <v>34</v>
      </c>
      <c r="U12" s="3"/>
      <c r="V12" s="3"/>
      <c r="W12" s="3"/>
      <c r="X12" s="4"/>
      <c r="Y12" s="1"/>
      <c r="Z12" s="1"/>
    </row>
    <row r="13" ht="18.75" customHeight="1" spans="1:26">
      <c r="A13" s="1"/>
      <c r="B13" s="1"/>
      <c r="C13" s="1"/>
      <c r="D13" s="1"/>
      <c r="E13" s="11"/>
      <c r="F13" s="13" t="s">
        <v>33</v>
      </c>
      <c r="G13" s="3"/>
      <c r="H13" s="3"/>
      <c r="I13" s="3"/>
      <c r="J13" s="3"/>
      <c r="K13" s="4"/>
      <c r="L13" s="13">
        <v>44</v>
      </c>
      <c r="M13" s="4"/>
      <c r="N13" s="13">
        <v>5</v>
      </c>
      <c r="O13" s="4"/>
      <c r="P13" s="13">
        <v>0</v>
      </c>
      <c r="Q13" s="4"/>
      <c r="R13" s="13">
        <v>8</v>
      </c>
      <c r="S13" s="4"/>
      <c r="T13" s="13">
        <f>SUM(L13:S13)</f>
        <v>57</v>
      </c>
      <c r="U13" s="3"/>
      <c r="V13" s="3"/>
      <c r="W13" s="3"/>
      <c r="X13" s="4"/>
      <c r="Y13" s="1"/>
      <c r="Z13" s="1"/>
    </row>
    <row r="14" ht="18.75" customHeight="1" spans="1:26">
      <c r="A14" s="1"/>
      <c r="B14" s="1"/>
      <c r="C14" s="1"/>
      <c r="D14" s="1"/>
      <c r="E14" s="14"/>
      <c r="F14" s="15" t="s">
        <v>34</v>
      </c>
      <c r="G14" s="3"/>
      <c r="H14" s="3"/>
      <c r="I14" s="3"/>
      <c r="J14" s="3"/>
      <c r="K14" s="4"/>
      <c r="L14" s="15">
        <f>SUM(L11:M13)</f>
        <v>198</v>
      </c>
      <c r="M14" s="4"/>
      <c r="N14" s="15">
        <f>SUM(N11:O13)</f>
        <v>10</v>
      </c>
      <c r="O14" s="4"/>
      <c r="P14" s="15">
        <f>SUM(P11:Q13)</f>
        <v>0</v>
      </c>
      <c r="Q14" s="4"/>
      <c r="R14" s="15">
        <f>SUM(R11:S13)</f>
        <v>10</v>
      </c>
      <c r="S14" s="4"/>
      <c r="T14" s="15">
        <f>SUM(T11:X12)</f>
        <v>161</v>
      </c>
      <c r="U14" s="3"/>
      <c r="V14" s="3"/>
      <c r="W14" s="3"/>
      <c r="X14" s="4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/>
      <c r="B16" s="1"/>
      <c r="C16" s="1"/>
      <c r="D16" s="1"/>
      <c r="E16" s="1"/>
      <c r="F16" s="16" t="s">
        <v>20</v>
      </c>
      <c r="G16" s="1"/>
      <c r="H16" s="1"/>
      <c r="I16" s="1"/>
      <c r="J16" s="1"/>
      <c r="K16" s="1"/>
      <c r="L16" s="1"/>
      <c r="M16" s="34">
        <f>(L14+N14)/(T14-R14)</f>
        <v>1.37748344370861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/>
      <c r="B17" s="1"/>
      <c r="C17" s="1"/>
      <c r="D17" s="1"/>
      <c r="E17" s="1"/>
      <c r="F17" s="16" t="s">
        <v>22</v>
      </c>
      <c r="G17" s="1"/>
      <c r="H17" s="1"/>
      <c r="I17" s="1"/>
      <c r="J17" s="1"/>
      <c r="K17" s="1"/>
      <c r="L17" s="1"/>
      <c r="M17" s="34">
        <f>L14/(T14-R14)</f>
        <v>1.3112582781457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"/>
    </row>
    <row r="19" customHeight="1" spans="1:26">
      <c r="A19" s="8" t="s">
        <v>35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"/>
    </row>
    <row r="20" customHeight="1" spans="1:26">
      <c r="A20" s="17"/>
      <c r="B20" s="18" t="s">
        <v>36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"/>
    </row>
    <row r="21" customHeight="1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ht="18.75" customHeight="1" spans="1:26">
      <c r="A22" s="17"/>
      <c r="B22" s="1"/>
      <c r="C22" s="19" t="s">
        <v>37</v>
      </c>
      <c r="D22" s="4"/>
      <c r="E22" s="19" t="s">
        <v>38</v>
      </c>
      <c r="F22" s="3"/>
      <c r="G22" s="4"/>
      <c r="H22" s="19" t="s">
        <v>39</v>
      </c>
      <c r="I22" s="3"/>
      <c r="J22" s="3"/>
      <c r="K22" s="4"/>
      <c r="L22" s="19" t="s">
        <v>40</v>
      </c>
      <c r="M22" s="3"/>
      <c r="N22" s="3"/>
      <c r="O22" s="3"/>
      <c r="P22" s="4"/>
      <c r="Q22" s="19" t="s">
        <v>41</v>
      </c>
      <c r="R22" s="3"/>
      <c r="S22" s="3"/>
      <c r="T22" s="3"/>
      <c r="U22" s="4"/>
      <c r="V22" s="19" t="s">
        <v>42</v>
      </c>
      <c r="W22" s="3"/>
      <c r="X22" s="3"/>
      <c r="Y22" s="4"/>
      <c r="Z22" s="1"/>
    </row>
    <row r="23" ht="18.75" customHeight="1" spans="1:26">
      <c r="A23" s="20"/>
      <c r="B23" s="20"/>
      <c r="C23" s="21">
        <v>12994</v>
      </c>
      <c r="D23" s="22"/>
      <c r="E23" s="23" t="s">
        <v>43</v>
      </c>
      <c r="F23" s="3"/>
      <c r="G23" s="4"/>
      <c r="H23" s="23" t="s">
        <v>44</v>
      </c>
      <c r="I23" s="3"/>
      <c r="J23" s="3"/>
      <c r="K23" s="4"/>
      <c r="L23" s="23" t="s">
        <v>45</v>
      </c>
      <c r="M23" s="3"/>
      <c r="N23" s="3"/>
      <c r="O23" s="3"/>
      <c r="P23" s="4"/>
      <c r="Q23" s="23"/>
      <c r="R23" s="3"/>
      <c r="S23" s="3"/>
      <c r="T23" s="3"/>
      <c r="U23" s="4"/>
      <c r="V23" s="23"/>
      <c r="W23" s="3"/>
      <c r="X23" s="3"/>
      <c r="Y23" s="4"/>
      <c r="Z23" s="41"/>
    </row>
    <row r="24" ht="18.75" customHeight="1" spans="1:26">
      <c r="A24" s="20"/>
      <c r="B24" s="20"/>
      <c r="C24" s="21">
        <v>13000</v>
      </c>
      <c r="D24" s="22"/>
      <c r="E24" s="23" t="s">
        <v>43</v>
      </c>
      <c r="F24" s="3"/>
      <c r="G24" s="4"/>
      <c r="H24" s="23" t="s">
        <v>44</v>
      </c>
      <c r="I24" s="3"/>
      <c r="J24" s="3"/>
      <c r="K24" s="4"/>
      <c r="L24" s="23" t="s">
        <v>45</v>
      </c>
      <c r="M24" s="3"/>
      <c r="N24" s="3"/>
      <c r="O24" s="3"/>
      <c r="P24" s="4"/>
      <c r="Q24" s="23"/>
      <c r="R24" s="3"/>
      <c r="S24" s="3"/>
      <c r="T24" s="3"/>
      <c r="U24" s="4"/>
      <c r="V24" s="23"/>
      <c r="W24" s="3"/>
      <c r="X24" s="3"/>
      <c r="Y24" s="4"/>
      <c r="Z24" s="41"/>
    </row>
    <row r="25" ht="18.75" customHeight="1" spans="1:26">
      <c r="A25" s="20"/>
      <c r="B25" s="20"/>
      <c r="C25" s="21">
        <v>13002</v>
      </c>
      <c r="D25" s="22"/>
      <c r="E25" s="23" t="s">
        <v>43</v>
      </c>
      <c r="F25" s="3"/>
      <c r="G25" s="4"/>
      <c r="H25" s="23" t="s">
        <v>44</v>
      </c>
      <c r="I25" s="3"/>
      <c r="J25" s="3"/>
      <c r="K25" s="4"/>
      <c r="L25" s="23" t="s">
        <v>45</v>
      </c>
      <c r="M25" s="3"/>
      <c r="N25" s="3"/>
      <c r="O25" s="3"/>
      <c r="P25" s="4"/>
      <c r="Q25" s="23" t="s">
        <v>46</v>
      </c>
      <c r="R25" s="3"/>
      <c r="S25" s="3"/>
      <c r="T25" s="3"/>
      <c r="U25" s="4"/>
      <c r="V25" s="23"/>
      <c r="W25" s="3"/>
      <c r="X25" s="3"/>
      <c r="Y25" s="4"/>
      <c r="Z25" s="41"/>
    </row>
    <row r="26" ht="28.5" customHeight="1" spans="1:26">
      <c r="A26" s="20"/>
      <c r="B26" s="20"/>
      <c r="C26" s="21">
        <v>13003</v>
      </c>
      <c r="D26" s="22"/>
      <c r="E26" s="23" t="s">
        <v>43</v>
      </c>
      <c r="F26" s="3"/>
      <c r="G26" s="4"/>
      <c r="H26" s="23" t="s">
        <v>44</v>
      </c>
      <c r="I26" s="3"/>
      <c r="J26" s="3"/>
      <c r="K26" s="4"/>
      <c r="L26" s="23" t="s">
        <v>45</v>
      </c>
      <c r="M26" s="3"/>
      <c r="N26" s="3"/>
      <c r="O26" s="3"/>
      <c r="P26" s="4"/>
      <c r="Q26" s="23" t="s">
        <v>47</v>
      </c>
      <c r="R26" s="3"/>
      <c r="S26" s="3"/>
      <c r="T26" s="3"/>
      <c r="U26" s="4"/>
      <c r="V26" s="23" t="s">
        <v>48</v>
      </c>
      <c r="W26" s="3"/>
      <c r="X26" s="3"/>
      <c r="Y26" s="4"/>
      <c r="Z26" s="41"/>
    </row>
    <row r="27" ht="18.75" customHeight="1" spans="1:26">
      <c r="A27" s="20"/>
      <c r="B27" s="20"/>
      <c r="C27" s="21">
        <v>12974</v>
      </c>
      <c r="D27" s="22"/>
      <c r="E27" s="24" t="s">
        <v>43</v>
      </c>
      <c r="F27" s="25"/>
      <c r="G27" s="22"/>
      <c r="H27" s="24" t="s">
        <v>44</v>
      </c>
      <c r="I27" s="25"/>
      <c r="J27" s="25"/>
      <c r="K27" s="22"/>
      <c r="L27" s="24" t="s">
        <v>45</v>
      </c>
      <c r="M27" s="25"/>
      <c r="N27" s="25"/>
      <c r="O27" s="25"/>
      <c r="P27" s="22"/>
      <c r="Q27" s="39"/>
      <c r="R27" s="25"/>
      <c r="S27" s="25"/>
      <c r="T27" s="25"/>
      <c r="U27" s="22"/>
      <c r="V27" s="39"/>
      <c r="W27" s="25"/>
      <c r="X27" s="25"/>
      <c r="Y27" s="22"/>
      <c r="Z27" s="41"/>
    </row>
    <row r="28" ht="18.75" customHeight="1" spans="1:26">
      <c r="A28" s="20"/>
      <c r="B28" s="20"/>
      <c r="C28" s="21">
        <v>12945</v>
      </c>
      <c r="D28" s="22"/>
      <c r="E28" s="23" t="s">
        <v>43</v>
      </c>
      <c r="F28" s="3"/>
      <c r="G28" s="4"/>
      <c r="H28" s="23" t="s">
        <v>44</v>
      </c>
      <c r="I28" s="3"/>
      <c r="J28" s="3"/>
      <c r="K28" s="4"/>
      <c r="L28" s="23" t="s">
        <v>45</v>
      </c>
      <c r="M28" s="3"/>
      <c r="N28" s="3"/>
      <c r="O28" s="3"/>
      <c r="P28" s="4"/>
      <c r="Q28" s="23"/>
      <c r="R28" s="3"/>
      <c r="S28" s="3"/>
      <c r="T28" s="3"/>
      <c r="U28" s="4"/>
      <c r="V28" s="23"/>
      <c r="W28" s="3"/>
      <c r="X28" s="3"/>
      <c r="Y28" s="4"/>
      <c r="Z28" s="41"/>
    </row>
    <row r="29" ht="18.75" customHeight="1" spans="1:26">
      <c r="A29" s="20"/>
      <c r="B29" s="20"/>
      <c r="C29" s="21">
        <v>13004</v>
      </c>
      <c r="D29" s="22"/>
      <c r="E29" s="23" t="s">
        <v>43</v>
      </c>
      <c r="F29" s="3"/>
      <c r="G29" s="4"/>
      <c r="H29" s="23" t="s">
        <v>44</v>
      </c>
      <c r="I29" s="3"/>
      <c r="J29" s="3"/>
      <c r="K29" s="4"/>
      <c r="L29" s="23" t="s">
        <v>45</v>
      </c>
      <c r="M29" s="3"/>
      <c r="N29" s="3"/>
      <c r="O29" s="3"/>
      <c r="P29" s="4"/>
      <c r="Q29" s="23"/>
      <c r="R29" s="3"/>
      <c r="S29" s="3"/>
      <c r="T29" s="3"/>
      <c r="U29" s="4"/>
      <c r="V29" s="23"/>
      <c r="W29" s="3"/>
      <c r="X29" s="3"/>
      <c r="Y29" s="4"/>
      <c r="Z29" s="41"/>
    </row>
    <row r="30" ht="28.5" customHeight="1" spans="1:26">
      <c r="A30" s="20"/>
      <c r="B30" s="20"/>
      <c r="C30" s="26">
        <v>12049</v>
      </c>
      <c r="D30" s="4"/>
      <c r="E30" s="23" t="s">
        <v>43</v>
      </c>
      <c r="F30" s="3"/>
      <c r="G30" s="4"/>
      <c r="H30" s="23"/>
      <c r="I30" s="3"/>
      <c r="J30" s="3"/>
      <c r="K30" s="4"/>
      <c r="L30" s="23"/>
      <c r="M30" s="3"/>
      <c r="N30" s="3"/>
      <c r="O30" s="3"/>
      <c r="P30" s="4"/>
      <c r="Q30" s="23" t="s">
        <v>47</v>
      </c>
      <c r="R30" s="3"/>
      <c r="S30" s="3"/>
      <c r="T30" s="3"/>
      <c r="U30" s="4"/>
      <c r="V30" s="23" t="s">
        <v>48</v>
      </c>
      <c r="W30" s="3"/>
      <c r="X30" s="3"/>
      <c r="Y30" s="4"/>
      <c r="Z30" s="41"/>
    </row>
    <row r="31" spans="1:26">
      <c r="A31" s="17"/>
      <c r="B31" s="17"/>
      <c r="C31" s="27"/>
      <c r="D31" s="17"/>
      <c r="E31" s="17"/>
      <c r="F31" s="28"/>
      <c r="G31" s="28"/>
      <c r="H31" s="17"/>
      <c r="I31" s="28"/>
      <c r="J31" s="28"/>
      <c r="K31" s="28"/>
      <c r="L31" s="17"/>
      <c r="M31" s="28"/>
      <c r="N31" s="28"/>
      <c r="O31" s="28"/>
      <c r="P31" s="28"/>
      <c r="Q31" s="17"/>
      <c r="R31" s="28"/>
      <c r="S31" s="28"/>
      <c r="T31" s="28"/>
      <c r="U31" s="28"/>
      <c r="V31" s="17"/>
      <c r="W31" s="28"/>
      <c r="X31" s="28"/>
      <c r="Y31" s="28"/>
      <c r="Z31" s="1"/>
    </row>
    <row r="32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"/>
    </row>
    <row r="33" spans="1:26">
      <c r="A33" s="17"/>
      <c r="B33" s="18" t="s">
        <v>49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"/>
    </row>
    <row r="34" spans="1:26">
      <c r="A34" s="8"/>
      <c r="B34" s="17"/>
      <c r="C34" s="29" t="s">
        <v>50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"/>
    </row>
    <row r="35" spans="1:26">
      <c r="A35" s="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"/>
    </row>
    <row r="36" spans="1:26">
      <c r="A36" s="17"/>
      <c r="B36" s="30" t="s">
        <v>12</v>
      </c>
      <c r="C36" s="28"/>
      <c r="D36" s="28"/>
      <c r="E36" s="28"/>
      <c r="F36" s="30" t="s">
        <v>51</v>
      </c>
      <c r="G36" s="28"/>
      <c r="H36" s="28"/>
      <c r="I36" s="28"/>
      <c r="J36" s="28"/>
      <c r="K36" s="28"/>
      <c r="L36" s="28"/>
      <c r="M36" s="28"/>
      <c r="N36" s="28"/>
      <c r="O36" s="28"/>
      <c r="P36" s="35" t="s">
        <v>52</v>
      </c>
      <c r="Q36" s="28"/>
      <c r="R36" s="28"/>
      <c r="S36" s="28"/>
      <c r="T36" s="28"/>
      <c r="U36" s="28"/>
      <c r="V36" s="28"/>
      <c r="W36" s="28"/>
      <c r="X36" s="28"/>
      <c r="Y36" s="28"/>
      <c r="Z36" s="1"/>
    </row>
    <row r="37" spans="1:26">
      <c r="A37" s="17"/>
      <c r="B37" s="31">
        <v>1</v>
      </c>
      <c r="C37" s="28"/>
      <c r="D37" s="28"/>
      <c r="E37" s="28"/>
      <c r="F37" s="17" t="s">
        <v>45</v>
      </c>
      <c r="G37" s="17"/>
      <c r="H37" s="17"/>
      <c r="I37" s="17"/>
      <c r="J37" s="17"/>
      <c r="K37" s="17"/>
      <c r="L37" s="17"/>
      <c r="M37" s="17"/>
      <c r="N37" s="17"/>
      <c r="O37" s="17"/>
      <c r="P37" s="31"/>
      <c r="Q37" s="31"/>
      <c r="R37" s="31"/>
      <c r="S37" s="31"/>
      <c r="T37" s="31"/>
      <c r="U37" s="31">
        <f>COUNTIF(L23:P30,"Coding mistake")</f>
        <v>7</v>
      </c>
      <c r="V37" s="31"/>
      <c r="W37" s="31"/>
      <c r="X37" s="31"/>
      <c r="Y37" s="31"/>
      <c r="Z37" s="1"/>
    </row>
    <row r="38" spans="1:26">
      <c r="A38" s="17"/>
      <c r="B38" s="31">
        <v>2</v>
      </c>
      <c r="C38" s="28"/>
      <c r="D38" s="28"/>
      <c r="E38" s="28"/>
      <c r="F38" s="17" t="s">
        <v>53</v>
      </c>
      <c r="G38" s="17"/>
      <c r="H38" s="17"/>
      <c r="I38" s="17"/>
      <c r="J38" s="17"/>
      <c r="K38" s="17"/>
      <c r="L38" s="17"/>
      <c r="M38" s="17"/>
      <c r="N38" s="17"/>
      <c r="O38" s="17"/>
      <c r="P38" s="31"/>
      <c r="Q38" s="31"/>
      <c r="R38" s="31"/>
      <c r="S38" s="31"/>
      <c r="T38" s="31"/>
      <c r="U38" s="31">
        <f>COUNTIF(L23:P30,"Misunderstand Document")</f>
        <v>0</v>
      </c>
      <c r="V38" s="31"/>
      <c r="W38" s="31"/>
      <c r="X38" s="31"/>
      <c r="Y38" s="31"/>
      <c r="Z38" s="1"/>
    </row>
    <row r="39" spans="1:26">
      <c r="A39" s="17"/>
      <c r="B39" s="31">
        <v>3</v>
      </c>
      <c r="C39" s="28"/>
      <c r="D39" s="28"/>
      <c r="E39" s="28"/>
      <c r="F39" s="17" t="s">
        <v>54</v>
      </c>
      <c r="G39" s="17"/>
      <c r="H39" s="17"/>
      <c r="I39" s="17"/>
      <c r="J39" s="17"/>
      <c r="K39" s="17"/>
      <c r="L39" s="17"/>
      <c r="M39" s="17"/>
      <c r="N39" s="17"/>
      <c r="O39" s="17"/>
      <c r="P39" s="31"/>
      <c r="Q39" s="31"/>
      <c r="R39" s="31"/>
      <c r="S39" s="31"/>
      <c r="T39" s="31"/>
      <c r="U39" s="31">
        <f>COUNTIF(L23:P30,"Unclear Document")</f>
        <v>0</v>
      </c>
      <c r="V39" s="31"/>
      <c r="W39" s="31"/>
      <c r="X39" s="31"/>
      <c r="Y39" s="31"/>
      <c r="Z39" s="1"/>
    </row>
    <row r="40" spans="1:26">
      <c r="A40" s="17"/>
      <c r="B40" s="31">
        <v>4</v>
      </c>
      <c r="C40" s="28"/>
      <c r="D40" s="28"/>
      <c r="E40" s="28"/>
      <c r="F40" s="17" t="s">
        <v>55</v>
      </c>
      <c r="G40" s="17"/>
      <c r="H40" s="17"/>
      <c r="I40" s="17"/>
      <c r="J40" s="17"/>
      <c r="K40" s="17"/>
      <c r="L40" s="17"/>
      <c r="M40" s="17"/>
      <c r="N40" s="17"/>
      <c r="O40" s="17"/>
      <c r="P40" s="31"/>
      <c r="Q40" s="31"/>
      <c r="R40" s="31"/>
      <c r="S40" s="31"/>
      <c r="T40" s="31"/>
      <c r="U40" s="31">
        <f>COUNTIF(L23:P30,"Error in Document")</f>
        <v>0</v>
      </c>
      <c r="V40" s="31"/>
      <c r="W40" s="31"/>
      <c r="X40" s="31"/>
      <c r="Y40" s="31"/>
      <c r="Z40" s="1"/>
    </row>
    <row r="41" spans="1:26">
      <c r="A41" s="17"/>
      <c r="B41" s="31">
        <v>5</v>
      </c>
      <c r="C41" s="28"/>
      <c r="D41" s="28"/>
      <c r="E41" s="28"/>
      <c r="F41" s="17" t="s">
        <v>56</v>
      </c>
      <c r="G41" s="17"/>
      <c r="H41" s="17"/>
      <c r="I41" s="17"/>
      <c r="J41" s="17"/>
      <c r="K41" s="17"/>
      <c r="L41" s="17"/>
      <c r="M41" s="17"/>
      <c r="N41" s="17"/>
      <c r="O41" s="17"/>
      <c r="P41" s="31"/>
      <c r="Q41" s="31"/>
      <c r="R41" s="31"/>
      <c r="S41" s="31"/>
      <c r="T41" s="31"/>
      <c r="U41" s="31">
        <f>COUNTIF(L23:P30,"Other")</f>
        <v>0</v>
      </c>
      <c r="V41" s="31"/>
      <c r="W41" s="31"/>
      <c r="X41" s="31"/>
      <c r="Y41" s="31"/>
      <c r="Z41" s="1"/>
    </row>
    <row r="42" spans="1:26">
      <c r="A42" s="8"/>
      <c r="B42" s="31"/>
      <c r="C42" s="28"/>
      <c r="D42" s="28"/>
      <c r="E42" s="2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1"/>
    </row>
    <row r="43" spans="1:26">
      <c r="A43" s="8"/>
      <c r="B43" s="31"/>
      <c r="C43" s="28"/>
      <c r="D43" s="28"/>
      <c r="E43" s="28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1"/>
    </row>
    <row r="44" spans="1:26">
      <c r="A44" s="8"/>
      <c r="B44" s="31"/>
      <c r="C44" s="28"/>
      <c r="D44" s="28"/>
      <c r="E44" s="2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1"/>
    </row>
    <row r="45" spans="1:26">
      <c r="A45" s="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"/>
    </row>
    <row r="46" spans="1:26">
      <c r="A46" s="8"/>
      <c r="B46" s="8"/>
      <c r="C46" s="2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"/>
    </row>
    <row r="47" spans="1:26">
      <c r="A47" s="8"/>
      <c r="B47" s="8"/>
      <c r="C47" s="2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"/>
    </row>
    <row r="48" ht="13.2" spans="1:26">
      <c r="A48" s="17"/>
      <c r="B48" s="8"/>
      <c r="C48" s="2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7"/>
      <c r="W48" s="8"/>
      <c r="X48" s="8"/>
      <c r="Y48" s="8"/>
      <c r="Z48" s="1"/>
    </row>
    <row r="49" ht="13.2" spans="1:26">
      <c r="A49" s="17"/>
      <c r="B49" s="8"/>
      <c r="C49" s="2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7"/>
      <c r="W49" s="8"/>
      <c r="X49" s="8"/>
      <c r="Y49" s="8"/>
      <c r="Z49" s="1"/>
    </row>
    <row r="50" ht="13.2" spans="1:26">
      <c r="A50" s="17"/>
      <c r="B50" s="8"/>
      <c r="C50" s="2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17"/>
      <c r="W50" s="8"/>
      <c r="X50" s="8"/>
      <c r="Y50" s="8"/>
      <c r="Z50" s="1"/>
    </row>
    <row r="51" ht="13.2" spans="1:26">
      <c r="A51" s="17"/>
      <c r="B51" s="8"/>
      <c r="C51" s="2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17"/>
      <c r="W51" s="8"/>
      <c r="X51" s="8"/>
      <c r="Y51" s="8"/>
      <c r="Z51" s="1"/>
    </row>
    <row r="52" ht="13.2" spans="1:26">
      <c r="A52" s="17"/>
      <c r="B52" s="8"/>
      <c r="C52" s="2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17"/>
      <c r="W52" s="8"/>
      <c r="X52" s="8"/>
      <c r="Y52" s="8"/>
      <c r="Z52" s="1"/>
    </row>
    <row r="53" ht="13.2" spans="1:26">
      <c r="A53" s="17"/>
      <c r="B53" s="8"/>
      <c r="C53" s="2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7"/>
      <c r="W53" s="8"/>
      <c r="X53" s="8"/>
      <c r="Y53" s="8"/>
      <c r="Z53" s="1"/>
    </row>
    <row r="54" ht="13.2" spans="1:26">
      <c r="A54" s="17"/>
      <c r="B54" s="8"/>
      <c r="C54" s="2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17"/>
      <c r="W54" s="8"/>
      <c r="X54" s="8"/>
      <c r="Y54" s="8"/>
      <c r="Z54" s="1"/>
    </row>
    <row r="55" ht="13.2" spans="1:26">
      <c r="A55" s="17"/>
      <c r="B55" s="8"/>
      <c r="C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17"/>
      <c r="W55" s="8"/>
      <c r="X55" s="8"/>
      <c r="Y55" s="8"/>
      <c r="Z55" s="1"/>
    </row>
    <row r="56" ht="13.2" spans="1:26">
      <c r="A56" s="17"/>
      <c r="B56" s="8"/>
      <c r="C56" s="2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17"/>
      <c r="W56" s="8"/>
      <c r="X56" s="8"/>
      <c r="Y56" s="8"/>
      <c r="Z56" s="1"/>
    </row>
    <row r="57" ht="13.2" spans="1:26">
      <c r="A57" s="8"/>
      <c r="B57" s="8"/>
      <c r="C57" s="2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"/>
    </row>
    <row r="58" ht="13.2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"/>
    </row>
    <row r="59" ht="13.2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"/>
    </row>
    <row r="60" ht="13.2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"/>
    </row>
    <row r="61" ht="13.2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"/>
    </row>
    <row r="62" ht="13.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2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2" spans="1:26">
      <c r="A64" s="1"/>
      <c r="B64" s="29" t="s">
        <v>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2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2" spans="1:26">
      <c r="A66" s="1"/>
      <c r="B66" s="30" t="s">
        <v>12</v>
      </c>
      <c r="C66" s="28"/>
      <c r="D66" s="28"/>
      <c r="E66" s="28"/>
      <c r="F66" s="30" t="s">
        <v>51</v>
      </c>
      <c r="G66" s="28"/>
      <c r="H66" s="28"/>
      <c r="I66" s="28"/>
      <c r="J66" s="28"/>
      <c r="K66" s="28"/>
      <c r="L66" s="28"/>
      <c r="M66" s="28"/>
      <c r="N66" s="28"/>
      <c r="O66" s="28"/>
      <c r="P66" s="35" t="s">
        <v>52</v>
      </c>
      <c r="Q66" s="28"/>
      <c r="R66" s="28"/>
      <c r="S66" s="28"/>
      <c r="T66" s="28"/>
      <c r="U66" s="28"/>
      <c r="V66" s="28"/>
      <c r="W66" s="28"/>
      <c r="X66" s="28"/>
      <c r="Y66" s="28"/>
      <c r="Z66" s="1"/>
    </row>
    <row r="67" ht="13.2" spans="1:26">
      <c r="A67" s="1"/>
      <c r="B67" s="31">
        <v>1</v>
      </c>
      <c r="C67" s="28"/>
      <c r="D67" s="28"/>
      <c r="E67" s="28"/>
      <c r="F67" s="17" t="s">
        <v>58</v>
      </c>
      <c r="G67" s="17"/>
      <c r="H67" s="17"/>
      <c r="I67" s="17"/>
      <c r="J67" s="17"/>
      <c r="K67" s="17"/>
      <c r="L67" s="17"/>
      <c r="M67" s="17"/>
      <c r="N67" s="17"/>
      <c r="O67" s="17"/>
      <c r="P67" s="31"/>
      <c r="Q67" s="31"/>
      <c r="R67" s="31"/>
      <c r="S67" s="31"/>
      <c r="T67" s="31"/>
      <c r="U67" s="31">
        <f>COUNTIF(Q23:U30,"As Specified")</f>
        <v>0</v>
      </c>
      <c r="V67" s="31"/>
      <c r="W67" s="31"/>
      <c r="X67" s="31"/>
      <c r="Y67" s="31"/>
      <c r="Z67" s="1"/>
    </row>
    <row r="68" ht="13.2" spans="1:26">
      <c r="A68" s="1"/>
      <c r="B68" s="31">
        <v>2</v>
      </c>
      <c r="C68" s="28"/>
      <c r="D68" s="28"/>
      <c r="E68" s="28"/>
      <c r="F68" s="17" t="s">
        <v>59</v>
      </c>
      <c r="G68" s="17"/>
      <c r="H68" s="17"/>
      <c r="I68" s="17"/>
      <c r="J68" s="17"/>
      <c r="K68" s="17"/>
      <c r="L68" s="17"/>
      <c r="M68" s="17"/>
      <c r="N68" s="17"/>
      <c r="O68" s="17"/>
      <c r="P68" s="31"/>
      <c r="Q68" s="31"/>
      <c r="R68" s="31"/>
      <c r="S68" s="31"/>
      <c r="T68" s="31"/>
      <c r="U68" s="31">
        <f>COUNTIF(Q23:U30,"Duplicate")</f>
        <v>0</v>
      </c>
      <c r="V68" s="31"/>
      <c r="W68" s="31"/>
      <c r="X68" s="31"/>
      <c r="Y68" s="31"/>
      <c r="Z68" s="1"/>
    </row>
    <row r="69" ht="13.2" spans="1:26">
      <c r="A69" s="1"/>
      <c r="B69" s="31">
        <v>3</v>
      </c>
      <c r="C69" s="28"/>
      <c r="D69" s="28"/>
      <c r="E69" s="28"/>
      <c r="F69" s="17" t="s">
        <v>60</v>
      </c>
      <c r="G69" s="17"/>
      <c r="H69" s="17"/>
      <c r="I69" s="17"/>
      <c r="J69" s="17"/>
      <c r="K69" s="17"/>
      <c r="L69" s="17"/>
      <c r="M69" s="17"/>
      <c r="N69" s="17"/>
      <c r="O69" s="17"/>
      <c r="P69" s="31"/>
      <c r="Q69" s="31"/>
      <c r="R69" s="31"/>
      <c r="S69" s="31"/>
      <c r="T69" s="31"/>
      <c r="U69" s="31">
        <f>COUNTIF(Q23:U30,"Insufficient execution environment")</f>
        <v>0</v>
      </c>
      <c r="V69" s="31"/>
      <c r="W69" s="31"/>
      <c r="X69" s="31"/>
      <c r="Y69" s="31"/>
      <c r="Z69" s="1"/>
    </row>
    <row r="70" ht="13.2" spans="1:26">
      <c r="A70" s="1"/>
      <c r="B70" s="31">
        <v>4</v>
      </c>
      <c r="C70" s="28"/>
      <c r="D70" s="28"/>
      <c r="E70" s="28"/>
      <c r="F70" s="17" t="s">
        <v>61</v>
      </c>
      <c r="G70" s="17"/>
      <c r="H70" s="17"/>
      <c r="I70" s="17"/>
      <c r="J70" s="17"/>
      <c r="K70" s="17"/>
      <c r="L70" s="17"/>
      <c r="M70" s="17"/>
      <c r="N70" s="17"/>
      <c r="O70" s="17"/>
      <c r="P70" s="31"/>
      <c r="Q70" s="31"/>
      <c r="R70" s="31"/>
      <c r="S70" s="31"/>
      <c r="T70" s="31"/>
      <c r="U70" s="31">
        <f>COUNTIF(Q23:U30,"data error")</f>
        <v>0</v>
      </c>
      <c r="V70" s="31"/>
      <c r="W70" s="31"/>
      <c r="X70" s="31"/>
      <c r="Y70" s="31"/>
      <c r="Z70" s="1"/>
    </row>
    <row r="71" ht="13.2" spans="1:26">
      <c r="A71" s="1"/>
      <c r="B71" s="31">
        <v>5</v>
      </c>
      <c r="C71" s="28"/>
      <c r="D71" s="28"/>
      <c r="E71" s="28"/>
      <c r="F71" s="17" t="s">
        <v>62</v>
      </c>
      <c r="G71" s="17"/>
      <c r="H71" s="17"/>
      <c r="I71" s="17"/>
      <c r="J71" s="17"/>
      <c r="K71" s="17"/>
      <c r="L71" s="17"/>
      <c r="M71" s="17"/>
      <c r="N71" s="17"/>
      <c r="O71" s="17"/>
      <c r="P71" s="31"/>
      <c r="Q71" s="31"/>
      <c r="R71" s="31"/>
      <c r="S71" s="31"/>
      <c r="T71" s="31"/>
      <c r="U71" s="31">
        <f>COUNTIF(Q23:U30,"Error in Testing procedure")</f>
        <v>0</v>
      </c>
      <c r="V71" s="31"/>
      <c r="W71" s="31"/>
      <c r="X71" s="31"/>
      <c r="Y71" s="31"/>
      <c r="Z71" s="1"/>
    </row>
    <row r="72" ht="13.2" spans="1:26">
      <c r="A72" s="1"/>
      <c r="B72" s="31">
        <v>6</v>
      </c>
      <c r="C72" s="28"/>
      <c r="D72" s="28"/>
      <c r="E72" s="28"/>
      <c r="F72" s="17" t="s">
        <v>47</v>
      </c>
      <c r="G72" s="1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1">
        <f>COUNTIF(Q23:U30,"Cannot Reproduce")</f>
        <v>2</v>
      </c>
      <c r="V72" s="1"/>
      <c r="W72" s="1"/>
      <c r="X72" s="1"/>
      <c r="Y72" s="1"/>
      <c r="Z72" s="1"/>
    </row>
    <row r="73" ht="13.2" spans="1:26">
      <c r="A73" s="1"/>
      <c r="B73" s="31">
        <v>7</v>
      </c>
      <c r="C73" s="28"/>
      <c r="D73" s="28"/>
      <c r="E73" s="28"/>
      <c r="F73" s="17" t="s">
        <v>46</v>
      </c>
      <c r="G73" s="1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1">
        <f>COUNTIF(Q23:U30,"Connected system bad")</f>
        <v>1</v>
      </c>
      <c r="V73" s="1"/>
      <c r="W73" s="1"/>
      <c r="X73" s="1"/>
      <c r="Y73" s="1"/>
      <c r="Z73" s="1"/>
    </row>
    <row r="74" ht="13.2" spans="1:26">
      <c r="A74" s="1"/>
      <c r="B74" s="31">
        <v>8</v>
      </c>
      <c r="C74" s="28"/>
      <c r="D74" s="28"/>
      <c r="E74" s="28"/>
      <c r="F74" s="17" t="s">
        <v>63</v>
      </c>
      <c r="G74" s="1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1">
        <f>COUNTIF(Q23:U30,"Cause unknown")</f>
        <v>0</v>
      </c>
      <c r="V74" s="1"/>
      <c r="W74" s="1"/>
      <c r="X74" s="1"/>
      <c r="Y74" s="1"/>
      <c r="Z74" s="1"/>
    </row>
    <row r="75" ht="13.2" spans="1:26">
      <c r="A75" s="1"/>
      <c r="B75" s="31">
        <v>9</v>
      </c>
      <c r="C75" s="28"/>
      <c r="D75" s="28"/>
      <c r="E75" s="28"/>
      <c r="F75" s="17" t="s">
        <v>64</v>
      </c>
      <c r="G75" s="1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1">
        <f>COUNTIF(Q23:U30,"requirement error")</f>
        <v>0</v>
      </c>
      <c r="V75" s="1"/>
      <c r="W75" s="1"/>
      <c r="X75" s="1"/>
      <c r="Y75" s="1"/>
      <c r="Z75" s="1"/>
    </row>
    <row r="76" ht="13.2" spans="1:26">
      <c r="A76" s="1"/>
      <c r="B76" s="31">
        <v>10</v>
      </c>
      <c r="C76" s="28"/>
      <c r="D76" s="28"/>
      <c r="E76" s="28"/>
      <c r="F76" s="17" t="s">
        <v>56</v>
      </c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1">
        <f>COUNTIF(Q23:U30,"Other")</f>
        <v>0</v>
      </c>
      <c r="V76" s="1"/>
      <c r="W76" s="1"/>
      <c r="X76" s="1"/>
      <c r="Y76" s="1"/>
      <c r="Z76" s="1"/>
    </row>
    <row r="77" ht="13.2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2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2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2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2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2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2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2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2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2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2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2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2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2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2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2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2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2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2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2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2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2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2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2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2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2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2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2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2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2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2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2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2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2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2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2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2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2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2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2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2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2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2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2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2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2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2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2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2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2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2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2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2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2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2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2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2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2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2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2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2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2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2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2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2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2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2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2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2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2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2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2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2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2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2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2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2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2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2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2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2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2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2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2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2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2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2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2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2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2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2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2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2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2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2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2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2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2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2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2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2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2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2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2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2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2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2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2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2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2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2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2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2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2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2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2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2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2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2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2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2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2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2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2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2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2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2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2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2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2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2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2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2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2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2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2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2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2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2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2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2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2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2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2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2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2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2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2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2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2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2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2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2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2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2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2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2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2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2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2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2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2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2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2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2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2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2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2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2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2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2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2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2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2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2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2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2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2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2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2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2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2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2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2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2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2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2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2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2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2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2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2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2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2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2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2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2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2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2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2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2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2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2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2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2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2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2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2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2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2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2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2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2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2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2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2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2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2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2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2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2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2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2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2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2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2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2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2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2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2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2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2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2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2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2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2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2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2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2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2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2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2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2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2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2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2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2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2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2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2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2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2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2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2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2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2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2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2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2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2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2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2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2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2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2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2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2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2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2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2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2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2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2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2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2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2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2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2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2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2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2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2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2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2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2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2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2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2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2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2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2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2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2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2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2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2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2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2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2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2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2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2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2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2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2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2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2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2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2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2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2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2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2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2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2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2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2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2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2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2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2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2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2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2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2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2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2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2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2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2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2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2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2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2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2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2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2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2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2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2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2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2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2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2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2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2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2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2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2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2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2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2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2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2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2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2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2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2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2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2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2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2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2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2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2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2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2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2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2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2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2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2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2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2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2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2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2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2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2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2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2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2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2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2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2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2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2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2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2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2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2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2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2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2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2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2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2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2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2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2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2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2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2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2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2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2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2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2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2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2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2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2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2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2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2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2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2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2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2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2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2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2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2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2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2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2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2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2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2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2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2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2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2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2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2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2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2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2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2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2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2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2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2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2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2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2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2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2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2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2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2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2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2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2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2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2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2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2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2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2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2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2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2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2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2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2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2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2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2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2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2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2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2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2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2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2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2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2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2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2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2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2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2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2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2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2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2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2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2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2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2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2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2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2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2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2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2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2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2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2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2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2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2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2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2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2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2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2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2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2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2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2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2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2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2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2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2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2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2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2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2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2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2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2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2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2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2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2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2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2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2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2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2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2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2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2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2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2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2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2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2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2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2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2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2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2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2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2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2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2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2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2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2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2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2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2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2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2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2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2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2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2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2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2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2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2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2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2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2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2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2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2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2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2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2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2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2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2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2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2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2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2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2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2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2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2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2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2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2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2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2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2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2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2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2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2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2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2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2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2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2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2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2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2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2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2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2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2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2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2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2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2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2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2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2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2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2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2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2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2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2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2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2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2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2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2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2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2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2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2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2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2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2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2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2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2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2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2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2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2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2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2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2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2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2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2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2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2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2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2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2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2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2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2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2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2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2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2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2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2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2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2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2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2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2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2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2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2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2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2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2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2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2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2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2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2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2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2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2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2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2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2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2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2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2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2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2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2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2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2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2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2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2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2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2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2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2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2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2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2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2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2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2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2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2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2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2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2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2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2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2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2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2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2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2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2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2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2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2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2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2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2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2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2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2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2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2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2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2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2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2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2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2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2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2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2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2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2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2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2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2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2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2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2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2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2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2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2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2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2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2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2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2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2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2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2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2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2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2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2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2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2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2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2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2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2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2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2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2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2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2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2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2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2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2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2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2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2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2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2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2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2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2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2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2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2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2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2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2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2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2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2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2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2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2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2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2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2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2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2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2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2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2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2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2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2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2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2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2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2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2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2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2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2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2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2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2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2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2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2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2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2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2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2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2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2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2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2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29">
    <mergeCell ref="E3:G3"/>
    <mergeCell ref="H3:O3"/>
    <mergeCell ref="P3:T3"/>
    <mergeCell ref="U3:X3"/>
    <mergeCell ref="E4:G4"/>
    <mergeCell ref="H4:O4"/>
    <mergeCell ref="P4:T4"/>
    <mergeCell ref="U4:X4"/>
    <mergeCell ref="E5:G5"/>
    <mergeCell ref="H5:O5"/>
    <mergeCell ref="P5:T5"/>
    <mergeCell ref="U5:X5"/>
    <mergeCell ref="E6:G6"/>
    <mergeCell ref="H6:X6"/>
    <mergeCell ref="F10:K10"/>
    <mergeCell ref="L10:M10"/>
    <mergeCell ref="N10:O10"/>
    <mergeCell ref="P10:Q10"/>
    <mergeCell ref="R10:S10"/>
    <mergeCell ref="T10:X10"/>
    <mergeCell ref="F11:K11"/>
    <mergeCell ref="L11:M11"/>
    <mergeCell ref="N11:O11"/>
    <mergeCell ref="P11:Q11"/>
    <mergeCell ref="R11:S11"/>
    <mergeCell ref="T11:X11"/>
    <mergeCell ref="F12:K12"/>
    <mergeCell ref="L12:M12"/>
    <mergeCell ref="N12:O12"/>
    <mergeCell ref="P12:Q12"/>
    <mergeCell ref="R12:S12"/>
    <mergeCell ref="T12:X12"/>
    <mergeCell ref="F13:K13"/>
    <mergeCell ref="L13:M13"/>
    <mergeCell ref="N13:O13"/>
    <mergeCell ref="P13:Q13"/>
    <mergeCell ref="R13:S13"/>
    <mergeCell ref="T13:X13"/>
    <mergeCell ref="F14:K14"/>
    <mergeCell ref="L14:M14"/>
    <mergeCell ref="N14:O14"/>
    <mergeCell ref="P14:Q14"/>
    <mergeCell ref="R14:S14"/>
    <mergeCell ref="T14:X14"/>
    <mergeCell ref="M16:O16"/>
    <mergeCell ref="M17:O17"/>
    <mergeCell ref="C22:D22"/>
    <mergeCell ref="E22:G22"/>
    <mergeCell ref="H22:K22"/>
    <mergeCell ref="L22:P22"/>
    <mergeCell ref="Q22:U22"/>
    <mergeCell ref="V22:Y22"/>
    <mergeCell ref="C23:D23"/>
    <mergeCell ref="E23:G23"/>
    <mergeCell ref="H23:K23"/>
    <mergeCell ref="L23:P23"/>
    <mergeCell ref="Q23:U23"/>
    <mergeCell ref="V23:Y23"/>
    <mergeCell ref="C24:D24"/>
    <mergeCell ref="E24:G24"/>
    <mergeCell ref="H24:K24"/>
    <mergeCell ref="L24:P24"/>
    <mergeCell ref="Q24:U24"/>
    <mergeCell ref="V24:Y24"/>
    <mergeCell ref="C25:D25"/>
    <mergeCell ref="E25:G25"/>
    <mergeCell ref="H25:K25"/>
    <mergeCell ref="L25:P25"/>
    <mergeCell ref="Q25:U25"/>
    <mergeCell ref="V25:Y25"/>
    <mergeCell ref="C26:D26"/>
    <mergeCell ref="E26:G26"/>
    <mergeCell ref="H26:K26"/>
    <mergeCell ref="L26:P26"/>
    <mergeCell ref="Q26:U26"/>
    <mergeCell ref="V26:Y26"/>
    <mergeCell ref="C27:D27"/>
    <mergeCell ref="E27:G27"/>
    <mergeCell ref="H27:K27"/>
    <mergeCell ref="L27:P27"/>
    <mergeCell ref="Q27:U27"/>
    <mergeCell ref="V27:Y27"/>
    <mergeCell ref="C28:D28"/>
    <mergeCell ref="E28:G28"/>
    <mergeCell ref="H28:K28"/>
    <mergeCell ref="L28:P28"/>
    <mergeCell ref="Q28:U28"/>
    <mergeCell ref="V28:Y28"/>
    <mergeCell ref="C29:D29"/>
    <mergeCell ref="E29:G29"/>
    <mergeCell ref="H29:K29"/>
    <mergeCell ref="L29:P29"/>
    <mergeCell ref="Q29:U29"/>
    <mergeCell ref="V29:Y29"/>
    <mergeCell ref="C30:D30"/>
    <mergeCell ref="E30:G30"/>
    <mergeCell ref="H30:K30"/>
    <mergeCell ref="L30:P30"/>
    <mergeCell ref="Q30:U30"/>
    <mergeCell ref="V30:Y30"/>
    <mergeCell ref="E31:G31"/>
    <mergeCell ref="H31:K31"/>
    <mergeCell ref="L31:P31"/>
    <mergeCell ref="Q31:U31"/>
    <mergeCell ref="V31:Y31"/>
    <mergeCell ref="B36:E36"/>
    <mergeCell ref="F36:O36"/>
    <mergeCell ref="P36:Y36"/>
    <mergeCell ref="B37:E37"/>
    <mergeCell ref="B38:E38"/>
    <mergeCell ref="B39:E39"/>
    <mergeCell ref="B40:E40"/>
    <mergeCell ref="B41:E41"/>
    <mergeCell ref="B42:E42"/>
    <mergeCell ref="B43:E43"/>
    <mergeCell ref="B44:E44"/>
    <mergeCell ref="B66:E66"/>
    <mergeCell ref="F66:O66"/>
    <mergeCell ref="P66:Y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</mergeCells>
  <conditionalFormatting sqref="E23:G30">
    <cfRule type="cellIs" dxfId="0" priority="1" operator="equal">
      <formula>"Bug"</formula>
    </cfRule>
    <cfRule type="cellIs" dxfId="1" priority="2" operator="equal">
      <formula>"No bug"</formula>
    </cfRule>
  </conditionalFormatting>
  <dataValidations count="4">
    <dataValidation type="list" allowBlank="1" showErrorMessage="1" sqref="E23;E24;E25;E26;E27:E30">
      <formula1>"Bug,No bug"</formula1>
    </dataValidation>
    <dataValidation type="list" allowBlank="1" showErrorMessage="1" sqref="Q23:Q26;Q27:Q30">
      <formula1>"As Specified,Duplicate,Insufficient execution environment,data error,Error in Testing procedure,Cannot Reproduce,Connected system bad,Cause unknown,requirement error,Other"</formula1>
    </dataValidation>
    <dataValidation type="list" allowBlank="1" showErrorMessage="1" sqref="H23:H26;H27:H30">
      <formula1>"Functional,UI,Screen transition,Non functional,Other"</formula1>
    </dataValidation>
    <dataValidation type="list" allowBlank="1" showErrorMessage="1" sqref="L23:L26;L27:L30">
      <formula1>"Coding mistake,Misunderstand Document,Unclear Document,Error in Document,Other"</formula1>
    </dataValidation>
  </dataValidations>
  <hyperlinks>
    <hyperlink ref="C24" r:id="rId2" display="13000"/>
    <hyperlink ref="C25" r:id="rId3" display="13002"/>
    <hyperlink ref="C26" r:id="rId4" display="13003"/>
    <hyperlink ref="C27" r:id="rId5" display="12974"/>
    <hyperlink ref="C28" r:id="rId6" display="12945"/>
    <hyperlink ref="C29" r:id="rId7" display="13004"/>
    <hyperlink ref="C30" r:id="rId8" display="12049"/>
    <hyperlink ref="C23" r:id="rId9" display="12994"/>
    <hyperlink ref="C23:D23" r:id="rId10" display="12994"/>
    <hyperlink ref="C24:D24" r:id="rId11" display="13000"/>
    <hyperlink ref="C25:D25" r:id="rId12" display="13002"/>
    <hyperlink ref="C25:D25" r:id="rId12" display="13002"/>
    <hyperlink ref="C26:D26" r:id="rId13" display="13003"/>
    <hyperlink ref="C27:Y27" r:id="rId14" display="12974"/>
    <hyperlink ref="C28:D28" r:id="rId15" display="12945"/>
    <hyperlink ref="C29:D29" r:id="rId16" display="13004"/>
  </hyperlink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Report 1</vt:lpstr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huypa</cp:lastModifiedBy>
  <dcterms:created xsi:type="dcterms:W3CDTF">2023-11-12T01:13:57Z</dcterms:created>
  <dcterms:modified xsi:type="dcterms:W3CDTF">2023-11-12T01:35:43Z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063DAF4457F44619A980F2CEA998B10F</vt:lpwstr>
  </property>
  <property fmtid="{D5CDD505-2E9C-101B-9397-08002B2CF9AE}" pid="3" name="KSOProductBuildVer">
    <vt:lpwstr>1033-11.2.0.11225</vt:lpwstr>
  </property>
</Properties>
</file>