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ea/sciebo/Home/current/projects/fly_sugar/results/"/>
    </mc:Choice>
  </mc:AlternateContent>
  <xr:revisionPtr revIDLastSave="0" documentId="13_ncr:1_{B9D10EF6-A440-DE46-BE6C-F3BB83879120}" xr6:coauthVersionLast="47" xr6:coauthVersionMax="47" xr10:uidLastSave="{00000000-0000-0000-0000-000000000000}"/>
  <bookViews>
    <workbookView xWindow="13080" yWindow="4840" windowWidth="26700" windowHeight="18360" activeTab="3" xr2:uid="{00000000-000D-0000-FFFF-FFFF00000000}"/>
  </bookViews>
  <sheets>
    <sheet name="HFD_down" sheetId="4" r:id="rId1"/>
    <sheet name="HFD_up" sheetId="5" r:id="rId2"/>
    <sheet name="HSD_down" sheetId="6" r:id="rId3"/>
    <sheet name="HSD_up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7" l="1"/>
  <c r="J2" i="6"/>
  <c r="J11" i="6"/>
  <c r="J4" i="6"/>
  <c r="J3" i="6"/>
  <c r="J8" i="5"/>
  <c r="J7" i="5"/>
  <c r="J6" i="5"/>
  <c r="J5" i="5"/>
  <c r="J9" i="4"/>
  <c r="J10" i="4"/>
  <c r="J5" i="4"/>
</calcChain>
</file>

<file path=xl/sharedStrings.xml><?xml version="1.0" encoding="utf-8"?>
<sst xmlns="http://schemas.openxmlformats.org/spreadsheetml/2006/main" count="328" uniqueCount="192">
  <si>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</si>
  <si>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</si>
  <si>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</si>
  <si>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</si>
  <si>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</si>
  <si>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</si>
  <si>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</si>
  <si>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</si>
  <si>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</si>
  <si>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GeneRatio_perc</t>
  </si>
  <si>
    <t>geneNames</t>
  </si>
  <si>
    <t>GO:0008088</t>
  </si>
  <si>
    <t>axo-dendritic transport</t>
  </si>
  <si>
    <t>44/10342</t>
  </si>
  <si>
    <t>GO:0030097</t>
  </si>
  <si>
    <t>hemopoiesis</t>
  </si>
  <si>
    <t>82/10342</t>
  </si>
  <si>
    <t>56/10342</t>
  </si>
  <si>
    <t>GO:0045500</t>
  </si>
  <si>
    <t>sevenless signaling pathway</t>
  </si>
  <si>
    <t>30/10342</t>
  </si>
  <si>
    <t>42/10342</t>
  </si>
  <si>
    <t>79/2335</t>
  </si>
  <si>
    <t>33/2335</t>
  </si>
  <si>
    <t>KEGG_CELL_CYCLE</t>
  </si>
  <si>
    <t>KEGG_ALZHEIMERS_DISEASE</t>
  </si>
  <si>
    <t>113/2335</t>
  </si>
  <si>
    <t>KEGG_OXIDATIVE_PHOSPHORYLATION</t>
  </si>
  <si>
    <t>104/2335</t>
  </si>
  <si>
    <t>KEGG_PARKINSONS_DISEASE</t>
  </si>
  <si>
    <t>99/2335</t>
  </si>
  <si>
    <t>KEGG_GLYCOLYSIS_GLUCONEOGENESIS</t>
  </si>
  <si>
    <t>GO:0016570</t>
  </si>
  <si>
    <t>histone modification</t>
  </si>
  <si>
    <t>76/1070</t>
  </si>
  <si>
    <t>197/10342</t>
  </si>
  <si>
    <t>brm/chif/E(Pc)/esc/e(y)1/E(z)/msl-3/ash1/Taf1/atms/Gug/Smyd3/not/csul/sktl/Atu/dom/Parg/trr/aurB/Sirt1/Hmt4-20/Bap55/Sbf/MRG15/CG8878/chm/Cfp1/Usp7/Brms1/Set2/wcy/Ing3/Ncoa6/lid/Mnn1/Atac2/Br140/CG1620/Ntmt/Rtf1/enok/Eaf6/eco/Spt20/upSET/Ada2b/hyx/Kdm2/Sirt6/MBD-R2/Oga/NSD/Brd8/wds/pont/G9a/Ndf/Haspin/Ptip/Atac3/Kdm4B/Nipped-A/Bre1/egg/Su(var)3-3/ctrip/CoRest/nej/calypso/Lpt/ebi/Caf1-55/gpp/NO66/Tlk</t>
  </si>
  <si>
    <t>GO:0050770</t>
  </si>
  <si>
    <t>regulation of axonogenesis</t>
  </si>
  <si>
    <t>15/1070</t>
  </si>
  <si>
    <t>47/10342</t>
  </si>
  <si>
    <t>dsh/fz/DCTN1-p150/Wnt5/fra/bif/Vang/PlexB/RhoGAPp190/Fmr1/ssh/HUWE1/Abp1/spas/Ythdf</t>
  </si>
  <si>
    <t>20/1070</t>
  </si>
  <si>
    <t>E(bx)/neur/Raf/shg/sn/hop/lwr/E2f1/gcm/dom/ytr/heix/CG8149/Nup98-96/spas/mxc/nej/PDZ-GEF/ocm/lola</t>
  </si>
  <si>
    <t>GO:0016319</t>
  </si>
  <si>
    <t>mushroom body development</t>
  </si>
  <si>
    <t>17/1070</t>
  </si>
  <si>
    <t>73/10342</t>
  </si>
  <si>
    <t>CkIIbeta/EcR/ftz-f1/usp/Uba1/mbt/RhoGAPp190/drosha/Fmr1/ssh/enok/twf/pasha/SMC1/Dhc64C/Src64B/ebo</t>
  </si>
  <si>
    <t>GO:0008592</t>
  </si>
  <si>
    <t>regulation of Toll signaling pathway</t>
  </si>
  <si>
    <t>13/1070</t>
  </si>
  <si>
    <t>53/10342</t>
  </si>
  <si>
    <t>gro/spz/lwr/Ulp1/Aos1/Hrs/senju/mop/puf/PGRP-SC2/26-29-p/Traf6/slmb</t>
  </si>
  <si>
    <t>9/1070</t>
  </si>
  <si>
    <t>Sos/Raf/RasGAP1/ksr/dos/mask/Src64B/PDZ-GEF/cnk</t>
  </si>
  <si>
    <t>22/278</t>
  </si>
  <si>
    <t>45821/34974/32473/43725/36461/42550/38798/32627/31027/35679/33974/40429/37970/35381/31052/35954/42853/38649/31835/5740853/43856/35522</t>
  </si>
  <si>
    <t>Abl/chif/shtd/Med/Dp/E2f1/Cdc27/SMC3/Rbf/dpa/SA/CycH/Orc4/E2f2/Cdc45/Mad1/SMC1/Myt1/APC4/lmgA/nej/BubR1</t>
  </si>
  <si>
    <t>KEGG_STARCH_AND_SUCROSE_METABOLISM</t>
  </si>
  <si>
    <t>11/51</t>
  </si>
  <si>
    <t>51/2335</t>
  </si>
  <si>
    <t>47764/36863/37197/41573/42774/42775/42776/53501/53503/53508/59217</t>
  </si>
  <si>
    <t>Amy-p/Amyrel/CG15117/Ugt37A2/Ugt303B3/Ugt303B1/Ugt303B2/Ugt304A1/Ugt303A1/Ugt302E1/Ugt305A1</t>
  </si>
  <si>
    <t>GO:0030149</t>
  </si>
  <si>
    <t>sphingolipid catabolic process</t>
  </si>
  <si>
    <t>4/306</t>
  </si>
  <si>
    <t>12/10342</t>
  </si>
  <si>
    <t>CG15533/CG15534/CDase/Gba1a</t>
  </si>
  <si>
    <t>GO:0006633</t>
  </si>
  <si>
    <t>fatty acid biosynthetic process</t>
  </si>
  <si>
    <t>4/35</t>
  </si>
  <si>
    <t>68/10342</t>
  </si>
  <si>
    <t>CG9993/CG16904/CG9458/CG15531</t>
  </si>
  <si>
    <t>GO:0006631</t>
  </si>
  <si>
    <t>fatty acid metabolic process</t>
  </si>
  <si>
    <t>5/35</t>
  </si>
  <si>
    <t>136/10342</t>
  </si>
  <si>
    <t>CG9993/CG7910/CG16904/CG9458/CG15531</t>
  </si>
  <si>
    <t>GO:0072330</t>
  </si>
  <si>
    <t>monocarboxylic acid biosynthetic process</t>
  </si>
  <si>
    <t>71/10342</t>
  </si>
  <si>
    <t>GO:0042773</t>
  </si>
  <si>
    <t>ATP synthesis coupled electron transport</t>
  </si>
  <si>
    <t>39/1012</t>
  </si>
  <si>
    <t>66/10342</t>
  </si>
  <si>
    <t>ND-B17/ox/COX1/COX2/CYTB/ND2/ND4L/ND5/SdhB/ND-75/ND-23/COX5A/ND-42/RFeSP/ND-B14.5A/ND-ASHI/Pink1/UQCR-14/ND-24/ND-B17.2/ND-B14.5B/ND-13A/ND-51/COX5B/ND-B22/COX4/CG14757/levy/ND-19/Cyt-c1/UQCR-Q/SdhC/SdhD/CIA30/ND-49/COX7C/UQCR-C2/SdhA/ND4</t>
  </si>
  <si>
    <t>GO:0006119</t>
  </si>
  <si>
    <t>oxidative phosphorylation</t>
  </si>
  <si>
    <t>42/1012</t>
  </si>
  <si>
    <t>84/10342</t>
  </si>
  <si>
    <t>ND-B17/ATPsynbeta/ox/COX1/COX2/CYTB/ND2/ND4L/ND5/SdhB/ATPsynO/ND-75/ND-23/COX5A/ND-42/RFeSP/ND-B14.5A/ND-ASHI/Pink1/UQCR-14/ND-24/ND-B17.2/ND-B14.5B/ND-13A/ND-51/COX5B/ND-B22/COX4/CG14757/levy/ATPsynF/ND-19/Cyt-c1/UQCR-Q/SdhC/SdhD/CIA30/ND-49/COX7C/UQCR-C2/SdhA/ND4</t>
  </si>
  <si>
    <t>GO:0050830</t>
  </si>
  <si>
    <t>defense response to Gram-positive bacterium</t>
  </si>
  <si>
    <t>11/1012</t>
  </si>
  <si>
    <t>Dif/PGRP-SA/psh/PPO2/Sp7/SPE/grass/GNBP1/Tep3/modSP/eater</t>
  </si>
  <si>
    <t>72/273</t>
  </si>
  <si>
    <t>43829/46069/45401/46260/19893539/19893533/19893535/19893556/19893558/19893529/19893552/19893549/35590/46040/42759/42291/41845/31762/44207/41432/39143/42591/43507/44390/44228/44702/31190/31950/31604/31697/32434/32439/32565/32586/32740/32936/32989/33179/33528/33744/33852/33918/34747/35279/36159/36640/37385/37466/37728/37931/37946/38612/39950/40272/41340/41800/42808/43798/50178/50246/39214/317928/3355155/5740593/39846/37228/36731/19893551/40390/45668/38378/42341</t>
  </si>
  <si>
    <t>ATPsynbeta/ATPsynG/ox/ND-SGDH/ATP6/COX1/COX2/CYTB/ND1/ND2/ND4L/ND5/SdhB/cype/ATPsynCF6/ATPsynD/ATPsynO/ND-75/ND-23/COX5A/ATPsynB/ND-42/ATPsyngamma/RFeSP/ND-PDSW/Vha36-1/ND-B14.5A/ATPsyndelta/ND-ASHI/ND-MNLL/ND-B18/CG9065/ND-20/UQCR-14/ND-24/ND-18/COX6B/ND-15/ND-B14.5B/ND-13A/ND-51/COX5B/ND-B22/COX4/ND-B14/ND-B15/ND-B14.7/ND-B12/levy/ATPsynF/ND-19/Cyt-c1/UQCR-Q/ND-39/SdhC/UQCR-C1/SdhD/ND-49/ND-B8/COX7C/ND-13B/ND-MLRQ/ND-AGGG/ND-MWFE/UQCR-C2/SdhA/Vha14-1/ND4/COX8/Vha68-1/ND-30/Vha13</t>
  </si>
  <si>
    <t>67/273</t>
  </si>
  <si>
    <t>43829/45401/46260/19893539/19893533/19893535/19893556/19893558/19893529/19893552/19893549/35590/46040/42759/42291/41845/31762/44207/41432/39143/42591/43507/44390/44228/31190/31950/31604/31607/31697/32434/32565/32586/32740/32936/32989/33179/33528/33744/33852/33918/34747/35279/36159/36640/36849/37466/37728/37946/38612/39950/40272/41340/41800/42808/43798/50178/50246/39214/317928/3355155/5740593/39846/3346192/37228/19893551/40390/38378</t>
  </si>
  <si>
    <t>ATPsynbeta/ox/ND-SGDH/ATP6/COX1/COX2/CYTB/ND1/ND2/ND4L/ND5/SdhB/cype/ATPsynCF6/ATPsynD/ATPsynO/ND-75/ND-23/COX5A/ATPsynB/ND-42/ATPsyngamma/RFeSP/ND-PDSW/ND-B14.5A/ATPsyndelta/ND-ASHI/Pink1/ND-MNLL/ND-B18/ND-20/UQCR-14/ND-24/ND-18/COX6B/ND-15/ND-B14.5B/ND-13A/ND-51/COX5B/ND-B22/COX4/ND-B14/ND-B15/DAT/ND-B12/levy/ND-19/Cyt-c1/UQCR-Q/ND-39/SdhC/UQCR-C1/SdhD/ND-49/ND-B8/COX7C/ND-13B/ND-MLRQ/ND-AGGG/ND-MWFE/UQCR-C2/Vmat/SdhA/ND4/COX8/ND-30</t>
  </si>
  <si>
    <t>63/273</t>
  </si>
  <si>
    <t>35728/44317/43829/45401/46260/37232/19893539/19893533/19893535/19893556/35590/46040/42759/42291/41845/31762/44207/41432/39143/42591/43507/44390/44228/31190/31950/31547/31604/31697/32434/32565/32586/32740/32936/32989/33179/33528/33744/33852/33918/34747/35279/36159/36640/37466/37728/37946/38612/39950/40272/41340/41800/42808/43798/50178/50246/39214/317928/3355155/5740593/39846/37228/40390/38378</t>
  </si>
  <si>
    <t>Gapdh1/CanB/ATPsynbeta/ox/ND-SGDH/CalpA/ATP6/COX1/COX2/CYTB/SdhB/cype/ATPsynCF6/ATPsynD/ATPsynO/ND-75/ND-23/COX5A/ATPsynB/ND-42/ATPsyngamma/RFeSP/ND-PDSW/ND-B14.5A/ATPsyndelta/Nep1/ND-ASHI/ND-MNLL/ND-B18/ND-20/UQCR-14/ND-24/ND-18/COX6B/ND-15/ND-B14.5B/ND-13A/ND-51/COX5B/ND-B22/COX4/ND-B14/ND-B15/ND-B12/levy/ND-19/Cyt-c1/UQCR-Q/ND-39/SdhC/UQCR-C1/SdhD/ND-49/ND-B8/COX7C/ND-13B/ND-MLRQ/ND-AGGG/ND-MWFE/UQCR-C2/SdhA/COX8/ND-30</t>
  </si>
  <si>
    <t>11/273</t>
  </si>
  <si>
    <t>43183/35728/35886/40348/34256/35265/40097/43437/33461/42620/34021</t>
  </si>
  <si>
    <t>Ald1/Gapdh1/Pgi/AcCoAS/Aldh/fbp/Aldh7A1/Pdhb/Pgk/PyK/muc</t>
  </si>
  <si>
    <t>36/120</t>
  </si>
  <si>
    <t>32007/38746/37617/45401/46260/19893533/19893535/19893540/19893556/19893558/19893542/35590/46040/42291/41845/31762/44207/41432/42591/43507/44390/31950/32586/32740/32936/32989/35279/38612/40272/41340/41800/43798/50246/39846/19893551/34996</t>
  </si>
  <si>
    <t>sesB/ple/blw/ox/ND-SGDH/COX1/COX2/COX3/CYTB/ND1/ND3/SdhB/cype/ATPsynD/ATPsynO/ND-75/ND-23/COX5A/ND-42/ATPsyngamma/RFeSP/ATPsyndelta/UQCR-14/ND-24/ND-18/COX6B/COX4/Cyt-c1/ND-39/SdhC/UQCR-C1/ND-49/COX7C/UQCR-C2/ND4/Cyt-c-p</t>
  </si>
  <si>
    <t>46069/37617/45401/46260/19893533/19893535/19893540/19893556/19893558/19893542/35590/46040/42291/41845/31762/44207/41432/42591/43507/44390/31950/32586/32740/32936/32989/35279/37385/37931/38612/40272/41340/41800/43798/50246/39846/19893551</t>
  </si>
  <si>
    <t>ATPsynG/blw/ox/ND-SGDH/COX1/COX2/COX3/CYTB/ND1/ND3/SdhB/cype/ATPsynD/ATPsynO/ND-75/ND-23/COX5A/ND-42/ATPsyngamma/RFeSP/ATPsyndelta/UQCR-14/ND-24/ND-18/COX6B/COX4/ND-B14.7/ATPsynF/Cyt-c1/ND-39/SdhC/UQCR-C1/ND-49/COX7C/UQCR-C2/ND4</t>
  </si>
  <si>
    <t>32/120</t>
  </si>
  <si>
    <t>43670/37617/45401/46260/19893533/19893535/19893540/19893556/35590/46040/42291/41845/31762/44207/41432/42591/43507/44390/31950/32586/32740/32936/32989/35279/38612/40272/41340/41800/43798/50246/39846/34996</t>
  </si>
  <si>
    <t>CanA1/blw/ox/ND-SGDH/COX1/COX2/COX3/CYTB/SdhB/cype/ATPsynD/ATPsynO/ND-75/ND-23/COX5A/ND-42/ATPsyngamma/RFeSP/ATPsyndelta/UQCR-14/ND-24/ND-18/COX6B/COX4/Cyt-c1/ND-39/SdhC/UQCR-C1/ND-49/COX7C/UQCR-C2/Cyt-c-p</t>
  </si>
  <si>
    <t>23/446</t>
  </si>
  <si>
    <t>ox/COX1/COX2/COX3/CYTB/SdhB/ATPsynO/ND-75/ND-23/COX5A/ND-42/RFeSP/UQCR-14/ND-24/COX4/ATPsynF/Cyt-c1/SdhC/ND-49/COX7C/UQCR-C2/ND4/Cyt-c-p</t>
  </si>
  <si>
    <t>GO:0061760</t>
  </si>
  <si>
    <t>antifungal innate immune response</t>
  </si>
  <si>
    <t>5/446</t>
  </si>
  <si>
    <t>10/10342</t>
  </si>
  <si>
    <t>Spn42Dd/psh/IM4/CG33470/IM14</t>
  </si>
  <si>
    <t>GO:0008045</t>
  </si>
  <si>
    <t>motor neuron axon guidance</t>
  </si>
  <si>
    <t>11/446</t>
  </si>
  <si>
    <t>Glt/tok/side/ko/Mmp2/unc-5/spz5/beat-Vc/vvl/dally/trol</t>
  </si>
  <si>
    <t>GO:1900150</t>
  </si>
  <si>
    <t>regulation of defense response to fungus</t>
  </si>
  <si>
    <t>15/10342</t>
  </si>
  <si>
    <t>Dif/Spn42Dd/psh/IM4/IM14</t>
  </si>
  <si>
    <t>10/250</t>
  </si>
  <si>
    <t>CecA1/CecA2/Dro/spirit/PGRP-SA/DptB/PGRP-SD/PGRP-LB/AttD/Pebp1</t>
  </si>
  <si>
    <t>GO:0019731</t>
  </si>
  <si>
    <t>antibacterial humoral response</t>
  </si>
  <si>
    <t>8/250</t>
  </si>
  <si>
    <t>CecA1/CecA2/DptA/Dro/PGRP-SA/PGRP-LB/nub/CG43055</t>
  </si>
  <si>
    <t>KEGG_UBIQUITIN_MEDIATED_PROTEOLYSIS</t>
  </si>
  <si>
    <t>13/138</t>
  </si>
  <si>
    <t>85/2335</t>
  </si>
  <si>
    <t>41181/33226/35742/35998/31214/34433/32330/35780/37876/39035/40249/39958/42504</t>
  </si>
  <si>
    <t>hyd/lwr/Cul1/Uba1/CG2924/STUB1/CG9941/Cul4/CG3356/CG5087/RhoBTB/Nedd4/slmb</t>
  </si>
  <si>
    <t>GO:0007603</t>
  </si>
  <si>
    <t>phototransduction, visible light</t>
  </si>
  <si>
    <t>6/217</t>
  </si>
  <si>
    <t>29/10342</t>
  </si>
  <si>
    <t>Arr1/Arr2/ninaE/trp/trpl/Rh7</t>
  </si>
  <si>
    <t>GO:0007449</t>
  </si>
  <si>
    <t>proximal/distal pattern formation, imaginal disc</t>
  </si>
  <si>
    <t>5/217</t>
  </si>
  <si>
    <t>19/10342</t>
  </si>
  <si>
    <t>Dll/disco/vg/B-H2/B-H1</t>
  </si>
  <si>
    <t>42/587</t>
  </si>
  <si>
    <t>brm/E(z)/hyd/msl-3/ash1/Taf1/BEAF-32/sktl/Parg/Hmt4-20/Bap55/Tip60/MRG15/CG8878/CG3909/chm/NC2beta/Cfp1/Usp7/Ing3/CG14220/lid/Atac1/Mnn1/YL-1/Ing5/DMAP1/Rtf1/yki/EAChm/Sgf11/Hcs/hyx/Kdm2/MBD-R2/CG5466/wda/tefu/Sgf29/CoRest/nej/calypso</t>
  </si>
  <si>
    <t>GO:0016358</t>
  </si>
  <si>
    <t>dendrite development</t>
  </si>
  <si>
    <t>21/587</t>
  </si>
  <si>
    <t>169/10342</t>
  </si>
  <si>
    <t>brm/Khc/trc/usp/fs(1)h/Ptp69D/chn/Rfx/Bap55/CG2116/Dlic/Sin1/velo/CG9705/CG8765/Lrrk/SMC1/Nedd4/lola/Girdin/Adf1</t>
  </si>
  <si>
    <t>9/587</t>
  </si>
  <si>
    <t>g/DCTN1-p150/Khc/Klp68D/Dlc90F/Dlic/BORCS5/Lrrk/Mob4</t>
  </si>
  <si>
    <t>GO:0048749</t>
  </si>
  <si>
    <t>compound eye development</t>
  </si>
  <si>
    <t>33/587</t>
  </si>
  <si>
    <t>363/10342</t>
  </si>
  <si>
    <t>dsh/fl(2)d/DCTN1-p150/Jra/neur/Raf/Ras85D/rl/faf/Mad/Med/chn/ast/sdk/CSN5/nito/RhoGAP5A/EMC3/Nf-YB/Usp5/Srrm1/aux/hyx/Nct/ave/snama/dgo/hpo/nej/RASSF8/S6kII/Mitf/lola</t>
  </si>
  <si>
    <t>GO:0048592</t>
  </si>
  <si>
    <t>eye morphogenesis</t>
  </si>
  <si>
    <t>29/587</t>
  </si>
  <si>
    <t>310/10342</t>
  </si>
  <si>
    <t>dsh/DCTN1-p150/Jra/Khc/neur/Raf/Ras85D/rl/faf/Mad/Med/chn/ast/sdk/CSN5/EMC3/Nf-YB/Usp5/aux/hyx/Nct/ave/snama/dgo/hpo/nej/S6kII/Mitf/lola</t>
  </si>
  <si>
    <t>GO:0000075</t>
  </si>
  <si>
    <t>cell cycle checkpoint signaling</t>
  </si>
  <si>
    <t>61/10342</t>
  </si>
  <si>
    <t>CG15602/CG9578/Bub1/Mnn1/CG5181/CG5466/Chro/tefu/nej</t>
  </si>
  <si>
    <t>GO:0002775</t>
  </si>
  <si>
    <t>antimicrobial peptide production</t>
  </si>
  <si>
    <t>10/587</t>
  </si>
  <si>
    <t>tub/lwr/Cul1/Spt6/DMAP1/MED25/dl/Gprk2/slmb/lola</t>
  </si>
  <si>
    <t>KEGG_SPLICEOSOME</t>
  </si>
  <si>
    <t>44/278</t>
  </si>
  <si>
    <t>114/2335</t>
  </si>
  <si>
    <t>37402/48535/41670/31840/44029/31558/33982/33201/47457/31259/31481/33967/32168/32282/32464/32881/33235/326153/33513/33514/35713/36304/37381/38069/38693/38720/39456/39955/40064/40172/40529/42593/43427/41437/35192/37123/34080/34426/35173/39737/38062/42048/41138/53443</t>
  </si>
  <si>
    <t>mago/Hrb87F/B52/Bx42/Ref1/Spx/snRNP-U1-70K/U2af38/ytr/CG2685/CG4119/x16/Tango4/CG1622/CG6227/Usp39/Sf3b1/tho2/CG3542/Sf3b2/U2A/Prp8/CG9346/Cypl/CG6610/Sf3b6/Sf3a2/U4-U6-60K/CG6841/Prp3/CG14641/CG6015/Slu7/CG31368/l(2)37Cb/Prp19/SmE/SmB/Acn/l(3)72Ab/Cdc5/Sf3a1/rump/SF2</t>
  </si>
  <si>
    <t>KEGG_RETINOL_METABOLISM</t>
  </si>
  <si>
    <t>5/34</t>
  </si>
  <si>
    <t>52/2335</t>
  </si>
  <si>
    <t>35708/35718/36412/41520/59217</t>
  </si>
  <si>
    <t>CG2064/CG1941/Cyp9h1/Cyp9f2/Ugt305A1</t>
  </si>
  <si>
    <t>Day</t>
  </si>
  <si>
    <t>Day_50</t>
  </si>
  <si>
    <t>Day_10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</si>
</sst>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9" fontId="0" fillId="0" borderId="0" xfId="1" applyFont="1"/>
    <xf numFmtId="10" fontId="0" fillId="0" borderId="0" xfId="0" applyNumberFormat="1"/>
    <xf numFmtId="10" fontId="0" fillId="0" borderId="0" xfId="1" applyNumberFormat="1" applyFon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5942-E441-DB4C-981D-0DC86FF6A937}">
  <dimension ref="A1:L22"/>
  <sheetViews>
    <sheetView workbookViewId="0">
      <selection activeCell="H27" sqref="H27"/>
    </sheetView>
  </sheetViews>
  <sheetFormatPr baseColWidth="10" defaultRowHeight="15" x14ac:dyDescent="0.2"/>
  <cols>
    <col min="2" max="2" width="59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189</v>
      </c>
    </row>
    <row r="2" spans="1:12" x14ac:dyDescent="0.2">
      <c r="A2" s="2" t="s">
        <v>32</v>
      </c>
      <c r="B2" t="s">
        <v>33</v>
      </c>
      <c r="C2" t="s">
        <v>34</v>
      </c>
      <c r="D2" t="s">
        <v>35</v>
      </c>
      <c r="E2">
        <v>3.7244575060315001E-26</v>
      </c>
      <c r="F2">
        <v>9.3335773718456501E-24</v>
      </c>
      <c r="G2">
        <v>6.2799804581445302E-24</v>
      </c>
      <c r="H2" t="s">
        <v>36</v>
      </c>
      <c r="I2">
        <v>76</v>
      </c>
      <c r="J2" s="5">
        <v>7.0999999999999994E-2</v>
      </c>
      <c r="K2" t="s">
        <v>36</v>
      </c>
      <c r="L2" t="s">
        <v>191</v>
      </c>
    </row>
    <row r="3" spans="1:12" x14ac:dyDescent="0.2">
      <c r="A3" s="2" t="s">
        <v>37</v>
      </c>
      <c r="B3" t="s">
        <v>38</v>
      </c>
      <c r="C3" t="s">
        <v>39</v>
      </c>
      <c r="D3" t="s">
        <v>40</v>
      </c>
      <c r="E3">
        <v>4.6639652383952299E-5</v>
      </c>
      <c r="F3">
        <v>4.0926698424118701E-4</v>
      </c>
      <c r="G3">
        <v>2.7537015667232397E-4</v>
      </c>
      <c r="H3" t="s">
        <v>41</v>
      </c>
      <c r="I3">
        <v>15</v>
      </c>
      <c r="J3" s="5">
        <v>1.4E-2</v>
      </c>
      <c r="K3" t="s">
        <v>41</v>
      </c>
      <c r="L3" t="s">
        <v>191</v>
      </c>
    </row>
    <row r="4" spans="1:12" x14ac:dyDescent="0.2">
      <c r="A4" s="2" t="s">
        <v>14</v>
      </c>
      <c r="B4" t="s">
        <v>15</v>
      </c>
      <c r="C4" t="s">
        <v>42</v>
      </c>
      <c r="D4" t="s">
        <v>16</v>
      </c>
      <c r="E4">
        <v>1.96523571158797E-4</v>
      </c>
      <c r="F4">
        <v>1.42395364702488E-3</v>
      </c>
      <c r="G4">
        <v>9.5808934992002901E-4</v>
      </c>
      <c r="H4" t="s">
        <v>43</v>
      </c>
      <c r="I4">
        <v>20</v>
      </c>
      <c r="J4" s="5">
        <v>1.8700000000000001E-2</v>
      </c>
      <c r="K4" t="s">
        <v>43</v>
      </c>
      <c r="L4" t="s">
        <v>191</v>
      </c>
    </row>
    <row r="5" spans="1:12" x14ac:dyDescent="0.2">
      <c r="A5" s="2" t="s">
        <v>179</v>
      </c>
      <c r="B5" t="s">
        <v>179</v>
      </c>
      <c r="C5" t="s">
        <v>180</v>
      </c>
      <c r="D5" t="s">
        <v>181</v>
      </c>
      <c r="E5">
        <v>4.0704826100049097E-14</v>
      </c>
      <c r="F5">
        <v>5.0881032625061396E-12</v>
      </c>
      <c r="G5">
        <v>4.2847185368472801E-12</v>
      </c>
      <c r="H5" t="s">
        <v>182</v>
      </c>
      <c r="I5">
        <v>44</v>
      </c>
      <c r="J5" s="4">
        <f>44/278</f>
        <v>0.15827338129496402</v>
      </c>
      <c r="K5" t="s">
        <v>183</v>
      </c>
      <c r="L5" t="s">
        <v>191</v>
      </c>
    </row>
    <row r="6" spans="1:12" x14ac:dyDescent="0.2">
      <c r="A6" s="2" t="s">
        <v>44</v>
      </c>
      <c r="B6" t="s">
        <v>45</v>
      </c>
      <c r="C6" t="s">
        <v>46</v>
      </c>
      <c r="D6" t="s">
        <v>47</v>
      </c>
      <c r="E6">
        <v>1.018747850486E-3</v>
      </c>
      <c r="F6">
        <v>5.8319290041365804E-3</v>
      </c>
      <c r="G6">
        <v>3.9239402771481802E-3</v>
      </c>
      <c r="H6" t="s">
        <v>48</v>
      </c>
      <c r="I6">
        <v>17</v>
      </c>
      <c r="J6" s="5">
        <v>1.5900000000000001E-2</v>
      </c>
      <c r="K6" t="s">
        <v>48</v>
      </c>
      <c r="L6" t="s">
        <v>191</v>
      </c>
    </row>
    <row r="7" spans="1:12" x14ac:dyDescent="0.2">
      <c r="A7" s="2" t="s">
        <v>49</v>
      </c>
      <c r="B7" t="s">
        <v>50</v>
      </c>
      <c r="C7" t="s">
        <v>51</v>
      </c>
      <c r="D7" t="s">
        <v>52</v>
      </c>
      <c r="E7">
        <v>2.3636562734424401E-3</v>
      </c>
      <c r="F7">
        <v>1.1753396685196101E-2</v>
      </c>
      <c r="G7">
        <v>7.9081255299281606E-3</v>
      </c>
      <c r="H7" t="s">
        <v>53</v>
      </c>
      <c r="I7">
        <v>13</v>
      </c>
      <c r="J7" s="5">
        <v>1.21E-2</v>
      </c>
      <c r="K7" t="s">
        <v>53</v>
      </c>
      <c r="L7" t="s">
        <v>191</v>
      </c>
    </row>
    <row r="8" spans="1:12" x14ac:dyDescent="0.2">
      <c r="A8" s="2" t="s">
        <v>18</v>
      </c>
      <c r="B8" t="s">
        <v>19</v>
      </c>
      <c r="C8" t="s">
        <v>54</v>
      </c>
      <c r="D8" t="s">
        <v>20</v>
      </c>
      <c r="E8">
        <v>2.5166731369242398E-3</v>
      </c>
      <c r="F8">
        <v>1.24410976125534E-2</v>
      </c>
      <c r="G8">
        <v>8.3708364726668497E-3</v>
      </c>
      <c r="H8" t="s">
        <v>55</v>
      </c>
      <c r="I8">
        <v>9</v>
      </c>
      <c r="J8" s="5">
        <v>8.3999999999999995E-3</v>
      </c>
      <c r="K8" t="s">
        <v>55</v>
      </c>
      <c r="L8" t="s">
        <v>191</v>
      </c>
    </row>
    <row r="9" spans="1:12" x14ac:dyDescent="0.2">
      <c r="A9" s="2" t="s">
        <v>24</v>
      </c>
      <c r="B9" t="s">
        <v>24</v>
      </c>
      <c r="C9" t="s">
        <v>56</v>
      </c>
      <c r="D9" t="s">
        <v>22</v>
      </c>
      <c r="E9">
        <v>7.0975738780863204E-5</v>
      </c>
      <c r="F9">
        <v>4.3041981437561402E-3</v>
      </c>
      <c r="G9">
        <v>3.6245879105314799E-3</v>
      </c>
      <c r="H9" t="s">
        <v>57</v>
      </c>
      <c r="I9">
        <v>22</v>
      </c>
      <c r="J9" s="4">
        <f>22/278</f>
        <v>7.9136690647482008E-2</v>
      </c>
      <c r="K9" t="s">
        <v>58</v>
      </c>
      <c r="L9" t="s">
        <v>191</v>
      </c>
    </row>
    <row r="10" spans="1:12" x14ac:dyDescent="0.2">
      <c r="A10" s="1" t="s">
        <v>59</v>
      </c>
      <c r="B10" t="s">
        <v>59</v>
      </c>
      <c r="C10" t="s">
        <v>60</v>
      </c>
      <c r="D10" t="s">
        <v>61</v>
      </c>
      <c r="E10">
        <v>4.3464388855467697E-9</v>
      </c>
      <c r="F10">
        <v>5.5054892550259103E-8</v>
      </c>
      <c r="G10">
        <v>4.6514521406728598E-8</v>
      </c>
      <c r="H10" t="s">
        <v>62</v>
      </c>
      <c r="I10">
        <v>11</v>
      </c>
      <c r="J10" s="4">
        <f>11/51</f>
        <v>0.21568627450980393</v>
      </c>
      <c r="K10" t="s">
        <v>63</v>
      </c>
      <c r="L10" t="s">
        <v>190</v>
      </c>
    </row>
    <row r="11" spans="1:12" x14ac:dyDescent="0.2">
      <c r="A11" s="1" t="s">
        <v>64</v>
      </c>
      <c r="B11" t="s">
        <v>65</v>
      </c>
      <c r="C11" t="s">
        <v>66</v>
      </c>
      <c r="D11" t="s">
        <v>67</v>
      </c>
      <c r="E11">
        <v>3.08238361660655E-4</v>
      </c>
      <c r="F11">
        <v>4.3358862873598802E-2</v>
      </c>
      <c r="G11">
        <v>4.2864960469534301E-2</v>
      </c>
      <c r="H11" t="s">
        <v>68</v>
      </c>
      <c r="I11">
        <v>4</v>
      </c>
      <c r="J11" s="5">
        <v>1.3100000000000001E-2</v>
      </c>
      <c r="K11" t="s">
        <v>68</v>
      </c>
      <c r="L11" t="s">
        <v>190</v>
      </c>
    </row>
    <row r="12" spans="1:12" x14ac:dyDescent="0.2">
      <c r="A12" s="3"/>
      <c r="B12" s="3"/>
      <c r="C12" s="3"/>
      <c r="D12" s="3"/>
      <c r="E12" s="3"/>
    </row>
    <row r="13" spans="1:12" x14ac:dyDescent="0.2">
      <c r="A13" s="3"/>
      <c r="B13" s="3"/>
      <c r="C13" s="3"/>
      <c r="D13" s="3"/>
      <c r="E13" s="3"/>
    </row>
    <row r="14" spans="1:12" x14ac:dyDescent="0.2">
      <c r="A14" s="3"/>
      <c r="B14" s="3"/>
      <c r="C14" s="3"/>
      <c r="D14" s="3"/>
      <c r="E14" s="3"/>
    </row>
    <row r="15" spans="1:12" x14ac:dyDescent="0.2">
      <c r="A15" s="3"/>
      <c r="B15" s="3"/>
      <c r="C15" s="3"/>
      <c r="D15" s="3"/>
      <c r="E15" s="3"/>
    </row>
    <row r="16" spans="1:12" x14ac:dyDescent="0.2">
      <c r="A16" s="3"/>
      <c r="B16" s="3"/>
      <c r="C16" s="3"/>
      <c r="D16" s="3"/>
      <c r="E16" s="3"/>
    </row>
    <row r="17" spans="1:5" x14ac:dyDescent="0.2">
      <c r="A17" s="3"/>
      <c r="B17" s="3"/>
      <c r="C17" s="3"/>
      <c r="D17" s="3"/>
      <c r="E17" s="3"/>
    </row>
    <row r="18" spans="1:5" x14ac:dyDescent="0.2">
      <c r="A18" s="3"/>
      <c r="B18" s="3"/>
      <c r="C18" s="3"/>
      <c r="D18" s="3"/>
      <c r="E18" s="3"/>
    </row>
    <row r="19" spans="1:5" x14ac:dyDescent="0.2">
      <c r="A19" s="3"/>
      <c r="B19" s="3"/>
      <c r="C19" s="3"/>
      <c r="D19" s="3"/>
      <c r="E19" s="3"/>
    </row>
    <row r="20" spans="1:5" x14ac:dyDescent="0.2">
      <c r="A20" s="3"/>
      <c r="B20" s="3"/>
      <c r="C20" s="3"/>
      <c r="D20" s="3"/>
      <c r="E20" s="3"/>
    </row>
    <row r="21" spans="1:5" x14ac:dyDescent="0.2">
      <c r="A21" s="3"/>
      <c r="B21" s="3"/>
      <c r="C21" s="3"/>
      <c r="D21" s="3"/>
      <c r="E21" s="3"/>
    </row>
    <row r="22" spans="1:5" x14ac:dyDescent="0.2">
      <c r="A22" s="3"/>
      <c r="B22" s="3"/>
      <c r="C22" s="3"/>
      <c r="D22" s="3"/>
      <c r="E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A42F-5758-FD45-8BA1-C79A23047459}">
  <dimension ref="A1:L27"/>
  <sheetViews>
    <sheetView workbookViewId="0">
      <selection activeCell="J15" sqref="J15"/>
    </sheetView>
  </sheetViews>
  <sheetFormatPr baseColWidth="10" defaultRowHeight="15" x14ac:dyDescent="0.2"/>
  <cols>
    <col min="2" max="2" width="29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189</v>
      </c>
    </row>
    <row r="2" spans="1:12" x14ac:dyDescent="0.2">
      <c r="A2" s="2" t="s">
        <v>82</v>
      </c>
      <c r="B2" t="s">
        <v>83</v>
      </c>
      <c r="C2" t="s">
        <v>84</v>
      </c>
      <c r="D2" t="s">
        <v>85</v>
      </c>
      <c r="E2">
        <v>3.9600195651377799E-23</v>
      </c>
      <c r="F2">
        <v>1.3260408372404201E-20</v>
      </c>
      <c r="G2">
        <v>1.21420750275427E-20</v>
      </c>
      <c r="H2" t="s">
        <v>86</v>
      </c>
      <c r="I2">
        <v>39</v>
      </c>
      <c r="J2" s="5">
        <v>3.85E-2</v>
      </c>
      <c r="K2" t="s">
        <v>86</v>
      </c>
      <c r="L2" t="s">
        <v>191</v>
      </c>
    </row>
    <row r="3" spans="1:12" x14ac:dyDescent="0.2">
      <c r="A3" s="2" t="s">
        <v>87</v>
      </c>
      <c r="B3" t="s">
        <v>88</v>
      </c>
      <c r="C3" t="s">
        <v>89</v>
      </c>
      <c r="D3" t="s">
        <v>90</v>
      </c>
      <c r="E3">
        <v>5.36186380980187E-21</v>
      </c>
      <c r="F3">
        <v>1.2568208770175601E-18</v>
      </c>
      <c r="G3">
        <v>1.1508252955985301E-18</v>
      </c>
      <c r="H3" t="s">
        <v>91</v>
      </c>
      <c r="I3">
        <v>42</v>
      </c>
      <c r="J3" s="5">
        <v>4.1500000000000002E-2</v>
      </c>
      <c r="K3" t="s">
        <v>91</v>
      </c>
      <c r="L3" t="s">
        <v>191</v>
      </c>
    </row>
    <row r="4" spans="1:12" x14ac:dyDescent="0.2">
      <c r="A4" s="2" t="s">
        <v>92</v>
      </c>
      <c r="B4" t="s">
        <v>93</v>
      </c>
      <c r="C4" t="s">
        <v>94</v>
      </c>
      <c r="D4" t="s">
        <v>21</v>
      </c>
      <c r="E4">
        <v>1.8525475683114001E-3</v>
      </c>
      <c r="F4">
        <v>3.2756566989855199E-2</v>
      </c>
      <c r="G4">
        <v>2.99940004007162E-2</v>
      </c>
      <c r="H4" t="s">
        <v>95</v>
      </c>
      <c r="I4">
        <v>11</v>
      </c>
      <c r="J4" s="5">
        <v>1.09E-2</v>
      </c>
      <c r="K4" t="s">
        <v>95</v>
      </c>
      <c r="L4" t="s">
        <v>191</v>
      </c>
    </row>
    <row r="5" spans="1:12" x14ac:dyDescent="0.2">
      <c r="A5" s="2" t="s">
        <v>27</v>
      </c>
      <c r="B5" t="s">
        <v>27</v>
      </c>
      <c r="C5" t="s">
        <v>96</v>
      </c>
      <c r="D5" t="s">
        <v>28</v>
      </c>
      <c r="E5">
        <v>2.5924281723555501E-46</v>
      </c>
      <c r="F5">
        <v>3.4997780326799902E-44</v>
      </c>
      <c r="G5">
        <v>3.2200686772416298E-44</v>
      </c>
      <c r="H5" t="s">
        <v>97</v>
      </c>
      <c r="I5">
        <v>72</v>
      </c>
      <c r="J5" s="4">
        <f>72/273</f>
        <v>0.26373626373626374</v>
      </c>
      <c r="K5" t="s">
        <v>98</v>
      </c>
      <c r="L5" t="s">
        <v>191</v>
      </c>
    </row>
    <row r="6" spans="1:12" x14ac:dyDescent="0.2">
      <c r="A6" s="2" t="s">
        <v>29</v>
      </c>
      <c r="B6" t="s">
        <v>29</v>
      </c>
      <c r="C6" t="s">
        <v>99</v>
      </c>
      <c r="D6" t="s">
        <v>30</v>
      </c>
      <c r="E6">
        <v>6.2408865478995397E-42</v>
      </c>
      <c r="F6">
        <v>4.2125984198321903E-40</v>
      </c>
      <c r="G6">
        <v>3.8759190139586597E-40</v>
      </c>
      <c r="H6" t="s">
        <v>100</v>
      </c>
      <c r="I6">
        <v>67</v>
      </c>
      <c r="J6" s="4">
        <f>67/273</f>
        <v>0.24542124542124541</v>
      </c>
      <c r="K6" t="s">
        <v>101</v>
      </c>
      <c r="L6" t="s">
        <v>191</v>
      </c>
    </row>
    <row r="7" spans="1:12" x14ac:dyDescent="0.2">
      <c r="A7" s="2" t="s">
        <v>25</v>
      </c>
      <c r="B7" t="s">
        <v>25</v>
      </c>
      <c r="C7" t="s">
        <v>102</v>
      </c>
      <c r="D7" t="s">
        <v>26</v>
      </c>
      <c r="E7">
        <v>5.52072903807822E-32</v>
      </c>
      <c r="F7">
        <v>2.4843280671351999E-30</v>
      </c>
      <c r="G7">
        <v>2.2857755315551901E-30</v>
      </c>
      <c r="H7" t="s">
        <v>103</v>
      </c>
      <c r="I7">
        <v>63</v>
      </c>
      <c r="J7" s="4">
        <f>63/273</f>
        <v>0.23076923076923078</v>
      </c>
      <c r="K7" t="s">
        <v>104</v>
      </c>
      <c r="L7" t="s">
        <v>191</v>
      </c>
    </row>
    <row r="8" spans="1:12" x14ac:dyDescent="0.2">
      <c r="A8" s="2" t="s">
        <v>31</v>
      </c>
      <c r="B8" t="s">
        <v>31</v>
      </c>
      <c r="C8" t="s">
        <v>105</v>
      </c>
      <c r="D8" t="s">
        <v>23</v>
      </c>
      <c r="E8">
        <v>8.2929886544777303E-4</v>
      </c>
      <c r="F8">
        <v>1.3994418354431199E-2</v>
      </c>
      <c r="G8">
        <v>1.28759560687944E-2</v>
      </c>
      <c r="H8" t="s">
        <v>106</v>
      </c>
      <c r="I8">
        <v>11</v>
      </c>
      <c r="J8" s="4">
        <f>11/273</f>
        <v>4.0293040293040296E-2</v>
      </c>
      <c r="K8" t="s">
        <v>107</v>
      </c>
      <c r="L8" t="s">
        <v>191</v>
      </c>
    </row>
    <row r="9" spans="1:12" x14ac:dyDescent="0.2">
      <c r="A9" s="1" t="s">
        <v>69</v>
      </c>
      <c r="B9" t="s">
        <v>70</v>
      </c>
      <c r="C9" t="s">
        <v>71</v>
      </c>
      <c r="D9" t="s">
        <v>72</v>
      </c>
      <c r="E9">
        <v>7.67647279905012E-5</v>
      </c>
      <c r="F9">
        <v>8.3656210938314896E-3</v>
      </c>
      <c r="G9">
        <v>7.4020751097212296E-3</v>
      </c>
      <c r="H9" t="s">
        <v>73</v>
      </c>
      <c r="I9">
        <v>4</v>
      </c>
      <c r="J9" s="5">
        <v>0.1143</v>
      </c>
      <c r="K9" t="s">
        <v>73</v>
      </c>
      <c r="L9" t="s">
        <v>190</v>
      </c>
    </row>
    <row r="10" spans="1:12" x14ac:dyDescent="0.2">
      <c r="A10" s="1" t="s">
        <v>74</v>
      </c>
      <c r="B10" t="s">
        <v>75</v>
      </c>
      <c r="C10" t="s">
        <v>76</v>
      </c>
      <c r="D10" t="s">
        <v>77</v>
      </c>
      <c r="E10">
        <v>8.6363098771779804E-5</v>
      </c>
      <c r="F10">
        <v>8.3656210938314896E-3</v>
      </c>
      <c r="G10">
        <v>7.4020751097212296E-3</v>
      </c>
      <c r="H10" t="s">
        <v>78</v>
      </c>
      <c r="I10">
        <v>5</v>
      </c>
      <c r="J10" s="5">
        <v>0.1429</v>
      </c>
      <c r="K10" t="s">
        <v>78</v>
      </c>
      <c r="L10" t="s">
        <v>190</v>
      </c>
    </row>
    <row r="11" spans="1:12" x14ac:dyDescent="0.2">
      <c r="A11" s="1" t="s">
        <v>79</v>
      </c>
      <c r="B11" t="s">
        <v>80</v>
      </c>
      <c r="C11" t="s">
        <v>71</v>
      </c>
      <c r="D11" t="s">
        <v>81</v>
      </c>
      <c r="E11">
        <v>9.0930664063385794E-5</v>
      </c>
      <c r="F11">
        <v>8.3656210938314896E-3</v>
      </c>
      <c r="G11">
        <v>7.4020751097212296E-3</v>
      </c>
      <c r="H11" t="s">
        <v>73</v>
      </c>
      <c r="I11">
        <v>4</v>
      </c>
      <c r="J11" s="5">
        <v>0.1143</v>
      </c>
      <c r="K11" t="s">
        <v>73</v>
      </c>
      <c r="L11" t="s">
        <v>190</v>
      </c>
    </row>
    <row r="14" spans="1:12" x14ac:dyDescent="0.2">
      <c r="A14" s="3"/>
      <c r="B14" s="3"/>
      <c r="C14" s="3"/>
      <c r="D14" s="3"/>
    </row>
    <row r="15" spans="1:12" x14ac:dyDescent="0.2">
      <c r="A15" s="3"/>
      <c r="B15" s="3"/>
      <c r="C15" s="3"/>
      <c r="D15" s="3"/>
    </row>
    <row r="16" spans="1:12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3"/>
      <c r="B27" s="3"/>
      <c r="C27" s="3"/>
      <c r="D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B750-9970-E84C-B082-8004679D8A6F}">
  <dimension ref="A1:L19"/>
  <sheetViews>
    <sheetView workbookViewId="0">
      <selection activeCell="J15" sqref="J15"/>
    </sheetView>
  </sheetViews>
  <sheetFormatPr baseColWidth="10" defaultRowHeight="15" x14ac:dyDescent="0.2"/>
  <cols>
    <col min="2" max="2" width="30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189</v>
      </c>
    </row>
    <row r="2" spans="1:12" x14ac:dyDescent="0.2">
      <c r="A2" s="2" t="s">
        <v>29</v>
      </c>
      <c r="B2" t="s">
        <v>29</v>
      </c>
      <c r="C2" t="s">
        <v>108</v>
      </c>
      <c r="D2" t="s">
        <v>30</v>
      </c>
      <c r="E2">
        <v>1.8355234230191399E-23</v>
      </c>
      <c r="F2">
        <v>2.01907576532105E-21</v>
      </c>
      <c r="G2">
        <v>1.8934873205881601E-21</v>
      </c>
      <c r="H2" t="s">
        <v>109</v>
      </c>
      <c r="I2">
        <v>36</v>
      </c>
      <c r="J2" s="4">
        <f>36/120</f>
        <v>0.3</v>
      </c>
      <c r="K2" t="s">
        <v>110</v>
      </c>
      <c r="L2" t="s">
        <v>191</v>
      </c>
    </row>
    <row r="3" spans="1:12" x14ac:dyDescent="0.2">
      <c r="A3" s="2" t="s">
        <v>27</v>
      </c>
      <c r="B3" t="s">
        <v>27</v>
      </c>
      <c r="C3" t="s">
        <v>108</v>
      </c>
      <c r="D3" t="s">
        <v>28</v>
      </c>
      <c r="E3">
        <v>1.3447041834040901E-22</v>
      </c>
      <c r="F3">
        <v>7.3958730087225103E-21</v>
      </c>
      <c r="G3">
        <v>6.9358426301895297E-21</v>
      </c>
      <c r="H3" t="s">
        <v>111</v>
      </c>
      <c r="I3">
        <v>36</v>
      </c>
      <c r="J3" s="4">
        <f>36/120</f>
        <v>0.3</v>
      </c>
      <c r="K3" t="s">
        <v>112</v>
      </c>
      <c r="L3" t="s">
        <v>191</v>
      </c>
    </row>
    <row r="4" spans="1:12" x14ac:dyDescent="0.2">
      <c r="A4" s="2" t="s">
        <v>25</v>
      </c>
      <c r="B4" t="s">
        <v>25</v>
      </c>
      <c r="C4" t="s">
        <v>113</v>
      </c>
      <c r="D4" t="s">
        <v>26</v>
      </c>
      <c r="E4">
        <v>4.7903572835710103E-17</v>
      </c>
      <c r="F4">
        <v>1.7564643373093699E-15</v>
      </c>
      <c r="G4">
        <v>1.6472105747016099E-15</v>
      </c>
      <c r="H4" t="s">
        <v>114</v>
      </c>
      <c r="I4">
        <v>32</v>
      </c>
      <c r="J4" s="4">
        <f>32/120</f>
        <v>0.26666666666666666</v>
      </c>
      <c r="K4" t="s">
        <v>115</v>
      </c>
      <c r="L4" t="s">
        <v>191</v>
      </c>
    </row>
    <row r="5" spans="1:12" x14ac:dyDescent="0.2">
      <c r="A5" s="2" t="s">
        <v>87</v>
      </c>
      <c r="B5" t="s">
        <v>88</v>
      </c>
      <c r="C5" t="s">
        <v>116</v>
      </c>
      <c r="D5" t="s">
        <v>90</v>
      </c>
      <c r="E5">
        <v>4.9997194811116695E-13</v>
      </c>
      <c r="F5">
        <v>8.7945065672754295E-11</v>
      </c>
      <c r="G5">
        <v>8.0048140323903697E-11</v>
      </c>
      <c r="H5" t="s">
        <v>117</v>
      </c>
      <c r="I5">
        <v>23</v>
      </c>
      <c r="J5" s="6">
        <v>5.16E-2</v>
      </c>
      <c r="K5" t="s">
        <v>117</v>
      </c>
      <c r="L5" t="s">
        <v>191</v>
      </c>
    </row>
    <row r="6" spans="1:12" x14ac:dyDescent="0.2">
      <c r="A6" s="2" t="s">
        <v>118</v>
      </c>
      <c r="B6" t="s">
        <v>119</v>
      </c>
      <c r="C6" t="s">
        <v>120</v>
      </c>
      <c r="D6" t="s">
        <v>121</v>
      </c>
      <c r="E6">
        <v>3.07080854423159E-5</v>
      </c>
      <c r="F6">
        <v>1.3503880573258399E-3</v>
      </c>
      <c r="G6">
        <v>1.2291315252042801E-3</v>
      </c>
      <c r="H6" t="s">
        <v>122</v>
      </c>
      <c r="I6">
        <v>5</v>
      </c>
      <c r="J6" s="6">
        <v>1.12E-2</v>
      </c>
      <c r="K6" t="s">
        <v>122</v>
      </c>
      <c r="L6" t="s">
        <v>191</v>
      </c>
    </row>
    <row r="7" spans="1:12" x14ac:dyDescent="0.2">
      <c r="A7" s="2" t="s">
        <v>123</v>
      </c>
      <c r="B7" t="s">
        <v>124</v>
      </c>
      <c r="C7" t="s">
        <v>125</v>
      </c>
      <c r="D7" t="s">
        <v>47</v>
      </c>
      <c r="E7">
        <v>2.68678959342049E-4</v>
      </c>
      <c r="F7">
        <v>8.0102760929265104E-3</v>
      </c>
      <c r="G7">
        <v>7.2910026254996698E-3</v>
      </c>
      <c r="H7" t="s">
        <v>126</v>
      </c>
      <c r="I7">
        <v>11</v>
      </c>
      <c r="J7" s="6">
        <v>2.47E-2</v>
      </c>
      <c r="K7" t="s">
        <v>126</v>
      </c>
      <c r="L7" t="s">
        <v>191</v>
      </c>
    </row>
    <row r="8" spans="1:12" x14ac:dyDescent="0.2">
      <c r="A8" s="2" t="s">
        <v>127</v>
      </c>
      <c r="B8" t="s">
        <v>128</v>
      </c>
      <c r="C8" t="s">
        <v>120</v>
      </c>
      <c r="D8" t="s">
        <v>129</v>
      </c>
      <c r="E8">
        <v>3.0574564303558101E-4</v>
      </c>
      <c r="F8">
        <v>8.6745703443430796E-3</v>
      </c>
      <c r="G8">
        <v>7.8956473437334796E-3</v>
      </c>
      <c r="H8" t="s">
        <v>130</v>
      </c>
      <c r="I8">
        <v>5</v>
      </c>
      <c r="J8" s="6">
        <v>1.12E-2</v>
      </c>
      <c r="K8" t="s">
        <v>130</v>
      </c>
      <c r="L8" t="s">
        <v>191</v>
      </c>
    </row>
    <row r="9" spans="1:12" x14ac:dyDescent="0.2">
      <c r="A9" s="1" t="s">
        <v>92</v>
      </c>
      <c r="B9" t="s">
        <v>93</v>
      </c>
      <c r="C9" t="s">
        <v>131</v>
      </c>
      <c r="D9" t="s">
        <v>21</v>
      </c>
      <c r="E9">
        <v>4.2427065969530499E-8</v>
      </c>
      <c r="F9">
        <v>9.4697211243992203E-6</v>
      </c>
      <c r="G9">
        <v>9.1910422910835606E-6</v>
      </c>
      <c r="H9" t="s">
        <v>132</v>
      </c>
      <c r="I9">
        <v>10</v>
      </c>
      <c r="J9" s="7">
        <v>0.04</v>
      </c>
      <c r="K9" t="s">
        <v>132</v>
      </c>
      <c r="L9" t="s">
        <v>190</v>
      </c>
    </row>
    <row r="10" spans="1:12" x14ac:dyDescent="0.2">
      <c r="A10" s="1" t="s">
        <v>133</v>
      </c>
      <c r="B10" t="s">
        <v>134</v>
      </c>
      <c r="C10" t="s">
        <v>135</v>
      </c>
      <c r="D10" t="s">
        <v>17</v>
      </c>
      <c r="E10">
        <v>5.4285728787194099E-5</v>
      </c>
      <c r="F10">
        <v>6.0582873326508599E-3</v>
      </c>
      <c r="G10">
        <v>5.8800015707392399E-3</v>
      </c>
      <c r="H10" t="s">
        <v>136</v>
      </c>
      <c r="I10">
        <v>8</v>
      </c>
      <c r="J10" s="6">
        <v>3.2000000000000001E-2</v>
      </c>
      <c r="K10" t="s">
        <v>136</v>
      </c>
      <c r="L10" t="s">
        <v>190</v>
      </c>
    </row>
    <row r="11" spans="1:12" x14ac:dyDescent="0.2">
      <c r="A11" s="1" t="s">
        <v>184</v>
      </c>
      <c r="B11" t="s">
        <v>184</v>
      </c>
      <c r="C11" t="s">
        <v>185</v>
      </c>
      <c r="D11" t="s">
        <v>186</v>
      </c>
      <c r="E11">
        <v>7.6873077175619998E-4</v>
      </c>
      <c r="F11">
        <v>3.61428971082444E-2</v>
      </c>
      <c r="G11">
        <v>2.90344602808611E-2</v>
      </c>
      <c r="H11" t="s">
        <v>187</v>
      </c>
      <c r="I11">
        <v>5</v>
      </c>
      <c r="J11" s="4">
        <f>5/34</f>
        <v>0.14705882352941177</v>
      </c>
      <c r="K11" t="s">
        <v>188</v>
      </c>
      <c r="L11" t="s">
        <v>190</v>
      </c>
    </row>
    <row r="14" spans="1:12" x14ac:dyDescent="0.2">
      <c r="A14" s="3"/>
      <c r="B14" s="3"/>
      <c r="C14" s="3"/>
      <c r="D14" s="3"/>
    </row>
    <row r="15" spans="1:12" x14ac:dyDescent="0.2">
      <c r="A15" s="3"/>
      <c r="B15" s="3"/>
      <c r="C15" s="3"/>
      <c r="D15" s="3"/>
    </row>
    <row r="16" spans="1:12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3"/>
      <c r="D18" s="3"/>
    </row>
    <row r="19" spans="1:4" x14ac:dyDescent="0.2">
      <c r="A19" s="3"/>
      <c r="B19" s="3"/>
      <c r="C19" s="3"/>
      <c r="D1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C7E6-4D43-2943-BF92-AA960F1931BB}">
  <dimension ref="A1:L23"/>
  <sheetViews>
    <sheetView tabSelected="1" workbookViewId="0">
      <selection activeCell="J13" sqref="J13"/>
    </sheetView>
  </sheetViews>
  <sheetFormatPr baseColWidth="10" defaultRowHeight="15" x14ac:dyDescent="0.2"/>
  <cols>
    <col min="2" max="2" width="21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189</v>
      </c>
    </row>
    <row r="2" spans="1:12" x14ac:dyDescent="0.2">
      <c r="A2" s="2" t="s">
        <v>137</v>
      </c>
      <c r="B2" t="s">
        <v>137</v>
      </c>
      <c r="C2" t="s">
        <v>138</v>
      </c>
      <c r="D2" t="s">
        <v>139</v>
      </c>
      <c r="E2">
        <v>1.128761585397E-3</v>
      </c>
      <c r="F2">
        <v>2.9629991616671299E-2</v>
      </c>
      <c r="G2">
        <v>2.3763401797831599E-2</v>
      </c>
      <c r="H2" t="s">
        <v>140</v>
      </c>
      <c r="I2">
        <v>13</v>
      </c>
      <c r="J2" s="4">
        <f>13/138</f>
        <v>9.420289855072464E-2</v>
      </c>
      <c r="K2" t="s">
        <v>141</v>
      </c>
      <c r="L2" t="s">
        <v>191</v>
      </c>
    </row>
    <row r="3" spans="1:12" x14ac:dyDescent="0.2">
      <c r="A3" s="2" t="s">
        <v>32</v>
      </c>
      <c r="B3" t="s">
        <v>33</v>
      </c>
      <c r="C3" t="s">
        <v>152</v>
      </c>
      <c r="D3" t="s">
        <v>35</v>
      </c>
      <c r="E3">
        <v>4.32564603471103E-14</v>
      </c>
      <c r="F3">
        <v>3.2024199476977399E-11</v>
      </c>
      <c r="G3">
        <v>2.45727050182357E-11</v>
      </c>
      <c r="H3" t="s">
        <v>153</v>
      </c>
      <c r="I3">
        <v>42</v>
      </c>
      <c r="J3" s="5">
        <v>7.1599999999999997E-2</v>
      </c>
      <c r="K3" t="s">
        <v>153</v>
      </c>
      <c r="L3" t="s">
        <v>191</v>
      </c>
    </row>
    <row r="4" spans="1:12" x14ac:dyDescent="0.2">
      <c r="A4" s="2" t="s">
        <v>154</v>
      </c>
      <c r="B4" t="s">
        <v>155</v>
      </c>
      <c r="C4" t="s">
        <v>156</v>
      </c>
      <c r="D4" t="s">
        <v>157</v>
      </c>
      <c r="E4">
        <v>5.7477916815434102E-4</v>
      </c>
      <c r="F4">
        <v>7.9786533279424497E-3</v>
      </c>
      <c r="G4">
        <v>6.1221544292228798E-3</v>
      </c>
      <c r="H4" t="s">
        <v>158</v>
      </c>
      <c r="I4">
        <v>21</v>
      </c>
      <c r="J4" s="5">
        <v>3.5799999999999998E-2</v>
      </c>
      <c r="K4" t="s">
        <v>158</v>
      </c>
      <c r="L4" t="s">
        <v>191</v>
      </c>
    </row>
    <row r="5" spans="1:12" x14ac:dyDescent="0.2">
      <c r="A5" s="2" t="s">
        <v>11</v>
      </c>
      <c r="B5" t="s">
        <v>12</v>
      </c>
      <c r="C5" t="s">
        <v>159</v>
      </c>
      <c r="D5" t="s">
        <v>13</v>
      </c>
      <c r="E5">
        <v>6.8129712750751798E-4</v>
      </c>
      <c r="F5">
        <v>8.9009465893776403E-3</v>
      </c>
      <c r="G5">
        <v>6.8298455073354299E-3</v>
      </c>
      <c r="H5" t="s">
        <v>160</v>
      </c>
      <c r="I5">
        <v>9</v>
      </c>
      <c r="J5" s="5">
        <v>1.5299999999999999E-2</v>
      </c>
      <c r="K5" t="s">
        <v>160</v>
      </c>
      <c r="L5" t="s">
        <v>191</v>
      </c>
    </row>
    <row r="6" spans="1:12" x14ac:dyDescent="0.2">
      <c r="A6" s="2" t="s">
        <v>161</v>
      </c>
      <c r="B6" t="s">
        <v>162</v>
      </c>
      <c r="C6" t="s">
        <v>163</v>
      </c>
      <c r="D6" t="s">
        <v>164</v>
      </c>
      <c r="E6">
        <v>4.9144698082060198E-3</v>
      </c>
      <c r="F6">
        <v>3.7508719738919498E-2</v>
      </c>
      <c r="G6">
        <v>2.8781069341600799E-2</v>
      </c>
      <c r="H6" t="s">
        <v>165</v>
      </c>
      <c r="I6">
        <v>33</v>
      </c>
      <c r="J6" s="5">
        <v>5.62E-2</v>
      </c>
      <c r="K6" t="s">
        <v>165</v>
      </c>
      <c r="L6" t="s">
        <v>191</v>
      </c>
    </row>
    <row r="7" spans="1:12" x14ac:dyDescent="0.2">
      <c r="A7" s="2" t="s">
        <v>166</v>
      </c>
      <c r="B7" t="s">
        <v>167</v>
      </c>
      <c r="C7" t="s">
        <v>168</v>
      </c>
      <c r="D7" t="s">
        <v>169</v>
      </c>
      <c r="E7">
        <v>5.4758523233530004E-3</v>
      </c>
      <c r="F7">
        <v>4.0065667978273801E-2</v>
      </c>
      <c r="G7">
        <v>3.0743058582821999E-2</v>
      </c>
      <c r="H7" t="s">
        <v>170</v>
      </c>
      <c r="I7">
        <v>29</v>
      </c>
      <c r="J7" s="5">
        <v>4.9399999999999999E-2</v>
      </c>
      <c r="K7" t="s">
        <v>170</v>
      </c>
      <c r="L7" t="s">
        <v>191</v>
      </c>
    </row>
    <row r="8" spans="1:12" x14ac:dyDescent="0.2">
      <c r="A8" s="2" t="s">
        <v>171</v>
      </c>
      <c r="B8" t="s">
        <v>172</v>
      </c>
      <c r="C8" t="s">
        <v>159</v>
      </c>
      <c r="D8" t="s">
        <v>173</v>
      </c>
      <c r="E8">
        <v>7.0762429519484098E-3</v>
      </c>
      <c r="F8">
        <v>4.74813764237988E-2</v>
      </c>
      <c r="G8">
        <v>3.6433255968212702E-2</v>
      </c>
      <c r="H8" t="s">
        <v>174</v>
      </c>
      <c r="I8">
        <v>9</v>
      </c>
      <c r="J8" s="5">
        <v>1.5299999999999999E-2</v>
      </c>
      <c r="K8" t="s">
        <v>174</v>
      </c>
      <c r="L8" t="s">
        <v>191</v>
      </c>
    </row>
    <row r="9" spans="1:12" x14ac:dyDescent="0.2">
      <c r="A9" s="2" t="s">
        <v>175</v>
      </c>
      <c r="B9" t="s">
        <v>176</v>
      </c>
      <c r="C9" t="s">
        <v>177</v>
      </c>
      <c r="D9" t="s">
        <v>47</v>
      </c>
      <c r="E9">
        <v>7.8779387738295709E-3</v>
      </c>
      <c r="F9">
        <v>5.2074113144867498E-2</v>
      </c>
      <c r="G9">
        <v>3.9957339833427502E-2</v>
      </c>
      <c r="H9" t="s">
        <v>178</v>
      </c>
      <c r="I9">
        <v>10</v>
      </c>
      <c r="J9" s="5">
        <v>1.7000000000000001E-2</v>
      </c>
      <c r="K9" t="s">
        <v>178</v>
      </c>
      <c r="L9" t="s">
        <v>191</v>
      </c>
    </row>
    <row r="10" spans="1:12" x14ac:dyDescent="0.2">
      <c r="A10" s="1" t="s">
        <v>142</v>
      </c>
      <c r="B10" t="s">
        <v>143</v>
      </c>
      <c r="C10" t="s">
        <v>144</v>
      </c>
      <c r="D10" t="s">
        <v>145</v>
      </c>
      <c r="E10">
        <v>2.5260807237656601E-5</v>
      </c>
      <c r="F10">
        <v>2.5474552529667501E-3</v>
      </c>
      <c r="G10">
        <v>2.3788112402748701E-3</v>
      </c>
      <c r="H10" t="s">
        <v>146</v>
      </c>
      <c r="I10">
        <v>6</v>
      </c>
      <c r="J10" s="5">
        <v>2.76E-2</v>
      </c>
      <c r="K10" t="s">
        <v>146</v>
      </c>
      <c r="L10" t="s">
        <v>190</v>
      </c>
    </row>
    <row r="11" spans="1:12" x14ac:dyDescent="0.2">
      <c r="A11" s="1" t="s">
        <v>147</v>
      </c>
      <c r="B11" t="s">
        <v>148</v>
      </c>
      <c r="C11" t="s">
        <v>149</v>
      </c>
      <c r="D11" t="s">
        <v>150</v>
      </c>
      <c r="E11">
        <v>3.5524318757368801E-5</v>
      </c>
      <c r="F11">
        <v>3.0682015706137702E-3</v>
      </c>
      <c r="G11">
        <v>2.86508364576965E-3</v>
      </c>
      <c r="H11" t="s">
        <v>151</v>
      </c>
      <c r="I11">
        <v>5</v>
      </c>
      <c r="J11" s="5">
        <v>2.3E-2</v>
      </c>
      <c r="K11" t="s">
        <v>151</v>
      </c>
      <c r="L11" t="s">
        <v>190</v>
      </c>
    </row>
    <row r="15" spans="1:12" x14ac:dyDescent="0.2">
      <c r="A15" s="3"/>
      <c r="B15" s="3"/>
      <c r="C15" s="3"/>
      <c r="D15" s="3"/>
    </row>
    <row r="16" spans="1:12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HFD_down</vt:lpstr>
      <vt:lpstr>HFD_up</vt:lpstr>
      <vt:lpstr>HSD_down</vt:lpstr>
      <vt:lpstr>HSD_up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</dc:creator>
  <cp:lastModifiedBy>Lea S</cp:lastModifiedBy>
  <dcterms:created xsi:type="dcterms:W3CDTF">2024-10-28T09:37:55Z</dcterms:created>
  <dcterms:modified xsi:type="dcterms:W3CDTF">2024-10-29T09:09:59Z</dcterms:modified>
</cp:coreProperties>
</file>