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P\ExternalDocuments\PianoDiQualifica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H13" i="1"/>
  <c r="H12" i="1" l="1"/>
  <c r="J12" i="1" s="1"/>
  <c r="I12" i="1" l="1"/>
  <c r="K12" i="1"/>
  <c r="H7" i="1"/>
  <c r="K7" i="1" s="1"/>
  <c r="H15" i="1"/>
  <c r="I15" i="1" s="1"/>
  <c r="K15" i="1" l="1"/>
  <c r="J15" i="1"/>
  <c r="J7" i="1"/>
  <c r="I7" i="1"/>
  <c r="J18" i="1"/>
  <c r="K18" i="1"/>
  <c r="K24" i="1" s="1"/>
  <c r="K19" i="1"/>
  <c r="K20" i="1"/>
  <c r="K21" i="1"/>
  <c r="K22" i="1"/>
  <c r="K23" i="1"/>
  <c r="J19" i="1"/>
  <c r="J20" i="1"/>
  <c r="J21" i="1"/>
  <c r="J22" i="1"/>
  <c r="J23" i="1"/>
  <c r="H6" i="1"/>
  <c r="I6" i="1" s="1"/>
  <c r="H9" i="1"/>
  <c r="J9" i="1" s="1"/>
  <c r="H10" i="1"/>
  <c r="I10" i="1" s="1"/>
  <c r="H11" i="1"/>
  <c r="I11" i="1" s="1"/>
  <c r="H5" i="1"/>
  <c r="J5" i="1" s="1"/>
  <c r="I9" i="1" l="1"/>
  <c r="K11" i="1"/>
  <c r="K6" i="1"/>
  <c r="J11" i="1"/>
  <c r="K9" i="1"/>
  <c r="J6" i="1"/>
  <c r="K10" i="1"/>
  <c r="J10" i="1"/>
  <c r="I5" i="1"/>
  <c r="K5" i="1"/>
</calcChain>
</file>

<file path=xl/sharedStrings.xml><?xml version="1.0" encoding="utf-8"?>
<sst xmlns="http://schemas.openxmlformats.org/spreadsheetml/2006/main" count="44" uniqueCount="33">
  <si>
    <t>Documenti</t>
  </si>
  <si>
    <t>PP</t>
  </si>
  <si>
    <t>NP</t>
  </si>
  <si>
    <t>PQ</t>
  </si>
  <si>
    <t>AR</t>
  </si>
  <si>
    <t>GL</t>
  </si>
  <si>
    <t>ST</t>
  </si>
  <si>
    <t>Ruolo</t>
  </si>
  <si>
    <t>Responsabile</t>
  </si>
  <si>
    <t>Amministratore</t>
  </si>
  <si>
    <t>Analista</t>
  </si>
  <si>
    <t>Progettista</t>
  </si>
  <si>
    <t>Ore previste</t>
  </si>
  <si>
    <t>Verificatore</t>
  </si>
  <si>
    <t>Budget variance (%)</t>
  </si>
  <si>
    <t>Delta ore</t>
  </si>
  <si>
    <t>OTTIMALE</t>
  </si>
  <si>
    <t>ACCETTABILE</t>
  </si>
  <si>
    <t>NEGATIVO</t>
  </si>
  <si>
    <t>//</t>
  </si>
  <si>
    <t>Data fine stesura (preventivata)</t>
  </si>
  <si>
    <t>Data fine stesura (consuntivata)</t>
  </si>
  <si>
    <t>Data fine verifica (preventivata)</t>
  </si>
  <si>
    <t>Data fine verifica (consuntivata)</t>
  </si>
  <si>
    <t>Schedule variance</t>
  </si>
  <si>
    <t>Schedule variance (verifica)</t>
  </si>
  <si>
    <t>Durata stesura</t>
  </si>
  <si>
    <t>Durata verifica</t>
  </si>
  <si>
    <t>Totale</t>
  </si>
  <si>
    <t>Totale:</t>
  </si>
  <si>
    <t>Costo</t>
  </si>
  <si>
    <t>DP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</si>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</sst>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"/>
  <sheetViews>
    <sheetView tabSelected="1" topLeftCell="B4" workbookViewId="0">
      <selection activeCell="H15" sqref="H15"/>
    </sheetView>
  </sheetViews>
  <sheetFormatPr defaultRowHeight="15" x14ac:dyDescent="0.25"/>
  <cols>
    <col min="2" max="2" width="4.85546875" customWidth="1"/>
    <col min="3" max="3" width="15.28515625" customWidth="1"/>
    <col min="4" max="4" width="18" customWidth="1"/>
    <col min="5" max="5" width="24.28515625" customWidth="1"/>
    <col min="6" max="7" width="23.42578125" customWidth="1"/>
    <col min="8" max="8" width="20.42578125" customWidth="1"/>
    <col min="9" max="9" width="25.140625" customWidth="1"/>
    <col min="10" max="10" width="11.85546875" customWidth="1"/>
    <col min="11" max="11" width="16" customWidth="1"/>
    <col min="12" max="12" width="13.42578125" customWidth="1"/>
    <col min="13" max="14" width="9.140625" customWidth="1"/>
  </cols>
  <sheetData>
    <row r="3" spans="3:12" ht="15.75" thickBot="1" x14ac:dyDescent="0.3"/>
    <row r="4" spans="3:12" x14ac:dyDescent="0.25">
      <c r="C4" s="27" t="s">
        <v>0</v>
      </c>
      <c r="D4" s="28" t="s">
        <v>30</v>
      </c>
      <c r="E4" s="28" t="s">
        <v>7</v>
      </c>
      <c r="F4" s="28" t="s">
        <v>12</v>
      </c>
      <c r="G4" s="28" t="s">
        <v>15</v>
      </c>
      <c r="H4" s="28" t="s">
        <v>14</v>
      </c>
      <c r="I4" s="28" t="s">
        <v>16</v>
      </c>
      <c r="J4" s="28" t="s">
        <v>17</v>
      </c>
      <c r="K4" s="29" t="s">
        <v>18</v>
      </c>
    </row>
    <row r="5" spans="3:12" x14ac:dyDescent="0.25">
      <c r="C5" s="4" t="s">
        <v>1</v>
      </c>
      <c r="D5" s="24">
        <v>30</v>
      </c>
      <c r="E5" s="24" t="s">
        <v>8</v>
      </c>
      <c r="F5" s="24">
        <v>20</v>
      </c>
      <c r="G5" s="24">
        <v>-8</v>
      </c>
      <c r="H5" s="24">
        <f t="shared" ref="H5:H12" si="0">(G5/F5)*100</f>
        <v>-40</v>
      </c>
      <c r="I5" s="24" t="str">
        <f>IF(H5&lt;=0,"X","")</f>
        <v>X</v>
      </c>
      <c r="J5" s="24" t="str">
        <f>IF(AND(H5&gt;0,H5&lt;=10),"X","")</f>
        <v/>
      </c>
      <c r="K5" s="25" t="str">
        <f>IF(H5&gt;10,"X","")</f>
        <v/>
      </c>
    </row>
    <row r="6" spans="3:12" x14ac:dyDescent="0.25">
      <c r="C6" s="4" t="s">
        <v>2</v>
      </c>
      <c r="D6" s="24">
        <v>20</v>
      </c>
      <c r="E6" s="24" t="s">
        <v>9</v>
      </c>
      <c r="F6" s="24">
        <v>2</v>
      </c>
      <c r="G6" s="24">
        <v>0</v>
      </c>
      <c r="H6" s="24">
        <f t="shared" si="0"/>
        <v>0</v>
      </c>
      <c r="I6" s="24" t="str">
        <f>IF(H6&lt;=0,"X","")</f>
        <v>X</v>
      </c>
      <c r="J6" s="24" t="str">
        <f>IF(AND(H6&gt;0,H6&lt;=10),"X","")</f>
        <v/>
      </c>
      <c r="K6" s="25" t="str">
        <f>IF(H6&gt;10,"X","")</f>
        <v/>
      </c>
    </row>
    <row r="7" spans="3:12" x14ac:dyDescent="0.25">
      <c r="C7" s="4" t="s">
        <v>3</v>
      </c>
      <c r="D7" s="24">
        <v>25</v>
      </c>
      <c r="E7" s="24" t="s">
        <v>10</v>
      </c>
      <c r="F7" s="24">
        <v>3</v>
      </c>
      <c r="G7" s="24">
        <v>0</v>
      </c>
      <c r="H7" s="30">
        <f>(((G8/F8)*D8+(G7/F7)*D7)/45)*100</f>
        <v>-22.222222222222221</v>
      </c>
      <c r="I7" s="30" t="str">
        <f>IF(H7&lt;=0,"X","")</f>
        <v>X</v>
      </c>
      <c r="J7" s="30" t="str">
        <f>IF(AND(H7&gt;0,H7&lt;=10),"X","")</f>
        <v/>
      </c>
      <c r="K7" s="31" t="str">
        <f>IF(H7&gt;10,"X","")</f>
        <v/>
      </c>
    </row>
    <row r="8" spans="3:12" x14ac:dyDescent="0.25">
      <c r="C8" s="4" t="s">
        <v>3</v>
      </c>
      <c r="D8" s="24">
        <v>20</v>
      </c>
      <c r="E8" s="24" t="s">
        <v>9</v>
      </c>
      <c r="F8" s="24">
        <v>2</v>
      </c>
      <c r="G8" s="24">
        <v>-1</v>
      </c>
      <c r="H8" s="30"/>
      <c r="I8" s="30"/>
      <c r="J8" s="30"/>
      <c r="K8" s="31"/>
    </row>
    <row r="9" spans="3:12" x14ac:dyDescent="0.25">
      <c r="C9" s="4" t="s">
        <v>4</v>
      </c>
      <c r="D9" s="24">
        <v>25</v>
      </c>
      <c r="E9" s="24" t="s">
        <v>10</v>
      </c>
      <c r="F9" s="24">
        <v>24</v>
      </c>
      <c r="G9" s="24">
        <v>-15</v>
      </c>
      <c r="H9" s="24">
        <f t="shared" si="0"/>
        <v>-62.5</v>
      </c>
      <c r="I9" s="24" t="str">
        <f>IF(H9&lt;=0,"X","")</f>
        <v>X</v>
      </c>
      <c r="J9" s="24" t="str">
        <f>IF(AND(H9&gt;0,H9&lt;=10),"X","")</f>
        <v/>
      </c>
      <c r="K9" s="25" t="str">
        <f>IF(H9&gt;10,"X","")</f>
        <v/>
      </c>
    </row>
    <row r="10" spans="3:12" x14ac:dyDescent="0.25">
      <c r="C10" s="4" t="s">
        <v>5</v>
      </c>
      <c r="D10" s="24">
        <v>25</v>
      </c>
      <c r="E10" s="24" t="s">
        <v>10</v>
      </c>
      <c r="F10" s="23">
        <v>1</v>
      </c>
      <c r="G10" s="24">
        <v>0</v>
      </c>
      <c r="H10" s="24">
        <f t="shared" si="0"/>
        <v>0</v>
      </c>
      <c r="I10" s="24" t="str">
        <f>IF(H10&lt;=0,"X","")</f>
        <v>X</v>
      </c>
      <c r="J10" s="24" t="str">
        <f>IF(AND(H10&gt;0,H10&lt;=10),"X","")</f>
        <v/>
      </c>
      <c r="K10" s="25" t="str">
        <f>IF(H10&gt;10,"X","")</f>
        <v/>
      </c>
    </row>
    <row r="11" spans="3:12" x14ac:dyDescent="0.25">
      <c r="C11" s="4" t="s">
        <v>31</v>
      </c>
      <c r="D11" s="24">
        <v>22</v>
      </c>
      <c r="E11" s="24" t="s">
        <v>11</v>
      </c>
      <c r="F11" s="24">
        <v>62</v>
      </c>
      <c r="G11" s="24">
        <v>36</v>
      </c>
      <c r="H11" s="24">
        <f t="shared" si="0"/>
        <v>58.064516129032263</v>
      </c>
      <c r="I11" s="24" t="str">
        <f>IF(H11&lt;=0,"X","")</f>
        <v/>
      </c>
      <c r="J11" s="24" t="str">
        <f>IF(AND(H11&gt;0,H11&lt;=10),"X","")</f>
        <v/>
      </c>
      <c r="K11" s="25" t="str">
        <f>IF(H11&gt;10,"X","")</f>
        <v>X</v>
      </c>
    </row>
    <row r="12" spans="3:12" ht="15.75" thickBot="1" x14ac:dyDescent="0.3">
      <c r="C12" s="7" t="s">
        <v>31</v>
      </c>
      <c r="D12" s="8">
        <v>15</v>
      </c>
      <c r="E12" s="8" t="s">
        <v>32</v>
      </c>
      <c r="F12" s="8">
        <v>15</v>
      </c>
      <c r="G12" s="8">
        <v>-2</v>
      </c>
      <c r="H12" s="8">
        <f t="shared" si="0"/>
        <v>-13.333333333333334</v>
      </c>
      <c r="I12" s="8" t="str">
        <f>IF(H12&lt;=0,"X","")</f>
        <v>X</v>
      </c>
      <c r="J12" s="8" t="str">
        <f>IF(AND(H12&gt;0,H12&lt;=10),"X","")</f>
        <v/>
      </c>
      <c r="K12" s="9" t="str">
        <f>IF(H12&gt;10,"X","")</f>
        <v/>
      </c>
    </row>
    <row r="13" spans="3:12" ht="15.75" thickBot="1" x14ac:dyDescent="0.3">
      <c r="C13" s="1"/>
      <c r="D13" s="1"/>
      <c r="E13" s="1"/>
      <c r="F13" s="1"/>
      <c r="G13" s="1" t="s">
        <v>29</v>
      </c>
      <c r="H13" s="6">
        <f>(SUM(D5*G5,D6*G6,D7*G7,D8*G8,D9*G9,D10*G10,D11*G11,D12*G12)/SUM(D5*F5,D6*F6,D7*F7,D8*F8,D9*F9,D10*F10,D11*F11,D12*F12))*100</f>
        <v>4.2775345234085549</v>
      </c>
      <c r="I13" s="8" t="str">
        <f>IF(H13&lt;=0,"X","")</f>
        <v/>
      </c>
      <c r="J13" s="8" t="str">
        <f>IF(AND(H13&gt;0,H13&lt;=10),"X","")</f>
        <v>X</v>
      </c>
      <c r="K13" s="9" t="str">
        <f>IF(H13&gt;10,"X","")</f>
        <v/>
      </c>
      <c r="L13" s="1"/>
    </row>
    <row r="14" spans="3:12" ht="15.75" thickBot="1" x14ac:dyDescent="0.3">
      <c r="K14" s="26"/>
      <c r="L14" s="6"/>
    </row>
    <row r="15" spans="3:12" ht="15.75" thickBot="1" x14ac:dyDescent="0.3">
      <c r="C15" s="10" t="s">
        <v>19</v>
      </c>
      <c r="D15" s="11"/>
      <c r="E15" s="11" t="s">
        <v>13</v>
      </c>
      <c r="F15" s="11">
        <v>20</v>
      </c>
      <c r="G15" s="11">
        <v>-2</v>
      </c>
      <c r="H15" s="11">
        <f>(G15/F15)*100</f>
        <v>-10</v>
      </c>
      <c r="I15" s="11" t="str">
        <f>IF(H15&lt;=0,"X","")</f>
        <v>X</v>
      </c>
      <c r="J15" s="11" t="str">
        <f>IF(AND(H15&gt;0,H15&lt;=10),"X","")</f>
        <v/>
      </c>
      <c r="K15" s="12" t="str">
        <f>IF(H15&gt;10,"X","")</f>
        <v/>
      </c>
    </row>
    <row r="16" spans="3:12" ht="15.75" thickBot="1" x14ac:dyDescent="0.3"/>
    <row r="17" spans="3:11" ht="45" x14ac:dyDescent="0.25">
      <c r="C17" s="2" t="s">
        <v>0</v>
      </c>
      <c r="D17" s="3" t="s">
        <v>26</v>
      </c>
      <c r="E17" s="15" t="s">
        <v>20</v>
      </c>
      <c r="F17" s="16" t="s">
        <v>21</v>
      </c>
      <c r="G17" s="16" t="s">
        <v>27</v>
      </c>
      <c r="H17" s="16" t="s">
        <v>22</v>
      </c>
      <c r="I17" s="16" t="s">
        <v>23</v>
      </c>
      <c r="J17" s="15" t="s">
        <v>24</v>
      </c>
      <c r="K17" s="17" t="s">
        <v>25</v>
      </c>
    </row>
    <row r="18" spans="3:11" x14ac:dyDescent="0.25">
      <c r="C18" s="4" t="s">
        <v>1</v>
      </c>
      <c r="D18" s="5">
        <v>5</v>
      </c>
      <c r="E18" s="18">
        <v>42441</v>
      </c>
      <c r="F18" s="18">
        <v>42441</v>
      </c>
      <c r="G18" s="21">
        <v>3</v>
      </c>
      <c r="H18" s="18">
        <v>42442</v>
      </c>
      <c r="I18" s="18">
        <v>42442</v>
      </c>
      <c r="J18" s="21">
        <f>(F18-E18)/D18*100</f>
        <v>0</v>
      </c>
      <c r="K18" s="19">
        <f>(I18-H18)/G18*100</f>
        <v>0</v>
      </c>
    </row>
    <row r="19" spans="3:11" x14ac:dyDescent="0.25">
      <c r="C19" s="4" t="s">
        <v>2</v>
      </c>
      <c r="D19" s="5">
        <v>3</v>
      </c>
      <c r="E19" s="18">
        <v>42424</v>
      </c>
      <c r="F19" s="18">
        <v>42425</v>
      </c>
      <c r="G19" s="5">
        <v>2</v>
      </c>
      <c r="H19" s="18">
        <v>42426</v>
      </c>
      <c r="I19" s="18">
        <v>42426</v>
      </c>
      <c r="J19" s="21">
        <f t="shared" ref="J19:J23" si="1">(F19-E19)/D19*100</f>
        <v>33.333333333333329</v>
      </c>
      <c r="K19" s="19">
        <f t="shared" ref="K19:K23" si="2">(I19-H19)/G19*100</f>
        <v>0</v>
      </c>
    </row>
    <row r="20" spans="3:11" x14ac:dyDescent="0.25">
      <c r="C20" s="4" t="s">
        <v>3</v>
      </c>
      <c r="D20" s="5">
        <v>4</v>
      </c>
      <c r="E20" s="18">
        <v>42442</v>
      </c>
      <c r="F20" s="18">
        <v>42442</v>
      </c>
      <c r="G20" s="5">
        <v>2</v>
      </c>
      <c r="H20" s="18">
        <v>42442</v>
      </c>
      <c r="I20" s="14">
        <v>42442</v>
      </c>
      <c r="J20" s="21">
        <f t="shared" si="1"/>
        <v>0</v>
      </c>
      <c r="K20" s="19">
        <f>(I18-H20)/G20*100</f>
        <v>0</v>
      </c>
    </row>
    <row r="21" spans="3:11" x14ac:dyDescent="0.25">
      <c r="C21" s="4" t="s">
        <v>4</v>
      </c>
      <c r="D21" s="5">
        <v>4</v>
      </c>
      <c r="E21" s="18">
        <v>42425</v>
      </c>
      <c r="F21" s="18">
        <v>42426</v>
      </c>
      <c r="G21" s="5">
        <v>2</v>
      </c>
      <c r="H21" s="18">
        <v>42427</v>
      </c>
      <c r="I21" s="18">
        <v>42427</v>
      </c>
      <c r="J21" s="21">
        <f t="shared" si="1"/>
        <v>25</v>
      </c>
      <c r="K21" s="19">
        <f t="shared" si="2"/>
        <v>0</v>
      </c>
    </row>
    <row r="22" spans="3:11" x14ac:dyDescent="0.25">
      <c r="C22" s="4" t="s">
        <v>5</v>
      </c>
      <c r="D22" s="13">
        <v>18</v>
      </c>
      <c r="E22" s="18">
        <v>42440</v>
      </c>
      <c r="F22" s="18">
        <v>42439</v>
      </c>
      <c r="G22" s="13">
        <v>1</v>
      </c>
      <c r="H22" s="18">
        <v>42442</v>
      </c>
      <c r="I22" s="18">
        <v>42439</v>
      </c>
      <c r="J22" s="21">
        <f t="shared" si="1"/>
        <v>-5.5555555555555554</v>
      </c>
      <c r="K22" s="19">
        <f t="shared" si="2"/>
        <v>-300</v>
      </c>
    </row>
    <row r="23" spans="3:11" ht="15.75" thickBot="1" x14ac:dyDescent="0.3">
      <c r="C23" s="7" t="s">
        <v>6</v>
      </c>
      <c r="D23" s="8">
        <v>18</v>
      </c>
      <c r="E23" s="20">
        <v>42440</v>
      </c>
      <c r="F23" s="20">
        <v>42442</v>
      </c>
      <c r="G23" s="8">
        <v>2</v>
      </c>
      <c r="H23" s="20">
        <v>42442</v>
      </c>
      <c r="I23" s="20">
        <v>42443</v>
      </c>
      <c r="J23" s="21">
        <f t="shared" si="1"/>
        <v>11.111111111111111</v>
      </c>
      <c r="K23" s="19">
        <f t="shared" si="2"/>
        <v>50</v>
      </c>
    </row>
    <row r="24" spans="3:11" x14ac:dyDescent="0.25">
      <c r="I24" t="s">
        <v>28</v>
      </c>
      <c r="K24" s="22">
        <f>SUM(K18:K23)/6</f>
        <v>-41.666666666666664</v>
      </c>
    </row>
  </sheetData>
  <mergeCells count="4">
    <mergeCell ref="I7:I8"/>
    <mergeCell ref="J7:J8"/>
    <mergeCell ref="K7:K8"/>
    <mergeCell ref="H7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Federico Tavella</cp:lastModifiedBy>
  <dcterms:created xsi:type="dcterms:W3CDTF">2016-03-30T11:40:58Z</dcterms:created>
  <dcterms:modified xsi:type="dcterms:W3CDTF">2016-04-09T21:36:19Z</dcterms:modified>
</cp:coreProperties>
</file>