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mbern\OneDrive\Desktop\Work Project\Truck Arrival\"/>
    </mc:Choice>
  </mc:AlternateContent>
  <xr:revisionPtr revIDLastSave="0" documentId="8_{EB7E91B6-75F3-4D24-B936-0A744614CDA3}" xr6:coauthVersionLast="47" xr6:coauthVersionMax="47" xr10:uidLastSave="{00000000-0000-0000-0000-000000000000}"/>
  <bookViews>
    <workbookView xWindow="28680" yWindow="-120" windowWidth="29040" windowHeight="15840" activeTab="5" xr2:uid="{00000000-000D-0000-FFFF-FFFF00000000}"/>
  </bookViews>
  <sheets>
    <sheet name="Table" sheetId="2" r:id="rId1"/>
    <sheet name="Truck Schedule" sheetId="4" r:id="rId2"/>
    <sheet name="IB" sheetId="1" r:id="rId3"/>
    <sheet name="PID FLOW" sheetId="6" r:id="rId4"/>
    <sheet name="Layout" sheetId="7" r:id="rId5"/>
    <sheet name="Variables" sheetId="3" r:id="rId6"/>
    <sheet name="Singulator" sheetId="5" r:id="rId7"/>
  </sheet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S4" i="3" l="1"/>
  <c r="S3" i="3"/>
  <c r="D4" i="3"/>
  <c r="S5" i="3"/>
  <c r="R5" i="3"/>
  <c r="R4" i="3"/>
  <c r="R3" i="3"/>
  <c r="E3" i="3"/>
  <c r="T3" i="3"/>
  <c r="T5" i="3"/>
  <c r="T4" i="3"/>
  <c r="R3" i="5"/>
  <c r="I4" i="5"/>
  <c r="J4" i="5"/>
  <c r="J6" i="5"/>
  <c r="K4" i="5"/>
  <c r="L4" i="5"/>
  <c r="R4" i="5"/>
  <c r="I5" i="5"/>
  <c r="J5" i="5"/>
  <c r="K5" i="5"/>
  <c r="L5" i="5"/>
  <c r="F6" i="5"/>
  <c r="H6" i="5"/>
  <c r="K6" i="5"/>
  <c r="J17" i="5"/>
  <c r="J18" i="5"/>
  <c r="B39" i="5"/>
  <c r="B40" i="5"/>
  <c r="B44" i="5"/>
  <c r="B45" i="5"/>
  <c r="B47" i="5"/>
  <c r="B52" i="5"/>
  <c r="B46" i="5"/>
  <c r="B53" i="5"/>
  <c r="D3" i="3"/>
  <c r="F3" i="3"/>
  <c r="I6" i="5"/>
  <c r="L6" i="5"/>
  <c r="B9" i="2"/>
  <c r="B8" i="2"/>
  <c r="B7" i="2"/>
  <c r="B6" i="2"/>
  <c r="G3" i="1"/>
  <c r="H3" i="1"/>
  <c r="N3" i="1"/>
  <c r="H4" i="1"/>
  <c r="N4" i="1"/>
  <c r="H5" i="1"/>
  <c r="N5" i="1"/>
  <c r="H6" i="1"/>
  <c r="N6" i="1"/>
  <c r="N7" i="1"/>
  <c r="N1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Bernard</author>
  </authors>
  <commentList>
    <comment ref="A26" authorId="0" shapeId="0" xr:uid="{18A01277-D822-47F0-A32B-4FEA5C5780FA}">
      <text>
        <r>
          <rPr>
            <b/>
            <sz val="9"/>
            <color indexed="81"/>
            <rFont val="Tahoma"/>
            <family val="2"/>
          </rPr>
          <t>Michael Bernard:</t>
        </r>
        <r>
          <rPr>
            <sz val="9"/>
            <color indexed="81"/>
            <rFont val="Tahoma"/>
            <family val="2"/>
          </rPr>
          <t xml:space="preserve">
Accumulation lines are designed to allow product to build up, or accumulate, on
them. They are normally used to build a buffer or allow a constant flow of
product onto a part of the system. There are different modes of operation for an
accumulation conveyor that will be discussed in the next section. </t>
        </r>
      </text>
    </comment>
    <comment ref="B26" authorId="0" shapeId="0" xr:uid="{96D67F10-E306-4FDE-A722-79C1822265BF}">
      <text>
        <r>
          <rPr>
            <sz val="9"/>
            <color indexed="81"/>
            <rFont val="Tahoma"/>
            <family val="2"/>
          </rPr>
          <t xml:space="preserve">
</t>
        </r>
      </text>
    </comment>
    <comment ref="A27" authorId="0" shapeId="0" xr:uid="{5645CAB6-2270-44DD-9205-AC88C0C7FA82}">
      <text>
        <r>
          <rPr>
            <b/>
            <sz val="9"/>
            <color indexed="81"/>
            <rFont val="Tahoma"/>
            <family val="2"/>
          </rPr>
          <t>Michael Bernard:</t>
        </r>
        <r>
          <rPr>
            <sz val="9"/>
            <color indexed="81"/>
            <rFont val="Tahoma"/>
            <family val="2"/>
          </rPr>
          <t xml:space="preserve">
Metering conveyors normally are used to ensure a minimum gap exists between
packages. Many times this consists of two small conveyor belts running at
different speeds. The difference in speed generates a gap. This is particularly
important if a scanning or sortation function is about to occur in the system. 
</t>
        </r>
      </text>
    </comment>
    <comment ref="A28" authorId="0" shapeId="0" xr:uid="{A2925CA3-79C3-428C-A709-6D61F0E5769A}">
      <text>
        <r>
          <rPr>
            <b/>
            <sz val="9"/>
            <color indexed="81"/>
            <rFont val="Tahoma"/>
            <family val="2"/>
          </rPr>
          <t>Michael Bernard:</t>
        </r>
        <r>
          <rPr>
            <sz val="9"/>
            <color indexed="81"/>
            <rFont val="Tahoma"/>
            <family val="2"/>
          </rPr>
          <t xml:space="preserve">
Transportation conveyors move product without any additional control. As the
product enters the line, it will simply move from one end of the line to the other.
Nothing is done to the package positon. Product will continue to move as long as
the conveyor is running. The entire conveyor is ìliveî at all times when running. 
</t>
        </r>
      </text>
    </comment>
    <comment ref="A30" authorId="0" shapeId="0" xr:uid="{D3F4EF50-F6DB-48CA-B74C-8FB3EE8CF2A1}">
      <text>
        <r>
          <rPr>
            <sz val="9"/>
            <color indexed="81"/>
            <rFont val="Tahoma"/>
            <family val="2"/>
          </rPr>
          <t xml:space="preserve">
</t>
        </r>
      </text>
    </comment>
    <comment ref="A39" authorId="0" shapeId="0" xr:uid="{F2D97545-D21B-4930-804A-3F4D21E9C655}">
      <text>
        <r>
          <rPr>
            <b/>
            <sz val="9"/>
            <color indexed="81"/>
            <rFont val="Tahoma"/>
            <family val="2"/>
          </rPr>
          <t>Michael Bernard:</t>
        </r>
        <r>
          <rPr>
            <sz val="9"/>
            <color indexed="81"/>
            <rFont val="Tahoma"/>
            <family val="2"/>
          </rPr>
          <t xml:space="preserve">
file:///C:/Users/mbern/Downloads/Controls%20Maintenance%20Student%20Training%20Guide(3)%20(1).pdf
</t>
        </r>
      </text>
    </comment>
    <comment ref="A40" authorId="0" shapeId="0" xr:uid="{D340E41D-2CD1-4F88-972A-526970E3F177}">
      <text>
        <r>
          <rPr>
            <b/>
            <sz val="9"/>
            <color indexed="81"/>
            <rFont val="Tahoma"/>
            <family val="2"/>
          </rPr>
          <t>Michael Bernard:</t>
        </r>
        <r>
          <rPr>
            <sz val="9"/>
            <color indexed="81"/>
            <rFont val="Tahoma"/>
            <family val="2"/>
          </rPr>
          <t xml:space="preserve">
https://etda.libraries.psu.edu/files/final_submissions/14640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Michael Bernard</author>
  </authors>
  <commentList>
    <comment ref="H2" authorId="0" shapeId="0" xr:uid="{023673B0-982F-401D-BDBC-893A317BFD0A}">
      <text>
        <r>
          <rPr>
            <b/>
            <sz val="9"/>
            <color indexed="81"/>
            <rFont val="Tahoma"/>
            <family val="2"/>
          </rPr>
          <t>Michael Bernard:</t>
        </r>
        <r>
          <rPr>
            <sz val="9"/>
            <color indexed="81"/>
            <rFont val="Tahoma"/>
            <family val="2"/>
          </rPr>
          <t xml:space="preserve">
the first 3 trucks will be assigned 1,2,3</t>
        </r>
      </text>
    </comment>
    <comment ref="I2" authorId="0" shapeId="0" xr:uid="{BD7ACD13-EF87-4216-AE9D-D99F9A135E30}">
      <text>
        <r>
          <rPr>
            <sz val="9"/>
            <color indexed="81"/>
            <rFont val="Tahoma"/>
            <family val="2"/>
          </rPr>
          <t xml:space="preserve">1 if currently servicing a truck. 0 if otherwise
</t>
        </r>
      </text>
    </comment>
    <comment ref="J2" authorId="0" shapeId="0" xr:uid="{C32ED6B7-BF9C-4589-A7BE-FC99DED961BD}">
      <text>
        <r>
          <rPr>
            <b/>
            <sz val="9"/>
            <color indexed="81"/>
            <rFont val="Tahoma"/>
            <family val="2"/>
          </rPr>
          <t xml:space="preserve">truck currently serviced at door J
</t>
        </r>
        <r>
          <rPr>
            <sz val="9"/>
            <color indexed="81"/>
            <rFont val="Tahoma"/>
            <family val="2"/>
          </rPr>
          <t xml:space="preserve">
</t>
        </r>
      </text>
    </comment>
    <comment ref="N2" authorId="0" shapeId="0" xr:uid="{B5071373-8C56-4573-85FB-E904F06BF7DB}">
      <text>
        <r>
          <rPr>
            <b/>
            <sz val="9"/>
            <color indexed="81"/>
            <rFont val="Tahoma"/>
            <family val="2"/>
          </rPr>
          <t xml:space="preserve">index for position in queue for door j where k=0 mens the truck is currently unloaded at door j
</t>
        </r>
        <r>
          <rPr>
            <sz val="9"/>
            <color indexed="81"/>
            <rFont val="Tahoma"/>
            <family val="2"/>
          </rPr>
          <t xml:space="preserve">
</t>
        </r>
      </text>
    </comment>
    <comment ref="R2" authorId="0" shapeId="0" xr:uid="{56E060B6-68A7-4112-95B5-CD6ACA638507}">
      <text>
        <r>
          <rPr>
            <b/>
            <sz val="9"/>
            <color indexed="81"/>
            <rFont val="Tahoma"/>
            <family val="2"/>
          </rPr>
          <t xml:space="preserve">Start Time of this I at this J
The starting time for the first 3 trucks will be at 7:00 or the beginning time of warehouse
</t>
        </r>
      </text>
    </comment>
    <comment ref="D5" authorId="0" shapeId="0" xr:uid="{901A9B20-9824-495D-A1C4-D22B5D34FC15}">
      <text>
        <r>
          <rPr>
            <b/>
            <sz val="9"/>
            <color indexed="81"/>
            <rFont val="Tahoma"/>
            <family val="2"/>
          </rPr>
          <t xml:space="preserve">Fix this in VBA to code comared to new Aij
</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Michael Bernard</author>
  </authors>
  <commentList>
    <comment ref="S4" authorId="0" shapeId="0" xr:uid="{E67DADB5-9AA7-41EF-A4C7-59EA0295BC40}">
      <text>
        <r>
          <rPr>
            <sz val="11"/>
            <color theme="1"/>
            <rFont val="Calibri"/>
            <family val="2"/>
            <scheme val="minor"/>
          </rPr>
          <t>Michael Bernard:
how many boxes this results in is dependent on the length of box</t>
        </r>
      </text>
    </comment>
    <comment ref="H6" authorId="0" shapeId="0" xr:uid="{DD212AEE-9252-4C99-B818-7F5DC663C540}">
      <text>
        <r>
          <rPr>
            <sz val="11"/>
            <color theme="1"/>
            <rFont val="Calibri"/>
            <family val="2"/>
            <scheme val="minor"/>
          </rPr>
          <t xml:space="preserve">Michael Bernard:
Assuming the recir % is the same
</t>
        </r>
      </text>
    </comment>
    <comment ref="A15" authorId="0" shapeId="0" xr:uid="{C1CBC402-0219-4CF9-AA59-7F8168F83395}">
      <text>
        <r>
          <rPr>
            <sz val="9"/>
            <color indexed="81"/>
            <rFont val="Tahoma"/>
            <family val="2"/>
          </rPr>
          <t xml:space="preserve">All conveyors from the routing merge to the routing sorter operate at variable speed with each unit following the speed of the downstream unit by a fixed ratio.
The speed of the routing sorter varies based on both capacity (number of available sort lines) and demand (amount of totes or cartons at the routing merge). The PLC will calculate a sorter speed based on each of these parameters (demand and capacity) and will command the sorter to run at the lower of the two speeds.
• The scan belt runs at the same speed as the sorter.
• The gapper belts follow the speed of the scan belt using variable ratios to optimize the gaps between totes or cartons.
• The transportation belts follow the speed of the first gapper belt using fixed ratios.
• The merge belts follow the speed of the transportation belts using a fixed ratio.
• Slug belts follow the speed of the merge belts (while releasing) using a fixed ratio.
</t>
        </r>
      </text>
    </comment>
    <comment ref="A16" authorId="0" shapeId="0" xr:uid="{0FAC45C3-F81C-435A-856C-B9786DEC249A}">
      <text>
        <r>
          <rPr>
            <sz val="9"/>
            <color indexed="81"/>
            <rFont val="Tahoma"/>
            <family val="2"/>
          </rPr>
          <t>Dematic Manual Amazon</t>
        </r>
      </text>
    </comment>
    <comment ref="K18" authorId="0" shapeId="0" xr:uid="{3CCEE3C4-2A11-4DC7-B2C4-CD90E43AA4EB}">
      <text>
        <r>
          <rPr>
            <sz val="11"/>
            <color theme="1"/>
            <rFont val="Calibri"/>
            <family val="2"/>
            <scheme val="minor"/>
          </rPr>
          <t>Michael Bernard:
how many boxes this results in is dependent on the length of box</t>
        </r>
      </text>
    </comment>
  </commentList>
</comments>
</file>

<file path=xl/sharedStrings.xml><?xml version="1.0" encoding="utf-8"?>
<sst xmlns="http://schemas.openxmlformats.org/spreadsheetml/2006/main" count="429" uniqueCount="289">
  <si>
    <t>Cost</t>
  </si>
  <si>
    <t>Example For First Truck of the day. Trucks after this will be different</t>
  </si>
  <si>
    <t>Rates</t>
  </si>
  <si>
    <t>Minutes</t>
  </si>
  <si>
    <t>Time for truck A</t>
  </si>
  <si>
    <t># AA</t>
  </si>
  <si>
    <t>Rate/hr</t>
  </si>
  <si>
    <t>Start Time</t>
  </si>
  <si>
    <t>Duration</t>
  </si>
  <si>
    <t>T</t>
  </si>
  <si>
    <t>Truck Arrives</t>
  </si>
  <si>
    <t>TDR</t>
  </si>
  <si>
    <t># of Trucks/min</t>
  </si>
  <si>
    <t>Time it takes to Tdr a truck</t>
  </si>
  <si>
    <t>Fixed</t>
  </si>
  <si>
    <t>TDR Begins</t>
  </si>
  <si>
    <t>Forklift</t>
  </si>
  <si>
    <t># of Pallets/min</t>
  </si>
  <si>
    <t>Time it takes to move 1 pallet from truck to buffer</t>
  </si>
  <si>
    <t>TDR Ends</t>
  </si>
  <si>
    <t>PS</t>
  </si>
  <si>
    <t>#of Pallets/min</t>
  </si>
  <si>
    <t>Time it takes to PS one pallet</t>
  </si>
  <si>
    <t>Forklift begins unloading</t>
  </si>
  <si>
    <t>WS</t>
  </si>
  <si>
    <t>Time it takes to move 1 pallet from the buffer to the line</t>
  </si>
  <si>
    <t>Problem Solving</t>
  </si>
  <si>
    <t xml:space="preserve">Forklift finishes unloading </t>
  </si>
  <si>
    <t>LT</t>
  </si>
  <si>
    <t>#of Cartons/min</t>
  </si>
  <si>
    <t>Time it takes to throw carton on to line</t>
  </si>
  <si>
    <t>Water Spider</t>
  </si>
  <si>
    <t>New Truck Can Begin</t>
  </si>
  <si>
    <t>Problem Solving Starts</t>
  </si>
  <si>
    <t>MB</t>
  </si>
  <si>
    <t>Rate of the line</t>
  </si>
  <si>
    <t>Line Throwing</t>
  </si>
  <si>
    <t>Problem Solving Finishes</t>
  </si>
  <si>
    <t>CSX</t>
  </si>
  <si>
    <t>Metering Belt</t>
  </si>
  <si>
    <t>Water Spider Starts</t>
  </si>
  <si>
    <t>Truck A</t>
  </si>
  <si>
    <t>Total</t>
  </si>
  <si>
    <t xml:space="preserve">CSX </t>
  </si>
  <si>
    <t>Water Spider Finishes</t>
  </si>
  <si>
    <t>Trucks</t>
  </si>
  <si>
    <t>Line Thrower Starts</t>
  </si>
  <si>
    <t># of Pallets</t>
  </si>
  <si>
    <t>Line Thrower Ends</t>
  </si>
  <si>
    <t># of Cartons</t>
  </si>
  <si>
    <t>Csx Finished</t>
  </si>
  <si>
    <t>Truck</t>
  </si>
  <si>
    <t>Operation' Begin Time</t>
  </si>
  <si>
    <t>B</t>
  </si>
  <si>
    <t>i</t>
  </si>
  <si>
    <t>Ui</t>
  </si>
  <si>
    <t>Aij</t>
  </si>
  <si>
    <t>F1</t>
  </si>
  <si>
    <t>F2</t>
  </si>
  <si>
    <t>F3</t>
  </si>
  <si>
    <t>minFj</t>
  </si>
  <si>
    <t>ji</t>
  </si>
  <si>
    <t>Jj</t>
  </si>
  <si>
    <t>nj</t>
  </si>
  <si>
    <t>Snj</t>
  </si>
  <si>
    <t>fnj</t>
  </si>
  <si>
    <t>p</t>
  </si>
  <si>
    <t>k</t>
  </si>
  <si>
    <t>Wiq</t>
  </si>
  <si>
    <t>WiR</t>
  </si>
  <si>
    <t>Wi</t>
  </si>
  <si>
    <t>Sij</t>
  </si>
  <si>
    <t>Dij</t>
  </si>
  <si>
    <t>STi</t>
  </si>
  <si>
    <t>Operation's End Time</t>
  </si>
  <si>
    <t>E</t>
  </si>
  <si>
    <t>Total Number of Doors</t>
  </si>
  <si>
    <t>Nd</t>
  </si>
  <si>
    <t>Total Service time for all trucks</t>
  </si>
  <si>
    <t>TT</t>
  </si>
  <si>
    <t>Total Number of inbound trucks</t>
  </si>
  <si>
    <t>Nt</t>
  </si>
  <si>
    <t>Total number of inbound doors</t>
  </si>
  <si>
    <t>Total Service time for truck i where i=1,2....Nt</t>
  </si>
  <si>
    <t>Unloading time of truck i where i =1,2....Nt</t>
  </si>
  <si>
    <t>Truck 1</t>
  </si>
  <si>
    <t>Truck 2</t>
  </si>
  <si>
    <t>Truck 4</t>
  </si>
  <si>
    <t>Truck 6</t>
  </si>
  <si>
    <t>Total waiting time for truck i before being serviced</t>
  </si>
  <si>
    <t>Queuing time for truck i before being servied at designated door</t>
  </si>
  <si>
    <t>WiQ</t>
  </si>
  <si>
    <t>Remaining service time of the truck currently servied at designtated door fro truck i</t>
  </si>
  <si>
    <t>Last postiong of truck in queeue before truc i  at designated door j</t>
  </si>
  <si>
    <t>K: Index for postion in queuee for door j where k=o means the truck in currently unloaded at door j</t>
  </si>
  <si>
    <t>{1, if truck t is at postion k of queue of door j assigned for truck</t>
  </si>
  <si>
    <t>Xjikt</t>
  </si>
  <si>
    <t xml:space="preserve"> {0, otherwse</t>
  </si>
  <si>
    <t>Unloading time of queuing truck t at designated door where t = 1, 2, · · · , Nt</t>
  </si>
  <si>
    <t>ut</t>
  </si>
  <si>
    <t>Aij = min {Fj} forj = 1, 2, · · · , Nd</t>
  </si>
  <si>
    <t>Index for truck i</t>
  </si>
  <si>
    <t>i,t</t>
  </si>
  <si>
    <t>Fj = fnj ,0 + Pp k=1 Uk for j = 1, 2, · · · , Nd, k = 1, 2, · · · , p</t>
  </si>
  <si>
    <t>( 1, if door j is currently serving a truck 0 otherwise</t>
  </si>
  <si>
    <t>Expected finish time of currently serviced truck at door j assigned for truck i where i = 1, 2, · · · , Ntand j = 1, 2, · · · , Nd</t>
  </si>
  <si>
    <t>fnj,0</t>
  </si>
  <si>
    <t>Current time of currently serviced truck at door j where j = 1, 2, · · · , Nd</t>
  </si>
  <si>
    <t>tji,0</t>
  </si>
  <si>
    <t>Door assigned for truck i where ji = 1, 2, · · · , Nd</t>
  </si>
  <si>
    <t>Truck currently serviced at door j where j = 1, 2, · · · , Nd</t>
  </si>
  <si>
    <t>Arrival time for an inbound truck i at queue for door j where i = 1, 2, · · · , Nt and j = 1, 2, · · · , Nd</t>
  </si>
  <si>
    <t>Operation’s begin time</t>
  </si>
  <si>
    <t>Expected departure time of truck i from door j immediately after service completed where i = 1, 2, · · · , Nt and j = 1, 2, · · · , Nd</t>
  </si>
  <si>
    <t>Operation’s end time</t>
  </si>
  <si>
    <t>Expected earliest time door j will be available where j = 1, 2, · · · , Nd</t>
  </si>
  <si>
    <t>Fj</t>
  </si>
  <si>
    <t>Start time of currently serviced truck at door j where j = 1, 2, · · · , Nd</t>
  </si>
  <si>
    <t>snj,0</t>
  </si>
  <si>
    <t>Unloading time of currently serviced truck at door j where j = 1, 2, · · · , Nd</t>
  </si>
  <si>
    <t>Unj</t>
  </si>
  <si>
    <t>Start time of truck i at door j</t>
  </si>
  <si>
    <t>{ 1, if truck i is in queue j {0 otherwise</t>
  </si>
  <si>
    <t>Xij</t>
  </si>
  <si>
    <t>FNJ,0=Snj,0+Unj</t>
  </si>
  <si>
    <t>Assumptions</t>
  </si>
  <si>
    <t>1. The exact information of the freight is known upon arrival.</t>
  </si>
  <si>
    <t>2. Inbound trucks arrive dynamically over time.</t>
  </si>
  <si>
    <t>3. Unloading time for each truck differs based on the freight characteristics.</t>
  </si>
  <si>
    <t>4. Model follows First-Come-First-Serve (FCFS) queuing rule.</t>
  </si>
  <si>
    <t>5. No pre-emption (interruption) is allowed when a truck is being served.</t>
  </si>
  <si>
    <t>6. Processing time to assign the truck to the receiving door (or lane) is negligible.</t>
  </si>
  <si>
    <t>7. Model will assign the incoming truck to the fastest door available.</t>
  </si>
  <si>
    <t>8. If door j and door j + n are available at the same time, priority is given to door j</t>
  </si>
  <si>
    <t>9. The start time of service for the next truck at designated door is immediately after the departure of currently serviced truck (if there is a queue).</t>
  </si>
  <si>
    <t>Truck 5</t>
  </si>
  <si>
    <t>Queue</t>
  </si>
  <si>
    <t>CLT2</t>
  </si>
  <si>
    <t>east side guard shack</t>
  </si>
  <si>
    <t>Lot 1</t>
  </si>
  <si>
    <t>Lot 2</t>
  </si>
  <si>
    <t>Lot 3</t>
  </si>
  <si>
    <t xml:space="preserve">Lot 4 </t>
  </si>
  <si>
    <t>Truck 3</t>
  </si>
  <si>
    <t>Truck 7</t>
  </si>
  <si>
    <t>Truck 8</t>
  </si>
  <si>
    <t>Truck #</t>
  </si>
  <si>
    <t>*FCFS=Ui</t>
  </si>
  <si>
    <t>*to be P score=OB</t>
  </si>
  <si>
    <t>*Ui will become Pscore</t>
  </si>
  <si>
    <t>Aij=arrival time at the door</t>
  </si>
  <si>
    <t>Speed Changes</t>
  </si>
  <si>
    <t>Bottleneck</t>
  </si>
  <si>
    <t>Flow Out</t>
  </si>
  <si>
    <t>Area</t>
  </si>
  <si>
    <t>Velocity</t>
  </si>
  <si>
    <t>Flow In</t>
  </si>
  <si>
    <t>Section 5+6</t>
  </si>
  <si>
    <t>Section 7</t>
  </si>
  <si>
    <t>Section 3+4</t>
  </si>
  <si>
    <t>Section 6</t>
  </si>
  <si>
    <t>Section 1+2</t>
  </si>
  <si>
    <t>Section 5</t>
  </si>
  <si>
    <t>OB Belt</t>
  </si>
  <si>
    <t>Section 4</t>
  </si>
  <si>
    <t>Section 3</t>
  </si>
  <si>
    <t>Merge Line 8</t>
  </si>
  <si>
    <t>Merge Line 7</t>
  </si>
  <si>
    <t>Merge Line 6</t>
  </si>
  <si>
    <t>Merge Line 5</t>
  </si>
  <si>
    <t>Singulator 2</t>
  </si>
  <si>
    <t>Singulator 1</t>
  </si>
  <si>
    <t>Section 2</t>
  </si>
  <si>
    <t>SQ FT</t>
  </si>
  <si>
    <t xml:space="preserve">    Velocity </t>
  </si>
  <si>
    <t>Make Equation and change them Just use variables</t>
  </si>
  <si>
    <t>Collector Belt</t>
  </si>
  <si>
    <t>Section 1</t>
  </si>
  <si>
    <t>Merge 4</t>
  </si>
  <si>
    <t>Merge 3</t>
  </si>
  <si>
    <t>Merge 2</t>
  </si>
  <si>
    <t>Merge 1</t>
  </si>
  <si>
    <t>Slug Build</t>
  </si>
  <si>
    <t>For every % above 15% speed goes down a Percent</t>
  </si>
  <si>
    <t>When SIngulator is &gt;= 15% recirc</t>
  </si>
  <si>
    <t>Singulator is at 100%</t>
  </si>
  <si>
    <t>When Singulator is &lt;15% recirc</t>
  </si>
  <si>
    <t>Conditions</t>
  </si>
  <si>
    <t>Merge 8</t>
  </si>
  <si>
    <t>During Slug Build the Belts are stopped</t>
  </si>
  <si>
    <t>Merge 7</t>
  </si>
  <si>
    <t>Merge 6</t>
  </si>
  <si>
    <t>*slows down as it fills</t>
  </si>
  <si>
    <t>Merge 5</t>
  </si>
  <si>
    <t>Slug</t>
  </si>
  <si>
    <t>Feet of bx</t>
  </si>
  <si>
    <t>Speed 275 ft/m</t>
  </si>
  <si>
    <t>ft/m</t>
  </si>
  <si>
    <t xml:space="preserve">Point B: Singulator 1 +2 </t>
  </si>
  <si>
    <t>Point A</t>
  </si>
  <si>
    <t>For an hour</t>
  </si>
  <si>
    <t>Volume line can hold</t>
  </si>
  <si>
    <t>Speed of Lines</t>
  </si>
  <si>
    <t>Knowns</t>
  </si>
  <si>
    <t xml:space="preserve">Total Singulator </t>
  </si>
  <si>
    <t>Does the CB match the SIngulator in Recirc</t>
  </si>
  <si>
    <t>Velocity (ft/min)</t>
  </si>
  <si>
    <t>75%(-60%)</t>
  </si>
  <si>
    <t>50% (-35%)</t>
  </si>
  <si>
    <t>30% (-15%)</t>
  </si>
  <si>
    <t>20% (-5%)</t>
  </si>
  <si>
    <t>15% recirc</t>
  </si>
  <si>
    <t>Normal Conditions</t>
  </si>
  <si>
    <t>PID 3</t>
  </si>
  <si>
    <t>Flow1</t>
  </si>
  <si>
    <t>Flow2</t>
  </si>
  <si>
    <t>Flow 3</t>
  </si>
  <si>
    <t>Flow1+Flow2=Flow3</t>
  </si>
  <si>
    <t>Applicator</t>
  </si>
  <si>
    <t>Flow 4</t>
  </si>
  <si>
    <t>Spiral</t>
  </si>
  <si>
    <t>CB</t>
  </si>
  <si>
    <t>OB PID 3</t>
  </si>
  <si>
    <t>Happy</t>
  </si>
  <si>
    <t xml:space="preserve">Path </t>
  </si>
  <si>
    <t>Flow 5</t>
  </si>
  <si>
    <t>Flow 3 = Flow4</t>
  </si>
  <si>
    <t>Flow 4 = Flow5</t>
  </si>
  <si>
    <t>Flow 5 = Singulator</t>
  </si>
  <si>
    <t>Flex Conveyor</t>
  </si>
  <si>
    <t>Accumulation Unit</t>
  </si>
  <si>
    <t>Metering Belt Unit</t>
  </si>
  <si>
    <t>Roller Transportation Unit</t>
  </si>
  <si>
    <t>Conveyor Theory , Modes, and Controls</t>
  </si>
  <si>
    <t>Sources</t>
  </si>
  <si>
    <t>Never Feed a Line that is full</t>
  </si>
  <si>
    <t>Conveyance should start either all at oe time, or from the outflow side first to allow for a smooth and continuous flow of product</t>
  </si>
  <si>
    <t>30 boxes/min</t>
  </si>
  <si>
    <t>60 min</t>
  </si>
  <si>
    <t>1800 boxes</t>
  </si>
  <si>
    <t>30 boxes/60 s</t>
  </si>
  <si>
    <t>bx</t>
  </si>
  <si>
    <t>s</t>
  </si>
  <si>
    <t>1 s</t>
  </si>
  <si>
    <t>1 box/2 s is 1800 bx/hr</t>
  </si>
  <si>
    <t>bx/2s</t>
  </si>
  <si>
    <t>Calculations for 1800 bx/hr</t>
  </si>
  <si>
    <t>1 bx/ 2s</t>
  </si>
  <si>
    <t>if not Bottleneck</t>
  </si>
  <si>
    <t>&gt;bx/2s</t>
  </si>
  <si>
    <t>Infeed Line 7</t>
  </si>
  <si>
    <t>Infeed Line 8</t>
  </si>
  <si>
    <t>Infeed Lines are comprised of</t>
  </si>
  <si>
    <t>Controls Hierarchy</t>
  </si>
  <si>
    <t>If the amount of recirculation in the singulator is less than 15% (calculated in CC510 as a percentage of belt surface area from a group of photoeyes), no action is required. The collector belts will run at the nominal fixed ratio.</t>
  </si>
  <si>
    <t>Speed Following</t>
  </si>
  <si>
    <t xml:space="preserve">Cite </t>
  </si>
  <si>
    <t>This is the queue</t>
  </si>
  <si>
    <t>The values inside are the Priority scores</t>
  </si>
  <si>
    <t>(Sort)</t>
  </si>
  <si>
    <t>Drop queues different than parcel so we separate into 2 groups</t>
  </si>
  <si>
    <t>Parcel</t>
  </si>
  <si>
    <t>Drop</t>
  </si>
  <si>
    <t>Ut</t>
  </si>
  <si>
    <t xml:space="preserve">Freight type </t>
  </si>
  <si>
    <r>
      <t>U</t>
    </r>
    <r>
      <rPr>
        <vertAlign val="subscript"/>
        <sz val="11"/>
        <color rgb="FFFFFFFF"/>
        <rFont val="Calibri"/>
        <family val="2"/>
        <scheme val="minor"/>
      </rPr>
      <t>i</t>
    </r>
  </si>
  <si>
    <r>
      <rPr>
        <i/>
        <sz val="11"/>
        <color rgb="FFFFFFFF"/>
        <rFont val="Calibri"/>
        <family val="2"/>
        <scheme val="minor"/>
      </rPr>
      <t>min</t>
    </r>
    <r>
      <rPr>
        <sz val="11"/>
        <color rgb="FFFFFFFF"/>
        <rFont val="Calibri"/>
        <family val="2"/>
        <scheme val="minor"/>
      </rPr>
      <t>F</t>
    </r>
    <r>
      <rPr>
        <vertAlign val="subscript"/>
        <sz val="11"/>
        <color rgb="FFFFFFFF"/>
        <rFont val="Calibri"/>
        <family val="2"/>
        <scheme val="minor"/>
      </rPr>
      <t>j</t>
    </r>
  </si>
  <si>
    <r>
      <t>j</t>
    </r>
    <r>
      <rPr>
        <vertAlign val="subscript"/>
        <sz val="11"/>
        <color rgb="FFFFFFFF"/>
        <rFont val="Calibri"/>
        <family val="2"/>
        <scheme val="minor"/>
      </rPr>
      <t>i</t>
    </r>
  </si>
  <si>
    <r>
      <t>J</t>
    </r>
    <r>
      <rPr>
        <vertAlign val="subscript"/>
        <sz val="11"/>
        <color rgb="FFFFFFFF"/>
        <rFont val="Calibri"/>
        <family val="2"/>
        <scheme val="minor"/>
      </rPr>
      <t>j</t>
    </r>
  </si>
  <si>
    <r>
      <t>n</t>
    </r>
    <r>
      <rPr>
        <vertAlign val="subscript"/>
        <sz val="11"/>
        <color rgb="FFFFFFFF"/>
        <rFont val="Calibri"/>
        <family val="2"/>
        <scheme val="minor"/>
      </rPr>
      <t>j</t>
    </r>
  </si>
  <si>
    <r>
      <t>S</t>
    </r>
    <r>
      <rPr>
        <vertAlign val="subscript"/>
        <sz val="11"/>
        <color rgb="FFFFFFFF"/>
        <rFont val="Calibri"/>
        <family val="2"/>
        <scheme val="minor"/>
      </rPr>
      <t>nj</t>
    </r>
  </si>
  <si>
    <r>
      <t>f</t>
    </r>
    <r>
      <rPr>
        <vertAlign val="subscript"/>
        <sz val="11"/>
        <color rgb="FFFFFFFF"/>
        <rFont val="Calibri"/>
        <family val="2"/>
        <scheme val="minor"/>
      </rPr>
      <t>nj</t>
    </r>
  </si>
  <si>
    <r>
      <t>W</t>
    </r>
    <r>
      <rPr>
        <vertAlign val="subscript"/>
        <sz val="11"/>
        <color rgb="FFFFFFFF"/>
        <rFont val="Calibri"/>
        <family val="2"/>
        <scheme val="minor"/>
      </rPr>
      <t>iQ</t>
    </r>
  </si>
  <si>
    <r>
      <t>W</t>
    </r>
    <r>
      <rPr>
        <vertAlign val="subscript"/>
        <sz val="11"/>
        <color rgb="FFFFFFFF"/>
        <rFont val="Calibri"/>
        <family val="2"/>
        <scheme val="minor"/>
      </rPr>
      <t>iR</t>
    </r>
  </si>
  <si>
    <r>
      <t>W</t>
    </r>
    <r>
      <rPr>
        <vertAlign val="subscript"/>
        <sz val="11"/>
        <color rgb="FFFFFFFF"/>
        <rFont val="Calibri"/>
        <family val="2"/>
        <scheme val="minor"/>
      </rPr>
      <t>i</t>
    </r>
  </si>
  <si>
    <r>
      <t>S</t>
    </r>
    <r>
      <rPr>
        <vertAlign val="subscript"/>
        <sz val="11"/>
        <color rgb="FFFFFFFF"/>
        <rFont val="Calibri"/>
        <family val="2"/>
        <scheme val="minor"/>
      </rPr>
      <t>ij</t>
    </r>
  </si>
  <si>
    <r>
      <t>D</t>
    </r>
    <r>
      <rPr>
        <vertAlign val="subscript"/>
        <sz val="11"/>
        <color rgb="FFFFFFFF"/>
        <rFont val="Calibri"/>
        <family val="2"/>
        <scheme val="minor"/>
      </rPr>
      <t>ij</t>
    </r>
  </si>
  <si>
    <r>
      <t>ST</t>
    </r>
    <r>
      <rPr>
        <vertAlign val="subscript"/>
        <sz val="11"/>
        <color rgb="FFFFFFFF"/>
        <rFont val="Calibri"/>
        <family val="2"/>
        <scheme val="minor"/>
      </rPr>
      <t>i</t>
    </r>
  </si>
  <si>
    <t>(1.6) specifies that the finish time of current serviced truck at its assigned door is calculated based on its start time and associated unloading time.</t>
  </si>
  <si>
    <t xml:space="preserve"> (1.7) enforced that the
truck has to depart from door j immediately after its inbound process completed.
Thus, the departure time of truck i from the door j is equal to the sum of the
truck’s arrival time, its unloading time and its waiting time</t>
  </si>
  <si>
    <t>(1.5), the expected earliest time for a door to be available, Fj where ji = 1, 2, · · · , Nd is calculated by adding the time remaining for a particular truck to finish unloading at the dock door and the total unloading time of all trucks currently queuing at the lane for that dock door</t>
  </si>
  <si>
    <t>0 means currently serviced</t>
  </si>
  <si>
    <r>
      <t>n</t>
    </r>
    <r>
      <rPr>
        <vertAlign val="subscript"/>
        <sz val="11"/>
        <color rgb="FFFFFFFF"/>
        <rFont val="Calibri"/>
        <family val="2"/>
        <scheme val="minor"/>
      </rPr>
      <t>j</t>
    </r>
    <r>
      <rPr>
        <sz val="11"/>
        <color rgb="FFFFFFFF"/>
        <rFont val="Calibri"/>
        <family val="2"/>
        <scheme val="minor"/>
      </rPr>
      <t xml:space="preserve"> means truck currently serviced at door j</t>
    </r>
  </si>
  <si>
    <t>assigned door</t>
  </si>
  <si>
    <t>1 if currently assigned</t>
  </si>
  <si>
    <t>Trk currently assigned to assigned door</t>
  </si>
  <si>
    <t>F1= the current trucks expected finish time at that door (1) + the unloading time of all the trucks in that queue</t>
  </si>
  <si>
    <t>&lt;--servicetime</t>
  </si>
  <si>
    <t xml:space="preserve"> Flow 5 &gt;= 1 bx/2s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</si>
</sst>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409]* #,##0.00_);_([$$-409]* \(#,##0.00\);_([$$-409]* &quot;-&quot;??_);_(@_)"/>
    <numFmt numFmtId="165" formatCode="h:mm:ss;@"/>
  </numFmts>
  <fonts count="13" x14ac:knownFonts="1">
    <font>
      <sz val="11"/>
      <color theme="1"/>
      <name val="Calibri"/>
      <family val="2"/>
      <scheme val="minor"/>
    </font>
    <font>
      <sz val="11"/>
      <color rgb="FFFFFFFF"/>
      <name val="Calibri"/>
      <family val="2"/>
      <scheme val="minor"/>
    </font>
    <font>
      <sz val="8"/>
      <name val="Calibri"/>
      <family val="2"/>
      <scheme val="minor"/>
    </font>
    <font>
      <b/>
      <sz val="11"/>
      <color rgb="FFFFFFFF"/>
      <name val="Calibri"/>
      <family val="2"/>
      <scheme val="minor"/>
    </font>
    <font>
      <sz val="9"/>
      <color indexed="81"/>
      <name val="Tahoma"/>
      <family val="2"/>
    </font>
    <font>
      <b/>
      <sz val="9"/>
      <color indexed="81"/>
      <name val="Tahoma"/>
      <family val="2"/>
    </font>
    <font>
      <u/>
      <sz val="11"/>
      <color theme="10"/>
      <name val="Calibri"/>
      <family val="2"/>
      <scheme val="minor"/>
    </font>
    <font>
      <u/>
      <sz val="11"/>
      <color rgb="FFFFFFFF"/>
      <name val="Calibri"/>
      <family val="2"/>
      <scheme val="minor"/>
    </font>
    <font>
      <sz val="11"/>
      <color rgb="FFFFFFFF"/>
      <name val="Calibri"/>
      <family val="2"/>
    </font>
    <font>
      <sz val="11"/>
      <color theme="0"/>
      <name val="Calibri"/>
      <family val="2"/>
      <scheme val="minor"/>
    </font>
    <font>
      <vertAlign val="subscript"/>
      <sz val="11"/>
      <color rgb="FFFFFFFF"/>
      <name val="Calibri"/>
      <family val="2"/>
      <scheme val="minor"/>
    </font>
    <font>
      <i/>
      <sz val="11"/>
      <color rgb="FFFFFFFF"/>
      <name val="Calibri"/>
      <family val="2"/>
      <scheme val="minor"/>
    </font>
    <font>
      <sz val="11"/>
      <color rgb="FF000000"/>
      <name val="Calibri"/>
      <family val="2"/>
    </font>
  </fonts>
  <fills count="6">
    <fill>
      <patternFill patternType="none"/>
    </fill>
    <fill>
      <patternFill patternType="gray125"/>
    </fill>
    <fill>
      <patternFill patternType="solid">
        <fgColor rgb="FF000000"/>
        <bgColor indexed="64"/>
      </patternFill>
    </fill>
    <fill>
      <patternFill patternType="solid">
        <fgColor theme="1"/>
        <bgColor indexed="64"/>
      </patternFill>
    </fill>
    <fill>
      <patternFill patternType="solid">
        <fgColor theme="1" tint="0.499984740745262"/>
        <bgColor indexed="64"/>
      </patternFill>
    </fill>
    <fill>
      <patternFill patternType="solid">
        <fgColor theme="3"/>
        <bgColor indexed="64"/>
      </patternFill>
    </fill>
  </fills>
  <borders count="2">
    <border>
      <left/>
      <right/>
      <top/>
      <bottom/>
      <diagonal/>
    </border>
    <border>
      <left style="thin">
        <color indexed="56"/>
      </left>
      <right style="thin">
        <color indexed="56"/>
      </right>
      <top style="thin">
        <color indexed="56"/>
      </top>
      <bottom style="thin">
        <color indexed="56"/>
      </bottom>
      <diagonal/>
    </border>
  </borders>
  <cellStyleXfs count="2">
    <xf numFmtId="0" fontId="0" fillId="0" borderId="0"/>
    <xf numFmtId="0" fontId="6" fillId="0" borderId="0" applyNumberFormat="0" applyFill="0" applyBorder="0" applyAlignment="0" applyProtection="0"/>
  </cellStyleXfs>
  <cellXfs count="18">
    <xf numFmtId="0" fontId="0" fillId="0" borderId="0" xfId="0"/>
    <xf numFmtId="0" fontId="1" fillId="2" borderId="1" xfId="0" applyFont="1" applyFill="1" applyBorder="1"/>
    <xf numFmtId="164" fontId="1" fillId="2" borderId="1" xfId="0" applyNumberFormat="1" applyFont="1" applyFill="1" applyBorder="1"/>
    <xf numFmtId="0" fontId="1" fillId="2" borderId="1" xfId="0" applyFont="1" applyFill="1" applyBorder="1" applyAlignment="1">
      <alignment horizontal="right"/>
    </xf>
    <xf numFmtId="165" fontId="1" fillId="2" borderId="1" xfId="0" applyNumberFormat="1" applyFont="1" applyFill="1" applyBorder="1" applyAlignment="1">
      <alignment horizontal="right"/>
    </xf>
    <xf numFmtId="0" fontId="1" fillId="2" borderId="1" xfId="0" applyFont="1" applyFill="1" applyBorder="1" applyAlignment="1">
      <alignment horizontal="center"/>
    </xf>
    <xf numFmtId="0" fontId="1" fillId="2" borderId="1" xfId="0" applyFont="1" applyFill="1" applyBorder="1" applyAlignment="1">
      <alignment horizontal="left"/>
    </xf>
    <xf numFmtId="9" fontId="1" fillId="2" borderId="1" xfId="0" applyNumberFormat="1" applyFont="1" applyFill="1" applyBorder="1"/>
    <xf numFmtId="0" fontId="7" fillId="2" borderId="1" xfId="1" applyFont="1" applyFill="1" applyBorder="1"/>
    <xf numFmtId="0" fontId="8" fillId="2" borderId="1" xfId="0" applyFont="1" applyFill="1" applyBorder="1" applyAlignment="1">
      <alignment horizontal="left" vertical="center" indent="15"/>
    </xf>
    <xf numFmtId="0" fontId="9" fillId="2" borderId="1" xfId="0" applyFont="1" applyFill="1" applyBorder="1" applyAlignment="1">
      <alignment horizontal="center"/>
    </xf>
    <xf numFmtId="0" fontId="9" fillId="3" borderId="0" xfId="0" applyFont="1" applyFill="1"/>
    <xf numFmtId="20" fontId="1" fillId="2" borderId="1" xfId="0" applyNumberFormat="1" applyFont="1" applyFill="1" applyBorder="1" applyAlignment="1">
      <alignment horizontal="center"/>
    </xf>
    <xf numFmtId="0" fontId="1" fillId="4" borderId="1" xfId="0" applyFont="1" applyFill="1" applyBorder="1" applyAlignment="1">
      <alignment horizontal="center"/>
    </xf>
    <xf numFmtId="20" fontId="1" fillId="2" borderId="1" xfId="0" applyNumberFormat="1" applyFont="1" applyFill="1" applyBorder="1" applyAlignment="1">
      <alignment horizontal="right"/>
    </xf>
    <xf numFmtId="0" fontId="1" fillId="5" borderId="1" xfId="0" applyFont="1" applyFill="1" applyBorder="1"/>
    <xf numFmtId="0" fontId="3" fillId="5" borderId="1" xfId="0" applyFont="1" applyFill="1" applyBorder="1"/>
    <xf numFmtId="0" fontId="1" fillId="2" borderId="1" xfId="0" applyFont="1" applyFill="1" applyBorder="1" applyAlignment="1">
      <alignment vertical="center"/>
    </xf>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2692038495188102E-2"/>
          <c:y val="0.19486111111111112"/>
          <c:w val="0.90286351706036749"/>
          <c:h val="0.72088764946048411"/>
        </c:manualLayout>
      </c:layout>
      <c:barChart>
        <c:barDir val="col"/>
        <c:grouping val="clustered"/>
        <c:varyColors val="0"/>
        <c:ser>
          <c:idx val="0"/>
          <c:order val="0"/>
          <c:spPr>
            <a:solidFill>
              <a:schemeClr val="accent1"/>
            </a:solidFill>
            <a:ln>
              <a:noFill/>
            </a:ln>
            <a:effectLst/>
          </c:spPr>
          <c:invertIfNegative val="0"/>
          <c:val>
            <c:numRef>
              <c:f>'Truck Schedule'!$I$3:$I$10</c:f>
              <c:numCache>
                <c:formatCode>General</c:formatCode>
                <c:ptCount val="8"/>
                <c:pt idx="0">
                  <c:v>3</c:v>
                </c:pt>
                <c:pt idx="1">
                  <c:v>8</c:v>
                </c:pt>
                <c:pt idx="2">
                  <c:v>18</c:v>
                </c:pt>
                <c:pt idx="3">
                  <c:v>24</c:v>
                </c:pt>
                <c:pt idx="4">
                  <c:v>37</c:v>
                </c:pt>
                <c:pt idx="5">
                  <c:v>50</c:v>
                </c:pt>
                <c:pt idx="6">
                  <c:v>57</c:v>
                </c:pt>
                <c:pt idx="7">
                  <c:v>60</c:v>
                </c:pt>
              </c:numCache>
            </c:numRef>
          </c:val>
          <c:extLst>
            <c:ext xmlns:c16="http://schemas.microsoft.com/office/drawing/2014/chart" uri="{C3380CC4-5D6E-409C-BE32-E72D297353CC}">
              <c16:uniqueId val="{00000000-6D21-4FB8-B2A3-068D2C61C9E9}"/>
            </c:ext>
          </c:extLst>
        </c:ser>
        <c:dLbls>
          <c:showLegendKey val="0"/>
          <c:showVal val="0"/>
          <c:showCatName val="0"/>
          <c:showSerName val="0"/>
          <c:showPercent val="0"/>
          <c:showBubbleSize val="0"/>
        </c:dLbls>
        <c:gapWidth val="219"/>
        <c:overlap val="-27"/>
        <c:axId val="1952362992"/>
        <c:axId val="1952364240"/>
      </c:barChart>
      <c:catAx>
        <c:axId val="19523629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2364240"/>
        <c:crosses val="autoZero"/>
        <c:auto val="1"/>
        <c:lblAlgn val="ctr"/>
        <c:lblOffset val="100"/>
        <c:noMultiLvlLbl val="0"/>
      </c:catAx>
      <c:valAx>
        <c:axId val="1952364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2362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strRef>
              <c:f>IB!$Q$2</c:f>
              <c:strCache>
                <c:ptCount val="1"/>
                <c:pt idx="0">
                  <c:v>Start Time</c:v>
                </c:pt>
              </c:strCache>
            </c:strRef>
          </c:tx>
          <c:spPr>
            <a:noFill/>
            <a:ln>
              <a:noFill/>
            </a:ln>
            <a:effectLst/>
          </c:spPr>
          <c:invertIfNegative val="0"/>
          <c:cat>
            <c:strRef>
              <c:f>IB!$P$3:$P$10</c:f>
              <c:strCache>
                <c:ptCount val="8"/>
                <c:pt idx="0">
                  <c:v>Truck Arrives</c:v>
                </c:pt>
                <c:pt idx="1">
                  <c:v>TDR</c:v>
                </c:pt>
                <c:pt idx="2">
                  <c:v>Forklift</c:v>
                </c:pt>
                <c:pt idx="3">
                  <c:v>Problem Solving</c:v>
                </c:pt>
                <c:pt idx="4">
                  <c:v>Water Spider</c:v>
                </c:pt>
                <c:pt idx="5">
                  <c:v>Line Throwing</c:v>
                </c:pt>
                <c:pt idx="6">
                  <c:v>Metering Belt</c:v>
                </c:pt>
                <c:pt idx="7">
                  <c:v>CSX </c:v>
                </c:pt>
              </c:strCache>
            </c:strRef>
          </c:cat>
          <c:val>
            <c:numRef>
              <c:f>IB!$Q$3:$Q$10</c:f>
              <c:numCache>
                <c:formatCode>General</c:formatCode>
                <c:ptCount val="8"/>
                <c:pt idx="0">
                  <c:v>0</c:v>
                </c:pt>
                <c:pt idx="1">
                  <c:v>1</c:v>
                </c:pt>
                <c:pt idx="2">
                  <c:v>3</c:v>
                </c:pt>
                <c:pt idx="3">
                  <c:v>13</c:v>
                </c:pt>
                <c:pt idx="4">
                  <c:v>15</c:v>
                </c:pt>
                <c:pt idx="5">
                  <c:v>17</c:v>
                </c:pt>
                <c:pt idx="6">
                  <c:v>18</c:v>
                </c:pt>
                <c:pt idx="7">
                  <c:v>25</c:v>
                </c:pt>
              </c:numCache>
            </c:numRef>
          </c:val>
          <c:extLst>
            <c:ext xmlns:c16="http://schemas.microsoft.com/office/drawing/2014/chart" uri="{C3380CC4-5D6E-409C-BE32-E72D297353CC}">
              <c16:uniqueId val="{00000001-7CF1-4C30-B07C-48BFD79EA2D7}"/>
            </c:ext>
          </c:extLst>
        </c:ser>
        <c:ser>
          <c:idx val="1"/>
          <c:order val="1"/>
          <c:tx>
            <c:strRef>
              <c:f>IB!$R$2</c:f>
              <c:strCache>
                <c:ptCount val="1"/>
                <c:pt idx="0">
                  <c:v>Duration</c:v>
                </c:pt>
              </c:strCache>
            </c:strRef>
          </c:tx>
          <c:spPr>
            <a:solidFill>
              <a:schemeClr val="accent2"/>
            </a:solidFill>
            <a:ln>
              <a:noFill/>
            </a:ln>
            <a:effectLst/>
          </c:spPr>
          <c:invertIfNegative val="0"/>
          <c:cat>
            <c:strRef>
              <c:f>IB!$P$3:$P$10</c:f>
              <c:strCache>
                <c:ptCount val="8"/>
                <c:pt idx="0">
                  <c:v>Truck Arrives</c:v>
                </c:pt>
                <c:pt idx="1">
                  <c:v>TDR</c:v>
                </c:pt>
                <c:pt idx="2">
                  <c:v>Forklift</c:v>
                </c:pt>
                <c:pt idx="3">
                  <c:v>Problem Solving</c:v>
                </c:pt>
                <c:pt idx="4">
                  <c:v>Water Spider</c:v>
                </c:pt>
                <c:pt idx="5">
                  <c:v>Line Throwing</c:v>
                </c:pt>
                <c:pt idx="6">
                  <c:v>Metering Belt</c:v>
                </c:pt>
                <c:pt idx="7">
                  <c:v>CSX </c:v>
                </c:pt>
              </c:strCache>
            </c:strRef>
          </c:cat>
          <c:val>
            <c:numRef>
              <c:f>IB!$R$3:$R$10</c:f>
              <c:numCache>
                <c:formatCode>General</c:formatCode>
                <c:ptCount val="8"/>
                <c:pt idx="0">
                  <c:v>1</c:v>
                </c:pt>
                <c:pt idx="1">
                  <c:v>2</c:v>
                </c:pt>
                <c:pt idx="2">
                  <c:v>10</c:v>
                </c:pt>
                <c:pt idx="3">
                  <c:v>7</c:v>
                </c:pt>
                <c:pt idx="4">
                  <c:v>5</c:v>
                </c:pt>
                <c:pt idx="5">
                  <c:v>5</c:v>
                </c:pt>
                <c:pt idx="6">
                  <c:v>6</c:v>
                </c:pt>
                <c:pt idx="7">
                  <c:v>0</c:v>
                </c:pt>
              </c:numCache>
            </c:numRef>
          </c:val>
          <c:extLst>
            <c:ext xmlns:c16="http://schemas.microsoft.com/office/drawing/2014/chart" uri="{C3380CC4-5D6E-409C-BE32-E72D297353CC}">
              <c16:uniqueId val="{00000003-7CF1-4C30-B07C-48BFD79EA2D7}"/>
            </c:ext>
          </c:extLst>
        </c:ser>
        <c:dLbls>
          <c:showLegendKey val="0"/>
          <c:showVal val="0"/>
          <c:showCatName val="0"/>
          <c:showSerName val="0"/>
          <c:showPercent val="0"/>
          <c:showBubbleSize val="0"/>
        </c:dLbls>
        <c:gapWidth val="150"/>
        <c:overlap val="100"/>
        <c:axId val="270954440"/>
        <c:axId val="1305889416"/>
      </c:barChart>
      <c:catAx>
        <c:axId val="27095444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889416"/>
        <c:crosses val="autoZero"/>
        <c:auto val="1"/>
        <c:lblAlgn val="ctr"/>
        <c:lblOffset val="100"/>
        <c:noMultiLvlLbl val="0"/>
      </c:catAx>
      <c:valAx>
        <c:axId val="1305889416"/>
        <c:scaling>
          <c:orientation val="minMax"/>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0954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26</xdr:col>
      <xdr:colOff>342900</xdr:colOff>
      <xdr:row>0</xdr:row>
      <xdr:rowOff>123824</xdr:rowOff>
    </xdr:from>
    <xdr:to>
      <xdr:col>27</xdr:col>
      <xdr:colOff>485775</xdr:colOff>
      <xdr:row>1</xdr:row>
      <xdr:rowOff>190499</xdr:rowOff>
    </xdr:to>
    <xdr:sp macro="[0]!timer"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7687925" y="123824"/>
          <a:ext cx="7524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Start</a:t>
          </a:r>
          <a:r>
            <a:rPr lang="en-US" sz="1100" baseline="0"/>
            <a:t> </a:t>
          </a:r>
        </a:p>
        <a:p>
          <a:pPr algn="l"/>
          <a:endParaRPr lang="en-US" sz="1100"/>
        </a:p>
      </xdr:txBody>
    </xdr:sp>
    <xdr:clientData/>
  </xdr:twoCellAnchor>
  <xdr:twoCellAnchor>
    <xdr:from>
      <xdr:col>28</xdr:col>
      <xdr:colOff>361950</xdr:colOff>
      <xdr:row>3</xdr:row>
      <xdr:rowOff>114300</xdr:rowOff>
    </xdr:from>
    <xdr:to>
      <xdr:col>29</xdr:col>
      <xdr:colOff>504825</xdr:colOff>
      <xdr:row>4</xdr:row>
      <xdr:rowOff>180975</xdr:rowOff>
    </xdr:to>
    <xdr:sp macro="[0]!stop_timer" textlink="">
      <xdr:nvSpPr>
        <xdr:cNvPr id="4" name="Rectangle: Rounded Corners 3">
          <a:extLst>
            <a:ext uri="{FF2B5EF4-FFF2-40B4-BE49-F238E27FC236}">
              <a16:creationId xmlns:a16="http://schemas.microsoft.com/office/drawing/2014/main" id="{00000000-0008-0000-0000-000004000000}"/>
            </a:ext>
          </a:extLst>
        </xdr:cNvPr>
        <xdr:cNvSpPr/>
      </xdr:nvSpPr>
      <xdr:spPr>
        <a:xfrm>
          <a:off x="18926175" y="685800"/>
          <a:ext cx="7524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Stop</a:t>
          </a:r>
        </a:p>
        <a:p>
          <a:pPr algn="l"/>
          <a:endParaRPr lang="en-US" sz="1100" baseline="0"/>
        </a:p>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1165014</xdr:colOff>
      <xdr:row>12</xdr:row>
      <xdr:rowOff>66675</xdr:rowOff>
    </xdr:from>
    <xdr:to>
      <xdr:col>11</xdr:col>
      <xdr:colOff>19050</xdr:colOff>
      <xdr:row>21</xdr:row>
      <xdr:rowOff>57150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466725</xdr:colOff>
          <xdr:row>4</xdr:row>
          <xdr:rowOff>47625</xdr:rowOff>
        </xdr:from>
        <xdr:to>
          <xdr:col>11</xdr:col>
          <xdr:colOff>400050</xdr:colOff>
          <xdr:row>5</xdr:row>
          <xdr:rowOff>95250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12</xdr:col>
      <xdr:colOff>257175</xdr:colOff>
      <xdr:row>24</xdr:row>
      <xdr:rowOff>0</xdr:rowOff>
    </xdr:from>
    <xdr:to>
      <xdr:col>19</xdr:col>
      <xdr:colOff>85725</xdr:colOff>
      <xdr:row>38</xdr:row>
      <xdr:rowOff>76200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272143</xdr:colOff>
      <xdr:row>45</xdr:row>
      <xdr:rowOff>82953</xdr:rowOff>
    </xdr:from>
    <xdr:to>
      <xdr:col>5</xdr:col>
      <xdr:colOff>3167743</xdr:colOff>
      <xdr:row>74</xdr:row>
      <xdr:rowOff>73428</xdr:rowOff>
    </xdr:to>
    <xdr:pic>
      <xdr:nvPicPr>
        <xdr:cNvPr id="3" name="Picture 2">
          <a:extLst>
            <a:ext uri="{FF2B5EF4-FFF2-40B4-BE49-F238E27FC236}">
              <a16:creationId xmlns:a16="http://schemas.microsoft.com/office/drawing/2014/main" id="{00000000-0008-0000-0200-000003000000}"/>
            </a:ext>
            <a:ext uri="{147F2762-F138-4A5C-976F-8EAC2B608ADB}">
              <a16:predDERef xmlns:a16="http://schemas.microsoft.com/office/drawing/2014/main" pred="{00000000-0008-0000-0200-000002000000}"/>
            </a:ext>
          </a:extLst>
        </xdr:cNvPr>
        <xdr:cNvPicPr>
          <a:picLocks noChangeAspect="1"/>
        </xdr:cNvPicPr>
      </xdr:nvPicPr>
      <xdr:blipFill>
        <a:blip xmlns:r="http://schemas.openxmlformats.org/officeDocument/2006/relationships" r:embed="rId2"/>
        <a:stretch>
          <a:fillRect/>
        </a:stretch>
      </xdr:blipFill>
      <xdr:spPr>
        <a:xfrm>
          <a:off x="917222" y="8700810"/>
          <a:ext cx="8741633" cy="55442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161925</xdr:colOff>
      <xdr:row>34</xdr:row>
      <xdr:rowOff>57150</xdr:rowOff>
    </xdr:from>
    <xdr:to>
      <xdr:col>16</xdr:col>
      <xdr:colOff>28574</xdr:colOff>
      <xdr:row>57</xdr:row>
      <xdr:rowOff>0</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771525" y="6534150"/>
          <a:ext cx="9353549" cy="4324350"/>
        </a:xfrm>
        <a:prstGeom prst="rect">
          <a:avLst/>
        </a:prstGeom>
      </xdr:spPr>
    </xdr:pic>
    <xdr:clientData/>
  </xdr:twoCellAnchor>
  <xdr:twoCellAnchor>
    <xdr:from>
      <xdr:col>20</xdr:col>
      <xdr:colOff>428625</xdr:colOff>
      <xdr:row>21</xdr:row>
      <xdr:rowOff>38100</xdr:rowOff>
    </xdr:from>
    <xdr:to>
      <xdr:col>29</xdr:col>
      <xdr:colOff>38100</xdr:colOff>
      <xdr:row>43</xdr:row>
      <xdr:rowOff>66675</xdr:rowOff>
    </xdr:to>
    <xdr:pic>
      <xdr:nvPicPr>
        <xdr:cNvPr id="6145" name="rectole0000000006">
          <a:extLst>
            <a:ext uri="{FF2B5EF4-FFF2-40B4-BE49-F238E27FC236}">
              <a16:creationId xmlns:a16="http://schemas.microsoft.com/office/drawing/2014/main" id="{00000000-0008-0000-0300-0000011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4038600"/>
          <a:ext cx="5095875" cy="421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13</xdr:row>
      <xdr:rowOff>0</xdr:rowOff>
    </xdr:from>
    <xdr:to>
      <xdr:col>7</xdr:col>
      <xdr:colOff>475657</xdr:colOff>
      <xdr:row>27</xdr:row>
      <xdr:rowOff>123476</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0" y="2476500"/>
          <a:ext cx="4742857" cy="279047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480484</xdr:colOff>
      <xdr:row>9</xdr:row>
      <xdr:rowOff>152918</xdr:rowOff>
    </xdr:from>
    <xdr:to>
      <xdr:col>25</xdr:col>
      <xdr:colOff>178300</xdr:colOff>
      <xdr:row>34</xdr:row>
      <xdr:rowOff>90678</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0133085" y="1894289"/>
          <a:ext cx="6831433" cy="4666483"/>
        </a:xfrm>
        <a:prstGeom prst="rect">
          <a:avLst/>
        </a:prstGeom>
      </xdr:spPr>
    </xdr:pic>
    <xdr:clientData/>
  </xdr:twoCellAnchor>
  <xdr:twoCellAnchor editAs="oneCell">
    <xdr:from>
      <xdr:col>0</xdr:col>
      <xdr:colOff>0</xdr:colOff>
      <xdr:row>9</xdr:row>
      <xdr:rowOff>161925</xdr:rowOff>
    </xdr:from>
    <xdr:to>
      <xdr:col>6</xdr:col>
      <xdr:colOff>339421</xdr:colOff>
      <xdr:row>26</xdr:row>
      <xdr:rowOff>148555</xdr:rowOff>
    </xdr:to>
    <xdr:pic>
      <xdr:nvPicPr>
        <xdr:cNvPr id="3" name="Picture 2">
          <a:extLst>
            <a:ext uri="{FF2B5EF4-FFF2-40B4-BE49-F238E27FC236}">
              <a16:creationId xmlns:a16="http://schemas.microsoft.com/office/drawing/2014/main" id="{00000000-0008-0000-0500-000003000000}"/>
            </a:ext>
            <a:ext uri="{147F2762-F138-4A5C-976F-8EAC2B608ADB}">
              <a16:predDERef xmlns:a16="http://schemas.microsoft.com/office/drawing/2014/main" pred="{00000000-0008-0000-0500-000002000000}"/>
            </a:ext>
          </a:extLst>
        </xdr:cNvPr>
        <xdr:cNvPicPr>
          <a:picLocks noChangeAspect="1"/>
        </xdr:cNvPicPr>
      </xdr:nvPicPr>
      <xdr:blipFill>
        <a:blip xmlns:r="http://schemas.openxmlformats.org/officeDocument/2006/relationships" r:embed="rId2"/>
        <a:stretch>
          <a:fillRect/>
        </a:stretch>
      </xdr:blipFill>
      <xdr:spPr>
        <a:xfrm>
          <a:off x="0" y="1932228"/>
          <a:ext cx="4803663" cy="3257842"/>
        </a:xfrm>
        <a:prstGeom prst="rect">
          <a:avLst/>
        </a:prstGeom>
      </xdr:spPr>
    </xdr:pic>
    <xdr:clientData/>
  </xdr:twoCellAnchor>
  <xdr:twoCellAnchor editAs="oneCell">
    <xdr:from>
      <xdr:col>0</xdr:col>
      <xdr:colOff>0</xdr:colOff>
      <xdr:row>37</xdr:row>
      <xdr:rowOff>149225</xdr:rowOff>
    </xdr:from>
    <xdr:to>
      <xdr:col>5</xdr:col>
      <xdr:colOff>330503</xdr:colOff>
      <xdr:row>60</xdr:row>
      <xdr:rowOff>21419</xdr:rowOff>
    </xdr:to>
    <xdr:pic>
      <xdr:nvPicPr>
        <xdr:cNvPr id="4" name="Picture 3">
          <a:extLst>
            <a:ext uri="{FF2B5EF4-FFF2-40B4-BE49-F238E27FC236}">
              <a16:creationId xmlns:a16="http://schemas.microsoft.com/office/drawing/2014/main" id="{00000000-0008-0000-0500-000004000000}"/>
            </a:ext>
            <a:ext uri="{147F2762-F138-4A5C-976F-8EAC2B608ADB}">
              <a16:predDERef xmlns:a16="http://schemas.microsoft.com/office/drawing/2014/main" pred="{00000000-0008-0000-0500-000003000000}"/>
            </a:ext>
          </a:extLst>
        </xdr:cNvPr>
        <xdr:cNvPicPr>
          <a:picLocks noChangeAspect="1"/>
        </xdr:cNvPicPr>
      </xdr:nvPicPr>
      <xdr:blipFill>
        <a:blip xmlns:r="http://schemas.openxmlformats.org/officeDocument/2006/relationships" r:embed="rId3"/>
        <a:stretch>
          <a:fillRect/>
        </a:stretch>
      </xdr:blipFill>
      <xdr:spPr>
        <a:xfrm>
          <a:off x="0" y="7235825"/>
          <a:ext cx="4144736" cy="4291794"/>
        </a:xfrm>
        <a:prstGeom prst="rect">
          <a:avLst/>
        </a:prstGeom>
      </xdr:spPr>
    </xdr:pic>
    <xdr:clientData/>
  </xdr:twoCellAnchor>
  <xdr:twoCellAnchor editAs="oneCell">
    <xdr:from>
      <xdr:col>6</xdr:col>
      <xdr:colOff>323850</xdr:colOff>
      <xdr:row>9</xdr:row>
      <xdr:rowOff>161925</xdr:rowOff>
    </xdr:from>
    <xdr:to>
      <xdr:col>14</xdr:col>
      <xdr:colOff>52341</xdr:colOff>
      <xdr:row>34</xdr:row>
      <xdr:rowOff>13971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stretch>
          <a:fillRect/>
        </a:stretch>
      </xdr:blipFill>
      <xdr:spPr>
        <a:xfrm>
          <a:off x="4524375" y="1914525"/>
          <a:ext cx="4609524" cy="4647619"/>
        </a:xfrm>
        <a:prstGeom prst="rect">
          <a:avLst/>
        </a:prstGeom>
      </xdr:spPr>
    </xdr:pic>
    <xdr:clientData/>
  </xdr:twoCellAnchor>
  <mc:AlternateContent xmlns:mc="http://schemas.openxmlformats.org/markup-compatibility/2006">
    <mc:Choice xmlns:a14="http://schemas.microsoft.com/office/drawing/2010/main" Requires="a14">
      <xdr:twoCellAnchor>
        <xdr:from>
          <xdr:col>24</xdr:col>
          <xdr:colOff>323850</xdr:colOff>
          <xdr:row>3</xdr:row>
          <xdr:rowOff>76200</xdr:rowOff>
        </xdr:from>
        <xdr:to>
          <xdr:col>26</xdr:col>
          <xdr:colOff>428625</xdr:colOff>
          <xdr:row>6</xdr:row>
          <xdr:rowOff>19050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5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Arrival Time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4DF3F-2129-4BEF-8513-C4B052742895}">
  <sheetPr codeName="Sheet2"/>
  <dimension ref="A1:GJH167"/>
  <sheetViews>
    <sheetView workbookViewId="0">
      <selection activeCell="J7" sqref="J7"/>
    </sheetView>
  </sheetViews>
  <sheetFormatPr defaultRowHeight="15" x14ac:dyDescent="0.25"/>
  <cols>
    <col min="1" max="1" width="17" style="1" bestFit="1" customWidth="1"/>
    <col min="2" max="7" width="12.42578125" style="1" bestFit="1" customWidth="1"/>
    <col min="8" max="8" width="9.140625" style="1"/>
    <col min="9" max="9" width="19.85546875" style="1" bestFit="1" customWidth="1"/>
    <col min="10" max="10" width="17.7109375" style="1" customWidth="1"/>
    <col min="11" max="5000" width="9.140625" style="1"/>
  </cols>
  <sheetData>
    <row r="1" spans="1:20" x14ac:dyDescent="0.25">
      <c r="A1" s="5" t="s">
        <v>54</v>
      </c>
      <c r="B1" s="1" t="s">
        <v>55</v>
      </c>
      <c r="C1" s="1" t="s">
        <v>56</v>
      </c>
      <c r="D1" s="1" t="s">
        <v>57</v>
      </c>
      <c r="E1" s="1" t="s">
        <v>58</v>
      </c>
      <c r="F1" s="1" t="s">
        <v>59</v>
      </c>
      <c r="G1" s="1" t="s">
        <v>60</v>
      </c>
      <c r="H1" s="1" t="s">
        <v>61</v>
      </c>
      <c r="I1" s="1" t="s">
        <v>62</v>
      </c>
      <c r="J1" s="1" t="s">
        <v>63</v>
      </c>
      <c r="K1" s="1" t="s">
        <v>64</v>
      </c>
      <c r="L1" s="1" t="s">
        <v>65</v>
      </c>
      <c r="M1" s="1" t="s">
        <v>66</v>
      </c>
      <c r="N1" s="1" t="s">
        <v>67</v>
      </c>
      <c r="O1" s="1" t="s">
        <v>68</v>
      </c>
      <c r="P1" s="1" t="s">
        <v>69</v>
      </c>
      <c r="Q1" s="1" t="s">
        <v>70</v>
      </c>
      <c r="R1" s="1" t="s">
        <v>71</v>
      </c>
      <c r="S1" s="1" t="s">
        <v>72</v>
      </c>
      <c r="T1" s="1" t="s">
        <v>73</v>
      </c>
    </row>
    <row r="2" spans="1:20" x14ac:dyDescent="0.25">
      <c r="A2" s="1">
        <v>1</v>
      </c>
      <c r="B2" s="1">
        <v>200</v>
      </c>
      <c r="C2" s="1">
        <v>700</v>
      </c>
      <c r="D2" s="1">
        <v>700</v>
      </c>
      <c r="E2" s="1">
        <v>700</v>
      </c>
      <c r="F2" s="1">
        <v>700</v>
      </c>
      <c r="G2" s="1">
        <v>700</v>
      </c>
    </row>
    <row r="3" spans="1:20" x14ac:dyDescent="0.25">
      <c r="A3" s="1">
        <v>2</v>
      </c>
      <c r="B3" s="1">
        <v>20</v>
      </c>
      <c r="C3" s="1">
        <v>715</v>
      </c>
      <c r="D3" s="1">
        <v>745</v>
      </c>
      <c r="E3" s="1">
        <v>700</v>
      </c>
      <c r="F3" s="1">
        <v>700</v>
      </c>
      <c r="G3" s="1">
        <v>700</v>
      </c>
    </row>
    <row r="4" spans="1:20" x14ac:dyDescent="0.25">
      <c r="A4" s="1">
        <v>3</v>
      </c>
      <c r="B4" s="1">
        <v>90</v>
      </c>
    </row>
    <row r="5" spans="1:20" x14ac:dyDescent="0.25">
      <c r="A5" s="1">
        <v>4</v>
      </c>
      <c r="B5" s="1">
        <v>80</v>
      </c>
    </row>
    <row r="6" spans="1:20" x14ac:dyDescent="0.25">
      <c r="A6" s="1">
        <v>5</v>
      </c>
      <c r="B6" s="1">
        <f>'Truck Schedule'!I7</f>
        <v>37</v>
      </c>
    </row>
    <row r="7" spans="1:20" x14ac:dyDescent="0.25">
      <c r="A7" s="1">
        <v>6</v>
      </c>
      <c r="B7" s="1">
        <f>'Truck Schedule'!I8</f>
        <v>50</v>
      </c>
    </row>
    <row r="8" spans="1:20" x14ac:dyDescent="0.25">
      <c r="A8" s="1">
        <v>7</v>
      </c>
      <c r="B8" s="1">
        <f>'Truck Schedule'!I9</f>
        <v>57</v>
      </c>
    </row>
    <row r="9" spans="1:20" x14ac:dyDescent="0.25">
      <c r="A9" s="1">
        <v>8</v>
      </c>
      <c r="B9" s="1">
        <f>'Truck Schedule'!I10</f>
        <v>60</v>
      </c>
      <c r="F9" s="3"/>
      <c r="H9" s="3"/>
      <c r="N9" s="3"/>
      <c r="Q9" s="3"/>
      <c r="T9" s="3"/>
    </row>
    <row r="10" spans="1:20" x14ac:dyDescent="0.25">
      <c r="B10" s="3"/>
    </row>
    <row r="11" spans="1:20" x14ac:dyDescent="0.25">
      <c r="B11" s="4"/>
      <c r="E11" s="4"/>
    </row>
    <row r="13" spans="1:20" x14ac:dyDescent="0.25">
      <c r="B13" s="3"/>
    </row>
    <row r="14" spans="1:20" x14ac:dyDescent="0.25">
      <c r="B14" s="4"/>
      <c r="C14" s="3"/>
      <c r="E14" s="4"/>
    </row>
    <row r="16" spans="1:20" x14ac:dyDescent="0.25">
      <c r="B16" s="3"/>
    </row>
    <row r="17" spans="1:5" x14ac:dyDescent="0.25">
      <c r="B17" s="4"/>
      <c r="E17" s="4"/>
    </row>
    <row r="18" spans="1:5" x14ac:dyDescent="0.25">
      <c r="B18" s="3"/>
    </row>
    <row r="19" spans="1:5" x14ac:dyDescent="0.25">
      <c r="B19" s="3"/>
    </row>
    <row r="20" spans="1:5" x14ac:dyDescent="0.25">
      <c r="B20" s="4"/>
      <c r="E20" s="4"/>
    </row>
    <row r="21" spans="1:5" x14ac:dyDescent="0.25">
      <c r="B21" s="3"/>
    </row>
    <row r="22" spans="1:5" x14ac:dyDescent="0.25">
      <c r="B22" s="3"/>
    </row>
    <row r="23" spans="1:5" x14ac:dyDescent="0.25">
      <c r="B23" s="4"/>
      <c r="E23" s="4"/>
    </row>
    <row r="24" spans="1:5" x14ac:dyDescent="0.25">
      <c r="A24" s="6" t="s">
        <v>125</v>
      </c>
      <c r="B24" s="3"/>
    </row>
    <row r="25" spans="1:5" x14ac:dyDescent="0.25">
      <c r="A25" s="1" t="s">
        <v>147</v>
      </c>
      <c r="B25" s="3"/>
    </row>
    <row r="26" spans="1:5" x14ac:dyDescent="0.25">
      <c r="A26" s="1" t="s">
        <v>148</v>
      </c>
      <c r="B26" s="4"/>
      <c r="E26" s="4"/>
    </row>
    <row r="27" spans="1:5" x14ac:dyDescent="0.25">
      <c r="B27" s="3"/>
    </row>
    <row r="28" spans="1:5" x14ac:dyDescent="0.25">
      <c r="B28" s="3"/>
    </row>
    <row r="29" spans="1:5" x14ac:dyDescent="0.25">
      <c r="B29" s="4"/>
      <c r="E29" s="4"/>
    </row>
    <row r="30" spans="1:5" x14ac:dyDescent="0.25">
      <c r="B30" s="3"/>
    </row>
    <row r="31" spans="1:5" x14ac:dyDescent="0.25">
      <c r="B31" s="3"/>
    </row>
    <row r="32" spans="1:5" x14ac:dyDescent="0.25">
      <c r="B32" s="4"/>
      <c r="E32" s="4"/>
    </row>
    <row r="33" spans="2:5" x14ac:dyDescent="0.25">
      <c r="B33" s="3"/>
    </row>
    <row r="34" spans="2:5" x14ac:dyDescent="0.25">
      <c r="B34" s="3"/>
    </row>
    <row r="35" spans="2:5" x14ac:dyDescent="0.25">
      <c r="B35" s="4"/>
      <c r="E35" s="4"/>
    </row>
    <row r="36" spans="2:5" x14ac:dyDescent="0.25">
      <c r="B36" s="3"/>
    </row>
    <row r="37" spans="2:5" x14ac:dyDescent="0.25">
      <c r="B37" s="3"/>
    </row>
    <row r="38" spans="2:5" x14ac:dyDescent="0.25">
      <c r="B38" s="4"/>
      <c r="E38" s="4"/>
    </row>
    <row r="39" spans="2:5" x14ac:dyDescent="0.25">
      <c r="B39" s="3"/>
    </row>
    <row r="41" spans="2:5" x14ac:dyDescent="0.25">
      <c r="B41" s="4"/>
      <c r="E41" s="4"/>
    </row>
    <row r="44" spans="2:5" x14ac:dyDescent="0.25">
      <c r="B44" s="4"/>
      <c r="E44" s="4"/>
    </row>
    <row r="47" spans="2:5" x14ac:dyDescent="0.25">
      <c r="B47" s="4"/>
      <c r="E47" s="4"/>
    </row>
    <row r="50" spans="2:5" x14ac:dyDescent="0.25">
      <c r="B50" s="4"/>
      <c r="E50" s="4"/>
    </row>
    <row r="52" spans="2:5" x14ac:dyDescent="0.25">
      <c r="B52" s="3"/>
    </row>
    <row r="53" spans="2:5" x14ac:dyDescent="0.25">
      <c r="B53" s="4"/>
      <c r="C53" s="3"/>
      <c r="E53" s="4"/>
    </row>
    <row r="54" spans="2:5" x14ac:dyDescent="0.25">
      <c r="B54" s="3"/>
    </row>
    <row r="55" spans="2:5" x14ac:dyDescent="0.25">
      <c r="B55" s="3"/>
    </row>
    <row r="56" spans="2:5" x14ac:dyDescent="0.25">
      <c r="B56" s="4"/>
      <c r="E56" s="4"/>
    </row>
    <row r="57" spans="2:5" x14ac:dyDescent="0.25">
      <c r="B57" s="3"/>
    </row>
    <row r="58" spans="2:5" x14ac:dyDescent="0.25">
      <c r="B58" s="3"/>
    </row>
    <row r="59" spans="2:5" x14ac:dyDescent="0.25">
      <c r="B59" s="4"/>
      <c r="E59" s="4"/>
    </row>
    <row r="60" spans="2:5" x14ac:dyDescent="0.25">
      <c r="B60" s="3"/>
    </row>
    <row r="61" spans="2:5" x14ac:dyDescent="0.25">
      <c r="B61" s="3"/>
    </row>
    <row r="62" spans="2:5" x14ac:dyDescent="0.25">
      <c r="B62" s="4"/>
      <c r="E62" s="4"/>
    </row>
    <row r="65" spans="2:5" x14ac:dyDescent="0.25">
      <c r="B65" s="4"/>
      <c r="E65" s="4"/>
    </row>
    <row r="68" spans="2:5" x14ac:dyDescent="0.25">
      <c r="B68" s="4"/>
      <c r="E68" s="4"/>
    </row>
    <row r="71" spans="2:5" x14ac:dyDescent="0.25">
      <c r="B71" s="4"/>
      <c r="E71" s="4"/>
    </row>
    <row r="74" spans="2:5" x14ac:dyDescent="0.25">
      <c r="B74" s="4"/>
      <c r="E74" s="4"/>
    </row>
    <row r="77" spans="2:5" x14ac:dyDescent="0.25">
      <c r="B77" s="4"/>
      <c r="E77" s="4"/>
    </row>
    <row r="79" spans="2:5" x14ac:dyDescent="0.25">
      <c r="B79" s="3"/>
    </row>
    <row r="80" spans="2:5" x14ac:dyDescent="0.25">
      <c r="B80" s="4"/>
      <c r="E80" s="4"/>
    </row>
    <row r="81" spans="2:5" x14ac:dyDescent="0.25">
      <c r="B81" s="3"/>
    </row>
    <row r="82" spans="2:5" x14ac:dyDescent="0.25">
      <c r="B82" s="3"/>
    </row>
    <row r="83" spans="2:5" x14ac:dyDescent="0.25">
      <c r="B83" s="4"/>
      <c r="E83" s="4"/>
    </row>
    <row r="84" spans="2:5" x14ac:dyDescent="0.25">
      <c r="B84" s="3"/>
    </row>
    <row r="85" spans="2:5" x14ac:dyDescent="0.25">
      <c r="B85" s="3"/>
    </row>
    <row r="86" spans="2:5" x14ac:dyDescent="0.25">
      <c r="B86" s="4"/>
      <c r="E86" s="4"/>
    </row>
    <row r="87" spans="2:5" x14ac:dyDescent="0.25">
      <c r="B87" s="3"/>
    </row>
    <row r="88" spans="2:5" x14ac:dyDescent="0.25">
      <c r="B88" s="3"/>
    </row>
    <row r="89" spans="2:5" x14ac:dyDescent="0.25">
      <c r="B89" s="4"/>
      <c r="E89" s="4"/>
    </row>
    <row r="92" spans="2:5" x14ac:dyDescent="0.25">
      <c r="B92" s="4"/>
      <c r="E92" s="4"/>
    </row>
    <row r="95" spans="2:5" x14ac:dyDescent="0.25">
      <c r="B95" s="4"/>
      <c r="E95" s="4"/>
    </row>
    <row r="97" spans="2:5" x14ac:dyDescent="0.25">
      <c r="B97" s="3"/>
    </row>
    <row r="98" spans="2:5" x14ac:dyDescent="0.25">
      <c r="B98" s="4"/>
      <c r="E98" s="4"/>
    </row>
    <row r="99" spans="2:5" x14ac:dyDescent="0.25">
      <c r="B99" s="3"/>
    </row>
    <row r="100" spans="2:5" x14ac:dyDescent="0.25">
      <c r="B100" s="3"/>
    </row>
    <row r="101" spans="2:5" x14ac:dyDescent="0.25">
      <c r="B101" s="4"/>
      <c r="E101" s="4"/>
    </row>
    <row r="102" spans="2:5" x14ac:dyDescent="0.25">
      <c r="B102" s="3"/>
    </row>
    <row r="103" spans="2:5" x14ac:dyDescent="0.25">
      <c r="B103" s="3"/>
    </row>
    <row r="104" spans="2:5" x14ac:dyDescent="0.25">
      <c r="B104" s="4"/>
      <c r="E104" s="4"/>
    </row>
    <row r="105" spans="2:5" x14ac:dyDescent="0.25">
      <c r="B105" s="3"/>
    </row>
    <row r="106" spans="2:5" x14ac:dyDescent="0.25">
      <c r="B106" s="3"/>
    </row>
    <row r="107" spans="2:5" x14ac:dyDescent="0.25">
      <c r="B107" s="4"/>
      <c r="E107" s="4"/>
    </row>
    <row r="110" spans="2:5" x14ac:dyDescent="0.25">
      <c r="B110" s="4"/>
      <c r="E110" s="4"/>
    </row>
    <row r="113" spans="2:5" x14ac:dyDescent="0.25">
      <c r="B113" s="4"/>
      <c r="E113" s="4"/>
    </row>
    <row r="116" spans="2:5" x14ac:dyDescent="0.25">
      <c r="B116" s="4"/>
      <c r="E116" s="4"/>
    </row>
    <row r="119" spans="2:5" x14ac:dyDescent="0.25">
      <c r="B119" s="4"/>
      <c r="E119" s="4"/>
    </row>
    <row r="122" spans="2:5" x14ac:dyDescent="0.25">
      <c r="B122" s="4"/>
      <c r="E122" s="4"/>
    </row>
    <row r="124" spans="2:5" x14ac:dyDescent="0.25">
      <c r="B124" s="3"/>
    </row>
    <row r="125" spans="2:5" x14ac:dyDescent="0.25">
      <c r="B125" s="4"/>
      <c r="E125" s="4"/>
    </row>
    <row r="126" spans="2:5" x14ac:dyDescent="0.25">
      <c r="B126" s="3"/>
    </row>
    <row r="127" spans="2:5" x14ac:dyDescent="0.25">
      <c r="B127" s="3"/>
    </row>
    <row r="128" spans="2:5" x14ac:dyDescent="0.25">
      <c r="B128" s="4"/>
      <c r="E128" s="4"/>
    </row>
    <row r="129" spans="2:5" x14ac:dyDescent="0.25">
      <c r="B129" s="3"/>
    </row>
    <row r="130" spans="2:5" x14ac:dyDescent="0.25">
      <c r="B130" s="3"/>
    </row>
    <row r="131" spans="2:5" x14ac:dyDescent="0.25">
      <c r="B131" s="4"/>
      <c r="E131" s="4"/>
    </row>
    <row r="132" spans="2:5" x14ac:dyDescent="0.25">
      <c r="B132" s="3"/>
    </row>
    <row r="133" spans="2:5" x14ac:dyDescent="0.25">
      <c r="B133" s="3"/>
    </row>
    <row r="134" spans="2:5" x14ac:dyDescent="0.25">
      <c r="B134" s="4"/>
      <c r="E134" s="4"/>
    </row>
    <row r="135" spans="2:5" x14ac:dyDescent="0.25">
      <c r="B135" s="3"/>
    </row>
    <row r="136" spans="2:5" x14ac:dyDescent="0.25">
      <c r="B136" s="3"/>
    </row>
    <row r="137" spans="2:5" x14ac:dyDescent="0.25">
      <c r="B137" s="4"/>
      <c r="E137" s="4"/>
    </row>
    <row r="138" spans="2:5" x14ac:dyDescent="0.25">
      <c r="B138" s="3"/>
    </row>
    <row r="139" spans="2:5" x14ac:dyDescent="0.25">
      <c r="B139" s="3"/>
    </row>
    <row r="140" spans="2:5" x14ac:dyDescent="0.25">
      <c r="B140" s="4"/>
      <c r="E140" s="4"/>
    </row>
    <row r="143" spans="2:5" x14ac:dyDescent="0.25">
      <c r="B143" s="4"/>
      <c r="E143" s="4"/>
    </row>
    <row r="146" spans="2:5" x14ac:dyDescent="0.25">
      <c r="B146" s="4"/>
      <c r="E146" s="4"/>
    </row>
    <row r="149" spans="2:5" x14ac:dyDescent="0.25">
      <c r="B149" s="4"/>
      <c r="E149" s="4"/>
    </row>
    <row r="152" spans="2:5" x14ac:dyDescent="0.25">
      <c r="B152" s="4"/>
      <c r="E152" s="4"/>
    </row>
    <row r="155" spans="2:5" x14ac:dyDescent="0.25">
      <c r="B155" s="4"/>
      <c r="E155" s="4"/>
    </row>
    <row r="157" spans="2:5" x14ac:dyDescent="0.25">
      <c r="B157" s="3"/>
    </row>
    <row r="158" spans="2:5" x14ac:dyDescent="0.25">
      <c r="B158" s="4"/>
      <c r="E158" s="4"/>
    </row>
    <row r="159" spans="2:5" x14ac:dyDescent="0.25">
      <c r="B159" s="3"/>
    </row>
    <row r="160" spans="2:5" x14ac:dyDescent="0.25">
      <c r="B160" s="3"/>
    </row>
    <row r="161" spans="2:5" x14ac:dyDescent="0.25">
      <c r="B161" s="4"/>
      <c r="E161" s="4"/>
    </row>
    <row r="162" spans="2:5" x14ac:dyDescent="0.25">
      <c r="B162" s="3"/>
    </row>
    <row r="163" spans="2:5" x14ac:dyDescent="0.25">
      <c r="B163" s="3"/>
    </row>
    <row r="164" spans="2:5" x14ac:dyDescent="0.25">
      <c r="B164" s="4"/>
      <c r="E164" s="4"/>
    </row>
    <row r="167" spans="2:5" x14ac:dyDescent="0.25">
      <c r="B167" s="4"/>
      <c r="E167" s="4"/>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218B8-866B-44C7-B7A6-7A7E97C72CAE}">
  <sheetPr codeName="Sheet4"/>
  <dimension ref="A1:GJK160"/>
  <sheetViews>
    <sheetView topLeftCell="G1" workbookViewId="0">
      <selection activeCell="B94" sqref="B94"/>
    </sheetView>
  </sheetViews>
  <sheetFormatPr defaultRowHeight="15" x14ac:dyDescent="0.25"/>
  <cols>
    <col min="1" max="1" width="9.140625" style="1"/>
    <col min="2" max="2" width="13.85546875" style="1" bestFit="1" customWidth="1"/>
    <col min="3" max="8" width="9.140625" style="1"/>
    <col min="9" max="9" width="19.85546875" style="1" bestFit="1" customWidth="1"/>
    <col min="10" max="15" width="9.140625" style="1"/>
    <col min="16" max="16" width="11.5703125" style="1" bestFit="1" customWidth="1"/>
    <col min="17" max="5003" width="9.140625" style="1"/>
  </cols>
  <sheetData>
    <row r="1" spans="1:27" x14ac:dyDescent="0.25">
      <c r="A1" s="1" t="s">
        <v>149</v>
      </c>
      <c r="J1" s="1" t="s">
        <v>259</v>
      </c>
      <c r="O1" s="1" t="s">
        <v>146</v>
      </c>
      <c r="P1" s="1" t="s">
        <v>55</v>
      </c>
    </row>
    <row r="2" spans="1:27" x14ac:dyDescent="0.25">
      <c r="A2" s="1" t="s">
        <v>136</v>
      </c>
      <c r="D2" s="1" t="s">
        <v>137</v>
      </c>
      <c r="F2" s="3" t="s">
        <v>136</v>
      </c>
      <c r="H2" s="3"/>
      <c r="I2" s="1" t="s">
        <v>136</v>
      </c>
      <c r="J2" s="1" t="s">
        <v>262</v>
      </c>
      <c r="K2" s="1" t="s">
        <v>261</v>
      </c>
      <c r="L2" s="1" t="s">
        <v>263</v>
      </c>
      <c r="M2" s="1" t="s">
        <v>264</v>
      </c>
      <c r="N2" s="3" t="s">
        <v>139</v>
      </c>
      <c r="O2" s="3"/>
      <c r="Q2" s="3" t="s">
        <v>140</v>
      </c>
      <c r="W2" s="3" t="s">
        <v>141</v>
      </c>
      <c r="AA2" s="1" t="s">
        <v>142</v>
      </c>
    </row>
    <row r="3" spans="1:27" x14ac:dyDescent="0.25">
      <c r="A3" s="3"/>
      <c r="B3" s="3">
        <v>200</v>
      </c>
      <c r="E3" s="1">
        <v>155</v>
      </c>
      <c r="H3" s="1" t="s">
        <v>85</v>
      </c>
      <c r="I3" s="1">
        <v>3</v>
      </c>
      <c r="N3" s="1">
        <v>400</v>
      </c>
      <c r="O3" s="1">
        <v>23</v>
      </c>
      <c r="P3" s="1">
        <v>56</v>
      </c>
      <c r="Q3" s="1">
        <v>900</v>
      </c>
      <c r="W3" s="1">
        <v>733</v>
      </c>
      <c r="X3" s="1">
        <v>540</v>
      </c>
      <c r="AA3" s="1">
        <v>500</v>
      </c>
    </row>
    <row r="4" spans="1:27" x14ac:dyDescent="0.25">
      <c r="A4" s="3"/>
      <c r="B4" s="4">
        <v>0</v>
      </c>
      <c r="E4" s="4">
        <v>0</v>
      </c>
      <c r="H4" s="1" t="s">
        <v>86</v>
      </c>
      <c r="I4" s="1">
        <v>8</v>
      </c>
      <c r="N4" s="1">
        <v>401</v>
      </c>
      <c r="O4" s="1">
        <v>1344</v>
      </c>
      <c r="P4" s="1">
        <v>3</v>
      </c>
      <c r="Q4" s="1">
        <v>901</v>
      </c>
      <c r="W4" s="1">
        <v>732</v>
      </c>
      <c r="X4" s="1">
        <v>539</v>
      </c>
      <c r="AA4" s="1">
        <v>501</v>
      </c>
    </row>
    <row r="5" spans="1:27" x14ac:dyDescent="0.25">
      <c r="H5" s="1" t="s">
        <v>143</v>
      </c>
      <c r="I5" s="1">
        <v>18</v>
      </c>
      <c r="N5" s="1">
        <v>402</v>
      </c>
      <c r="O5" s="1">
        <v>543</v>
      </c>
      <c r="P5" s="1">
        <v>45</v>
      </c>
      <c r="Q5" s="1">
        <v>902</v>
      </c>
      <c r="W5" s="1">
        <v>731</v>
      </c>
      <c r="X5" s="1">
        <v>538</v>
      </c>
      <c r="AA5" s="1">
        <v>502</v>
      </c>
    </row>
    <row r="6" spans="1:27" x14ac:dyDescent="0.25">
      <c r="B6" s="3">
        <v>201</v>
      </c>
      <c r="E6" s="1">
        <v>154</v>
      </c>
      <c r="H6" s="1" t="s">
        <v>87</v>
      </c>
      <c r="I6" s="1">
        <v>24</v>
      </c>
      <c r="N6" s="1">
        <v>403</v>
      </c>
      <c r="O6" s="1">
        <v>2</v>
      </c>
      <c r="P6" s="1">
        <v>25</v>
      </c>
      <c r="Q6" s="1">
        <v>903</v>
      </c>
      <c r="W6" s="1">
        <v>730</v>
      </c>
      <c r="X6" s="1">
        <v>537</v>
      </c>
      <c r="AA6" s="1">
        <v>503</v>
      </c>
    </row>
    <row r="7" spans="1:27" x14ac:dyDescent="0.25">
      <c r="A7" s="3"/>
      <c r="B7" s="4">
        <v>0</v>
      </c>
      <c r="C7" s="3"/>
      <c r="E7" s="4">
        <v>0</v>
      </c>
      <c r="H7" s="1" t="s">
        <v>135</v>
      </c>
      <c r="I7" s="1">
        <v>37</v>
      </c>
      <c r="N7" s="1">
        <v>404</v>
      </c>
      <c r="O7" s="1">
        <v>3224</v>
      </c>
      <c r="P7" s="1">
        <v>47</v>
      </c>
      <c r="Q7" s="1">
        <v>904</v>
      </c>
      <c r="W7" s="1">
        <v>729</v>
      </c>
      <c r="X7" s="1">
        <v>536</v>
      </c>
      <c r="AA7" s="1">
        <v>504</v>
      </c>
    </row>
    <row r="8" spans="1:27" x14ac:dyDescent="0.25">
      <c r="H8" s="1" t="s">
        <v>88</v>
      </c>
      <c r="I8" s="1">
        <v>50</v>
      </c>
      <c r="N8" s="1">
        <v>405</v>
      </c>
      <c r="O8" s="1">
        <v>2356</v>
      </c>
      <c r="P8" s="1">
        <v>52</v>
      </c>
      <c r="Q8" s="1">
        <v>905</v>
      </c>
      <c r="W8" s="1">
        <v>728</v>
      </c>
      <c r="X8" s="1">
        <v>535</v>
      </c>
      <c r="AA8" s="1">
        <v>505</v>
      </c>
    </row>
    <row r="9" spans="1:27" x14ac:dyDescent="0.25">
      <c r="B9" s="3">
        <v>202</v>
      </c>
      <c r="E9" s="1">
        <v>153</v>
      </c>
      <c r="H9" s="1" t="s">
        <v>144</v>
      </c>
      <c r="I9" s="1">
        <v>57</v>
      </c>
      <c r="N9" s="1">
        <v>406</v>
      </c>
      <c r="O9" s="1">
        <v>54</v>
      </c>
      <c r="P9" s="1">
        <v>21</v>
      </c>
      <c r="Q9" s="1">
        <v>906</v>
      </c>
      <c r="W9" s="1">
        <v>727</v>
      </c>
      <c r="X9" s="1">
        <v>534</v>
      </c>
      <c r="AA9" s="1">
        <v>506</v>
      </c>
    </row>
    <row r="10" spans="1:27" x14ac:dyDescent="0.25">
      <c r="B10" s="4">
        <v>0</v>
      </c>
      <c r="E10" s="4">
        <v>0</v>
      </c>
      <c r="H10" s="1" t="s">
        <v>145</v>
      </c>
      <c r="I10" s="1">
        <v>60</v>
      </c>
      <c r="N10" s="1">
        <v>407</v>
      </c>
      <c r="O10" s="1">
        <v>31</v>
      </c>
      <c r="P10" s="1">
        <v>4</v>
      </c>
      <c r="Q10" s="1">
        <v>907</v>
      </c>
      <c r="W10" s="1">
        <v>726</v>
      </c>
      <c r="X10" s="1">
        <v>533</v>
      </c>
      <c r="AA10" s="1">
        <v>507</v>
      </c>
    </row>
    <row r="11" spans="1:27" x14ac:dyDescent="0.25">
      <c r="B11" s="3"/>
      <c r="I11" s="1" t="s">
        <v>257</v>
      </c>
      <c r="J11" s="1" t="s">
        <v>260</v>
      </c>
      <c r="N11" s="1">
        <v>408</v>
      </c>
      <c r="Q11" s="1">
        <v>908</v>
      </c>
      <c r="W11" s="1">
        <v>725</v>
      </c>
      <c r="X11" s="1">
        <v>532</v>
      </c>
      <c r="AA11" s="1">
        <v>508</v>
      </c>
    </row>
    <row r="12" spans="1:27" x14ac:dyDescent="0.25">
      <c r="B12" s="3">
        <v>203</v>
      </c>
      <c r="E12" s="1">
        <v>152</v>
      </c>
      <c r="I12" s="1" t="s">
        <v>258</v>
      </c>
      <c r="N12" s="1">
        <v>409</v>
      </c>
      <c r="Q12" s="1">
        <v>909</v>
      </c>
      <c r="W12" s="1">
        <v>724</v>
      </c>
      <c r="X12" s="1">
        <v>531</v>
      </c>
      <c r="AA12" s="1">
        <v>509</v>
      </c>
    </row>
    <row r="13" spans="1:27" x14ac:dyDescent="0.25">
      <c r="B13" s="4">
        <v>0</v>
      </c>
      <c r="E13" s="4">
        <v>0</v>
      </c>
      <c r="N13" s="1">
        <v>410</v>
      </c>
      <c r="Q13" s="1">
        <v>910</v>
      </c>
      <c r="W13" s="1">
        <v>723</v>
      </c>
      <c r="X13" s="1">
        <v>530</v>
      </c>
      <c r="AA13" s="1">
        <v>510</v>
      </c>
    </row>
    <row r="14" spans="1:27" x14ac:dyDescent="0.25">
      <c r="B14" s="3"/>
      <c r="N14" s="1">
        <v>411</v>
      </c>
      <c r="Q14" s="1">
        <v>911</v>
      </c>
      <c r="W14" s="1">
        <v>722</v>
      </c>
      <c r="X14" s="1">
        <v>529</v>
      </c>
      <c r="AA14" s="1">
        <v>511</v>
      </c>
    </row>
    <row r="15" spans="1:27" x14ac:dyDescent="0.25">
      <c r="B15" s="3">
        <v>204</v>
      </c>
      <c r="E15" s="1">
        <v>151</v>
      </c>
      <c r="N15" s="1">
        <v>412</v>
      </c>
      <c r="Q15" s="1">
        <v>912</v>
      </c>
      <c r="W15" s="1">
        <v>721</v>
      </c>
      <c r="X15" s="1">
        <v>528</v>
      </c>
      <c r="AA15" s="1">
        <v>512</v>
      </c>
    </row>
    <row r="16" spans="1:27" x14ac:dyDescent="0.25">
      <c r="B16" s="4">
        <v>0</v>
      </c>
      <c r="E16" s="4">
        <v>0</v>
      </c>
      <c r="N16" s="1">
        <v>413</v>
      </c>
      <c r="W16" s="1">
        <v>720</v>
      </c>
      <c r="X16" s="1">
        <v>527</v>
      </c>
      <c r="AA16" s="1">
        <v>513</v>
      </c>
    </row>
    <row r="17" spans="1:27" x14ac:dyDescent="0.25">
      <c r="A17" s="3"/>
      <c r="B17" s="3"/>
      <c r="N17" s="1">
        <v>414</v>
      </c>
      <c r="W17" s="1">
        <v>719</v>
      </c>
      <c r="X17" s="1">
        <v>526</v>
      </c>
      <c r="AA17" s="1">
        <v>514</v>
      </c>
    </row>
    <row r="18" spans="1:27" x14ac:dyDescent="0.25">
      <c r="B18" s="3">
        <v>205</v>
      </c>
      <c r="E18" s="1">
        <v>150</v>
      </c>
      <c r="N18" s="1">
        <v>415</v>
      </c>
      <c r="W18" s="1">
        <v>718</v>
      </c>
      <c r="X18" s="1">
        <v>525</v>
      </c>
      <c r="AA18" s="1">
        <v>515</v>
      </c>
    </row>
    <row r="19" spans="1:27" x14ac:dyDescent="0.25">
      <c r="B19" s="4">
        <v>0</v>
      </c>
      <c r="E19" s="4">
        <v>0</v>
      </c>
      <c r="N19" s="1">
        <v>416</v>
      </c>
      <c r="W19" s="1">
        <v>717</v>
      </c>
      <c r="X19" s="1">
        <v>524</v>
      </c>
      <c r="AA19" s="1">
        <v>516</v>
      </c>
    </row>
    <row r="20" spans="1:27" x14ac:dyDescent="0.25">
      <c r="B20" s="3"/>
      <c r="N20" s="1">
        <v>417</v>
      </c>
      <c r="W20" s="1">
        <v>716</v>
      </c>
      <c r="X20" s="1">
        <v>523</v>
      </c>
      <c r="AA20" s="1">
        <v>517</v>
      </c>
    </row>
    <row r="21" spans="1:27" x14ac:dyDescent="0.25">
      <c r="B21" s="3">
        <v>206</v>
      </c>
      <c r="E21" s="1">
        <v>149</v>
      </c>
      <c r="N21" s="1">
        <v>418</v>
      </c>
      <c r="W21" s="1">
        <v>715</v>
      </c>
      <c r="X21" s="1">
        <v>522</v>
      </c>
      <c r="AA21" s="1">
        <v>518</v>
      </c>
    </row>
    <row r="22" spans="1:27" x14ac:dyDescent="0.25">
      <c r="B22" s="4">
        <v>0</v>
      </c>
      <c r="E22" s="4">
        <v>0</v>
      </c>
      <c r="N22" s="1">
        <v>419</v>
      </c>
      <c r="W22" s="1">
        <v>714</v>
      </c>
      <c r="X22" s="1">
        <v>521</v>
      </c>
      <c r="AA22" s="1">
        <v>519</v>
      </c>
    </row>
    <row r="23" spans="1:27" x14ac:dyDescent="0.25">
      <c r="B23" s="3"/>
      <c r="N23" s="1">
        <v>420</v>
      </c>
      <c r="W23" s="1">
        <v>713</v>
      </c>
      <c r="X23" s="1">
        <v>520</v>
      </c>
      <c r="AA23" s="1">
        <v>520</v>
      </c>
    </row>
    <row r="24" spans="1:27" x14ac:dyDescent="0.25">
      <c r="B24" s="3">
        <v>207</v>
      </c>
      <c r="E24" s="1">
        <v>148</v>
      </c>
      <c r="N24" s="1">
        <v>421</v>
      </c>
      <c r="W24" s="1">
        <v>712</v>
      </c>
      <c r="X24" s="1">
        <v>519</v>
      </c>
      <c r="AA24" s="1">
        <v>521</v>
      </c>
    </row>
    <row r="25" spans="1:27" x14ac:dyDescent="0.25">
      <c r="B25" s="4">
        <v>0</v>
      </c>
      <c r="E25" s="4">
        <v>0</v>
      </c>
      <c r="N25" s="1">
        <v>422</v>
      </c>
      <c r="W25" s="1">
        <v>711</v>
      </c>
      <c r="X25" s="1">
        <v>518</v>
      </c>
      <c r="AA25" s="1">
        <v>522</v>
      </c>
    </row>
    <row r="26" spans="1:27" x14ac:dyDescent="0.25">
      <c r="B26" s="3"/>
      <c r="I26" s="1" t="s">
        <v>138</v>
      </c>
      <c r="N26" s="1">
        <v>423</v>
      </c>
      <c r="W26" s="1">
        <v>710</v>
      </c>
      <c r="X26" s="1">
        <v>517</v>
      </c>
      <c r="AA26" s="1">
        <v>523</v>
      </c>
    </row>
    <row r="27" spans="1:27" x14ac:dyDescent="0.25">
      <c r="B27" s="3">
        <v>208</v>
      </c>
      <c r="E27" s="1">
        <v>147</v>
      </c>
      <c r="N27" s="1">
        <v>424</v>
      </c>
      <c r="W27" s="1">
        <v>709</v>
      </c>
      <c r="X27" s="1">
        <v>516</v>
      </c>
      <c r="AA27" s="1">
        <v>524</v>
      </c>
    </row>
    <row r="28" spans="1:27" x14ac:dyDescent="0.25">
      <c r="B28" s="4">
        <v>0</v>
      </c>
      <c r="E28" s="4">
        <v>0</v>
      </c>
      <c r="N28" s="1">
        <v>425</v>
      </c>
      <c r="W28" s="1">
        <v>708</v>
      </c>
      <c r="X28" s="1">
        <v>515</v>
      </c>
      <c r="AA28" s="1">
        <v>525</v>
      </c>
    </row>
    <row r="29" spans="1:27" x14ac:dyDescent="0.25">
      <c r="B29" s="3"/>
      <c r="N29" s="1">
        <v>426</v>
      </c>
      <c r="W29" s="1">
        <v>707</v>
      </c>
      <c r="X29" s="1">
        <v>514</v>
      </c>
      <c r="AA29" s="1">
        <v>526</v>
      </c>
    </row>
    <row r="30" spans="1:27" x14ac:dyDescent="0.25">
      <c r="B30" s="3">
        <v>209</v>
      </c>
      <c r="E30" s="1">
        <v>146</v>
      </c>
      <c r="N30" s="1">
        <v>427</v>
      </c>
      <c r="W30" s="1">
        <v>706</v>
      </c>
      <c r="X30" s="1">
        <v>513</v>
      </c>
      <c r="AA30" s="1">
        <v>527</v>
      </c>
    </row>
    <row r="31" spans="1:27" x14ac:dyDescent="0.25">
      <c r="B31" s="4">
        <v>0</v>
      </c>
      <c r="E31" s="4">
        <v>0</v>
      </c>
      <c r="N31" s="1">
        <v>428</v>
      </c>
      <c r="W31" s="1">
        <v>705</v>
      </c>
      <c r="X31" s="1">
        <v>512</v>
      </c>
    </row>
    <row r="32" spans="1:27" x14ac:dyDescent="0.25">
      <c r="B32" s="3"/>
      <c r="N32" s="1">
        <v>429</v>
      </c>
      <c r="W32" s="1">
        <v>704</v>
      </c>
      <c r="X32" s="1">
        <v>511</v>
      </c>
    </row>
    <row r="33" spans="2:24" x14ac:dyDescent="0.25">
      <c r="B33" s="1">
        <v>210</v>
      </c>
      <c r="E33" s="1">
        <v>145</v>
      </c>
      <c r="N33" s="1">
        <v>430</v>
      </c>
      <c r="W33" s="1">
        <v>703</v>
      </c>
      <c r="X33" s="1">
        <v>510</v>
      </c>
    </row>
    <row r="34" spans="2:24" x14ac:dyDescent="0.25">
      <c r="B34" s="4">
        <v>0</v>
      </c>
      <c r="E34" s="4">
        <v>0</v>
      </c>
      <c r="N34" s="1">
        <v>431</v>
      </c>
      <c r="W34" s="1">
        <v>702</v>
      </c>
      <c r="X34" s="1">
        <v>509</v>
      </c>
    </row>
    <row r="35" spans="2:24" x14ac:dyDescent="0.25">
      <c r="N35" s="1">
        <v>432</v>
      </c>
      <c r="W35" s="1">
        <v>701</v>
      </c>
      <c r="X35" s="1">
        <v>508</v>
      </c>
    </row>
    <row r="36" spans="2:24" x14ac:dyDescent="0.25">
      <c r="B36" s="1">
        <v>211</v>
      </c>
      <c r="E36" s="1">
        <v>144</v>
      </c>
      <c r="N36" s="1">
        <v>433</v>
      </c>
      <c r="W36" s="1">
        <v>700</v>
      </c>
      <c r="X36" s="1">
        <v>507</v>
      </c>
    </row>
    <row r="37" spans="2:24" x14ac:dyDescent="0.25">
      <c r="B37" s="4">
        <v>0</v>
      </c>
      <c r="E37" s="4">
        <v>0</v>
      </c>
      <c r="N37" s="1">
        <v>434</v>
      </c>
    </row>
    <row r="38" spans="2:24" x14ac:dyDescent="0.25">
      <c r="N38" s="1">
        <v>435</v>
      </c>
    </row>
    <row r="39" spans="2:24" x14ac:dyDescent="0.25">
      <c r="B39" s="1">
        <v>212</v>
      </c>
      <c r="E39" s="1">
        <v>143</v>
      </c>
      <c r="N39" s="1">
        <v>436</v>
      </c>
    </row>
    <row r="40" spans="2:24" x14ac:dyDescent="0.25">
      <c r="B40" s="4">
        <v>0</v>
      </c>
      <c r="E40" s="4">
        <v>0</v>
      </c>
      <c r="N40" s="1">
        <v>437</v>
      </c>
    </row>
    <row r="41" spans="2:24" x14ac:dyDescent="0.25">
      <c r="N41" s="1">
        <v>438</v>
      </c>
    </row>
    <row r="42" spans="2:24" x14ac:dyDescent="0.25">
      <c r="B42" s="1">
        <v>213</v>
      </c>
      <c r="E42" s="1">
        <v>142</v>
      </c>
      <c r="N42" s="1">
        <v>439</v>
      </c>
    </row>
    <row r="43" spans="2:24" x14ac:dyDescent="0.25">
      <c r="B43" s="4">
        <v>0</v>
      </c>
      <c r="E43" s="4">
        <v>0</v>
      </c>
      <c r="N43" s="1">
        <v>440</v>
      </c>
    </row>
    <row r="44" spans="2:24" x14ac:dyDescent="0.25">
      <c r="N44" s="1">
        <v>441</v>
      </c>
    </row>
    <row r="45" spans="2:24" x14ac:dyDescent="0.25">
      <c r="B45" s="3">
        <v>214</v>
      </c>
      <c r="E45" s="1">
        <v>141</v>
      </c>
      <c r="N45" s="1">
        <v>442</v>
      </c>
    </row>
    <row r="46" spans="2:24" x14ac:dyDescent="0.25">
      <c r="B46" s="4">
        <v>0</v>
      </c>
      <c r="C46" s="3"/>
      <c r="E46" s="4">
        <v>0</v>
      </c>
    </row>
    <row r="47" spans="2:24" x14ac:dyDescent="0.25">
      <c r="B47" s="3"/>
    </row>
    <row r="48" spans="2:24" x14ac:dyDescent="0.25">
      <c r="B48" s="3">
        <v>215</v>
      </c>
      <c r="E48" s="1">
        <v>140</v>
      </c>
    </row>
    <row r="49" spans="2:5" x14ac:dyDescent="0.25">
      <c r="B49" s="4">
        <v>0</v>
      </c>
      <c r="E49" s="4">
        <v>0</v>
      </c>
    </row>
    <row r="50" spans="2:5" x14ac:dyDescent="0.25">
      <c r="B50" s="3"/>
    </row>
    <row r="51" spans="2:5" x14ac:dyDescent="0.25">
      <c r="B51" s="3">
        <v>216</v>
      </c>
      <c r="E51" s="1">
        <v>139</v>
      </c>
    </row>
    <row r="52" spans="2:5" x14ac:dyDescent="0.25">
      <c r="B52" s="4">
        <v>0</v>
      </c>
      <c r="E52" s="4">
        <v>0</v>
      </c>
    </row>
    <row r="53" spans="2:5" x14ac:dyDescent="0.25">
      <c r="B53" s="3"/>
    </row>
    <row r="54" spans="2:5" x14ac:dyDescent="0.25">
      <c r="B54" s="3">
        <v>217</v>
      </c>
      <c r="E54" s="1">
        <v>138</v>
      </c>
    </row>
    <row r="55" spans="2:5" x14ac:dyDescent="0.25">
      <c r="B55" s="4">
        <v>0</v>
      </c>
      <c r="E55" s="4">
        <v>0</v>
      </c>
    </row>
    <row r="57" spans="2:5" x14ac:dyDescent="0.25">
      <c r="B57" s="1">
        <v>218</v>
      </c>
      <c r="E57" s="1">
        <v>137</v>
      </c>
    </row>
    <row r="58" spans="2:5" x14ac:dyDescent="0.25">
      <c r="B58" s="4">
        <v>0</v>
      </c>
      <c r="E58" s="4">
        <v>0</v>
      </c>
    </row>
    <row r="60" spans="2:5" x14ac:dyDescent="0.25">
      <c r="B60" s="1">
        <v>219</v>
      </c>
      <c r="E60" s="1">
        <v>136</v>
      </c>
    </row>
    <row r="61" spans="2:5" x14ac:dyDescent="0.25">
      <c r="B61" s="4">
        <v>0</v>
      </c>
      <c r="E61" s="4">
        <v>0</v>
      </c>
    </row>
    <row r="63" spans="2:5" x14ac:dyDescent="0.25">
      <c r="B63" s="1">
        <v>220</v>
      </c>
      <c r="E63" s="1">
        <v>135</v>
      </c>
    </row>
    <row r="64" spans="2:5" x14ac:dyDescent="0.25">
      <c r="B64" s="4">
        <v>0</v>
      </c>
      <c r="E64" s="4">
        <v>0</v>
      </c>
    </row>
    <row r="66" spans="2:5" x14ac:dyDescent="0.25">
      <c r="B66" s="1">
        <v>221</v>
      </c>
      <c r="E66" s="1">
        <v>134</v>
      </c>
    </row>
    <row r="67" spans="2:5" x14ac:dyDescent="0.25">
      <c r="B67" s="4">
        <v>0</v>
      </c>
      <c r="E67" s="4">
        <v>0</v>
      </c>
    </row>
    <row r="69" spans="2:5" x14ac:dyDescent="0.25">
      <c r="B69" s="1">
        <v>222</v>
      </c>
      <c r="E69" s="1">
        <v>133</v>
      </c>
    </row>
    <row r="70" spans="2:5" x14ac:dyDescent="0.25">
      <c r="B70" s="4">
        <v>0</v>
      </c>
      <c r="E70" s="4">
        <v>0</v>
      </c>
    </row>
    <row r="72" spans="2:5" x14ac:dyDescent="0.25">
      <c r="B72" s="3">
        <v>223</v>
      </c>
      <c r="E72" s="1">
        <v>132</v>
      </c>
    </row>
    <row r="73" spans="2:5" x14ac:dyDescent="0.25">
      <c r="B73" s="4">
        <v>0</v>
      </c>
      <c r="E73" s="4">
        <v>0</v>
      </c>
    </row>
    <row r="74" spans="2:5" x14ac:dyDescent="0.25">
      <c r="B74" s="3"/>
    </row>
    <row r="75" spans="2:5" x14ac:dyDescent="0.25">
      <c r="B75" s="3">
        <v>224</v>
      </c>
      <c r="E75" s="1">
        <v>131</v>
      </c>
    </row>
    <row r="76" spans="2:5" x14ac:dyDescent="0.25">
      <c r="B76" s="4">
        <v>0</v>
      </c>
      <c r="E76" s="4">
        <v>0</v>
      </c>
    </row>
    <row r="77" spans="2:5" x14ac:dyDescent="0.25">
      <c r="B77" s="3"/>
    </row>
    <row r="78" spans="2:5" x14ac:dyDescent="0.25">
      <c r="B78" s="3">
        <v>225</v>
      </c>
      <c r="E78" s="1">
        <v>130</v>
      </c>
    </row>
    <row r="79" spans="2:5" x14ac:dyDescent="0.25">
      <c r="B79" s="4">
        <v>0</v>
      </c>
      <c r="E79" s="4">
        <v>0</v>
      </c>
    </row>
    <row r="80" spans="2:5" x14ac:dyDescent="0.25">
      <c r="B80" s="3"/>
    </row>
    <row r="81" spans="2:5" x14ac:dyDescent="0.25">
      <c r="B81" s="3">
        <v>226</v>
      </c>
      <c r="E81" s="1">
        <v>129</v>
      </c>
    </row>
    <row r="82" spans="2:5" x14ac:dyDescent="0.25">
      <c r="B82" s="4">
        <v>0</v>
      </c>
      <c r="E82" s="4">
        <v>0</v>
      </c>
    </row>
    <row r="84" spans="2:5" x14ac:dyDescent="0.25">
      <c r="B84" s="1">
        <v>227</v>
      </c>
      <c r="E84" s="1">
        <v>128</v>
      </c>
    </row>
    <row r="85" spans="2:5" x14ac:dyDescent="0.25">
      <c r="B85" s="4">
        <v>0</v>
      </c>
      <c r="E85" s="4">
        <v>0</v>
      </c>
    </row>
    <row r="87" spans="2:5" x14ac:dyDescent="0.25">
      <c r="B87" s="1">
        <v>228</v>
      </c>
      <c r="E87" s="1">
        <v>127</v>
      </c>
    </row>
    <row r="88" spans="2:5" x14ac:dyDescent="0.25">
      <c r="B88" s="4">
        <v>0</v>
      </c>
      <c r="E88" s="4">
        <v>0</v>
      </c>
    </row>
    <row r="90" spans="2:5" x14ac:dyDescent="0.25">
      <c r="B90" s="3">
        <v>229</v>
      </c>
      <c r="E90" s="1">
        <v>126</v>
      </c>
    </row>
    <row r="91" spans="2:5" x14ac:dyDescent="0.25">
      <c r="B91" s="4">
        <v>0</v>
      </c>
      <c r="E91" s="4">
        <v>0</v>
      </c>
    </row>
    <row r="92" spans="2:5" x14ac:dyDescent="0.25">
      <c r="B92" s="3"/>
    </row>
    <row r="93" spans="2:5" x14ac:dyDescent="0.25">
      <c r="B93" s="3">
        <v>230</v>
      </c>
      <c r="C93" s="1" t="s">
        <v>262</v>
      </c>
      <c r="E93" s="1">
        <v>125</v>
      </c>
    </row>
    <row r="94" spans="2:5" x14ac:dyDescent="0.25">
      <c r="B94" s="4">
        <v>0</v>
      </c>
      <c r="E94" s="4">
        <v>0</v>
      </c>
    </row>
    <row r="95" spans="2:5" x14ac:dyDescent="0.25">
      <c r="B95" s="3"/>
    </row>
    <row r="96" spans="2:5" x14ac:dyDescent="0.25">
      <c r="B96" s="3">
        <v>231</v>
      </c>
      <c r="C96" s="1" t="s">
        <v>262</v>
      </c>
      <c r="E96" s="1">
        <v>124</v>
      </c>
    </row>
    <row r="97" spans="2:5" x14ac:dyDescent="0.25">
      <c r="B97" s="4">
        <v>0</v>
      </c>
      <c r="E97" s="4">
        <v>0</v>
      </c>
    </row>
    <row r="98" spans="2:5" x14ac:dyDescent="0.25">
      <c r="B98" s="3"/>
    </row>
    <row r="99" spans="2:5" x14ac:dyDescent="0.25">
      <c r="B99" s="3">
        <v>232</v>
      </c>
      <c r="C99" s="1" t="s">
        <v>262</v>
      </c>
      <c r="E99" s="1">
        <v>123</v>
      </c>
    </row>
    <row r="100" spans="2:5" x14ac:dyDescent="0.25">
      <c r="B100" s="4">
        <v>0</v>
      </c>
      <c r="E100" s="4">
        <v>0</v>
      </c>
    </row>
    <row r="102" spans="2:5" x14ac:dyDescent="0.25">
      <c r="B102" s="1">
        <v>233</v>
      </c>
      <c r="C102" s="1" t="s">
        <v>262</v>
      </c>
      <c r="E102" s="1">
        <v>122</v>
      </c>
    </row>
    <row r="103" spans="2:5" x14ac:dyDescent="0.25">
      <c r="B103" s="4">
        <v>0</v>
      </c>
      <c r="E103" s="4">
        <v>0</v>
      </c>
    </row>
    <row r="105" spans="2:5" x14ac:dyDescent="0.25">
      <c r="B105" s="1">
        <v>234</v>
      </c>
      <c r="C105" s="1" t="s">
        <v>261</v>
      </c>
      <c r="E105" s="1">
        <v>121</v>
      </c>
    </row>
    <row r="106" spans="2:5" x14ac:dyDescent="0.25">
      <c r="B106" s="4">
        <v>0</v>
      </c>
      <c r="E106" s="4">
        <v>0</v>
      </c>
    </row>
    <row r="108" spans="2:5" x14ac:dyDescent="0.25">
      <c r="B108" s="1">
        <v>235</v>
      </c>
      <c r="C108" s="1" t="s">
        <v>261</v>
      </c>
      <c r="E108" s="1">
        <v>120</v>
      </c>
    </row>
    <row r="109" spans="2:5" x14ac:dyDescent="0.25">
      <c r="B109" s="4">
        <v>0</v>
      </c>
      <c r="E109" s="4">
        <v>0</v>
      </c>
    </row>
    <row r="111" spans="2:5" x14ac:dyDescent="0.25">
      <c r="B111" s="1">
        <v>236</v>
      </c>
      <c r="C111" s="1" t="s">
        <v>261</v>
      </c>
      <c r="E111" s="1">
        <v>119</v>
      </c>
    </row>
    <row r="112" spans="2:5" x14ac:dyDescent="0.25">
      <c r="B112" s="4">
        <v>0</v>
      </c>
      <c r="E112" s="4">
        <v>0</v>
      </c>
    </row>
    <row r="114" spans="2:5" x14ac:dyDescent="0.25">
      <c r="B114" s="1">
        <v>237</v>
      </c>
      <c r="C114" s="1" t="s">
        <v>261</v>
      </c>
      <c r="E114" s="1">
        <v>118</v>
      </c>
    </row>
    <row r="115" spans="2:5" x14ac:dyDescent="0.25">
      <c r="B115" s="4">
        <v>0</v>
      </c>
      <c r="E115" s="4">
        <v>0</v>
      </c>
    </row>
    <row r="117" spans="2:5" x14ac:dyDescent="0.25">
      <c r="B117" s="3">
        <v>238</v>
      </c>
      <c r="C117" s="1" t="s">
        <v>261</v>
      </c>
      <c r="E117" s="1">
        <v>117</v>
      </c>
    </row>
    <row r="118" spans="2:5" x14ac:dyDescent="0.25">
      <c r="B118" s="4">
        <v>0</v>
      </c>
      <c r="E118" s="4">
        <v>0</v>
      </c>
    </row>
    <row r="119" spans="2:5" x14ac:dyDescent="0.25">
      <c r="B119" s="3"/>
    </row>
    <row r="120" spans="2:5" x14ac:dyDescent="0.25">
      <c r="B120" s="3">
        <v>239</v>
      </c>
      <c r="E120" s="1">
        <v>116</v>
      </c>
    </row>
    <row r="121" spans="2:5" x14ac:dyDescent="0.25">
      <c r="B121" s="4">
        <v>0</v>
      </c>
      <c r="E121" s="4">
        <v>0</v>
      </c>
    </row>
    <row r="122" spans="2:5" x14ac:dyDescent="0.25">
      <c r="B122" s="3"/>
    </row>
    <row r="123" spans="2:5" x14ac:dyDescent="0.25">
      <c r="B123" s="3">
        <v>240</v>
      </c>
      <c r="E123" s="1">
        <v>115</v>
      </c>
    </row>
    <row r="124" spans="2:5" x14ac:dyDescent="0.25">
      <c r="B124" s="4">
        <v>0</v>
      </c>
      <c r="E124" s="4">
        <v>0</v>
      </c>
    </row>
    <row r="125" spans="2:5" x14ac:dyDescent="0.25">
      <c r="B125" s="3"/>
    </row>
    <row r="126" spans="2:5" x14ac:dyDescent="0.25">
      <c r="B126" s="3">
        <v>241</v>
      </c>
      <c r="E126" s="1">
        <v>114</v>
      </c>
    </row>
    <row r="127" spans="2:5" x14ac:dyDescent="0.25">
      <c r="B127" s="4">
        <v>0</v>
      </c>
      <c r="E127" s="4">
        <v>0</v>
      </c>
    </row>
    <row r="128" spans="2:5" x14ac:dyDescent="0.25">
      <c r="B128" s="3"/>
    </row>
    <row r="129" spans="2:5" x14ac:dyDescent="0.25">
      <c r="B129" s="3">
        <v>242</v>
      </c>
      <c r="E129" s="1">
        <v>113</v>
      </c>
    </row>
    <row r="130" spans="2:5" x14ac:dyDescent="0.25">
      <c r="B130" s="4">
        <v>0</v>
      </c>
      <c r="E130" s="4">
        <v>0</v>
      </c>
    </row>
    <row r="131" spans="2:5" x14ac:dyDescent="0.25">
      <c r="B131" s="3"/>
    </row>
    <row r="132" spans="2:5" x14ac:dyDescent="0.25">
      <c r="B132" s="3">
        <v>243</v>
      </c>
      <c r="E132" s="1">
        <v>112</v>
      </c>
    </row>
    <row r="133" spans="2:5" x14ac:dyDescent="0.25">
      <c r="B133" s="4">
        <v>0</v>
      </c>
      <c r="E133" s="4">
        <v>0</v>
      </c>
    </row>
    <row r="135" spans="2:5" x14ac:dyDescent="0.25">
      <c r="B135" s="1">
        <v>244</v>
      </c>
      <c r="E135" s="1">
        <v>111</v>
      </c>
    </row>
    <row r="136" spans="2:5" x14ac:dyDescent="0.25">
      <c r="B136" s="4">
        <v>0</v>
      </c>
      <c r="E136" s="4">
        <v>0</v>
      </c>
    </row>
    <row r="138" spans="2:5" x14ac:dyDescent="0.25">
      <c r="B138" s="1">
        <v>245</v>
      </c>
      <c r="E138" s="1">
        <v>110</v>
      </c>
    </row>
    <row r="139" spans="2:5" x14ac:dyDescent="0.25">
      <c r="B139" s="4">
        <v>0</v>
      </c>
      <c r="E139" s="4">
        <v>0</v>
      </c>
    </row>
    <row r="141" spans="2:5" x14ac:dyDescent="0.25">
      <c r="B141" s="1">
        <v>246</v>
      </c>
      <c r="E141" s="1">
        <v>109</v>
      </c>
    </row>
    <row r="142" spans="2:5" x14ac:dyDescent="0.25">
      <c r="B142" s="4">
        <v>0</v>
      </c>
      <c r="E142" s="4">
        <v>0</v>
      </c>
    </row>
    <row r="144" spans="2:5" x14ac:dyDescent="0.25">
      <c r="B144" s="1">
        <v>247</v>
      </c>
      <c r="E144" s="1">
        <v>108</v>
      </c>
    </row>
    <row r="145" spans="2:5" x14ac:dyDescent="0.25">
      <c r="B145" s="4">
        <v>0</v>
      </c>
      <c r="E145" s="4">
        <v>0</v>
      </c>
    </row>
    <row r="147" spans="2:5" x14ac:dyDescent="0.25">
      <c r="B147" s="1">
        <v>248</v>
      </c>
      <c r="E147" s="1">
        <v>107</v>
      </c>
    </row>
    <row r="148" spans="2:5" x14ac:dyDescent="0.25">
      <c r="B148" s="4">
        <v>0</v>
      </c>
      <c r="E148" s="4">
        <v>0</v>
      </c>
    </row>
    <row r="150" spans="2:5" x14ac:dyDescent="0.25">
      <c r="B150" s="3">
        <v>249</v>
      </c>
      <c r="E150" s="1">
        <v>106</v>
      </c>
    </row>
    <row r="151" spans="2:5" x14ac:dyDescent="0.25">
      <c r="B151" s="4">
        <v>0</v>
      </c>
      <c r="E151" s="4">
        <v>0</v>
      </c>
    </row>
    <row r="152" spans="2:5" x14ac:dyDescent="0.25">
      <c r="B152" s="3"/>
    </row>
    <row r="153" spans="2:5" x14ac:dyDescent="0.25">
      <c r="B153" s="3">
        <v>250</v>
      </c>
      <c r="E153" s="1">
        <v>105</v>
      </c>
    </row>
    <row r="154" spans="2:5" x14ac:dyDescent="0.25">
      <c r="B154" s="4">
        <v>0</v>
      </c>
      <c r="E154" s="4">
        <v>0</v>
      </c>
    </row>
    <row r="155" spans="2:5" x14ac:dyDescent="0.25">
      <c r="B155" s="3"/>
    </row>
    <row r="156" spans="2:5" x14ac:dyDescent="0.25">
      <c r="B156" s="3">
        <v>251</v>
      </c>
      <c r="E156" s="1">
        <v>104</v>
      </c>
    </row>
    <row r="157" spans="2:5" x14ac:dyDescent="0.25">
      <c r="B157" s="4">
        <v>0</v>
      </c>
      <c r="E157" s="4">
        <v>0</v>
      </c>
    </row>
    <row r="159" spans="2:5" x14ac:dyDescent="0.25">
      <c r="B159" s="1">
        <v>252</v>
      </c>
      <c r="E159" s="1">
        <v>103</v>
      </c>
    </row>
    <row r="160" spans="2:5" x14ac:dyDescent="0.25">
      <c r="B160" s="4">
        <v>0</v>
      </c>
      <c r="E160" s="4">
        <v>0</v>
      </c>
    </row>
  </sheetData>
  <phoneticPr fontId="2" type="noConversion"/>
  <conditionalFormatting sqref="I3:I10">
    <cfRule type="colorScale" priority="1">
      <colorScale>
        <cfvo type="min"/>
        <cfvo type="percentile" val="50"/>
        <cfvo type="max"/>
        <color rgb="FFF8696B"/>
        <color rgb="FFFCFCFF"/>
        <color rgb="FF5A8AC6"/>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bbleSort">
                <anchor moveWithCells="1">
                  <from>
                    <xdr:col>10</xdr:col>
                    <xdr:colOff>466725</xdr:colOff>
                    <xdr:row>4</xdr:row>
                    <xdr:rowOff>47625</xdr:rowOff>
                  </from>
                  <to>
                    <xdr:col>11</xdr:col>
                    <xdr:colOff>400050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JH40"/>
  <sheetViews>
    <sheetView workbookViewId="0">
      <selection activeCell="S19" sqref="S19:T20"/>
    </sheetView>
  </sheetViews>
  <sheetFormatPr defaultRowHeight="15" x14ac:dyDescent="0.25"/>
  <cols>
    <col min="1" max="2" width="9.140625" style="1"/>
    <col min="3" max="3" width="24.42578125" style="1" bestFit="1" customWidth="1"/>
    <col min="4" max="5" width="24.42578125" style="1" customWidth="1"/>
    <col min="6" max="6" width="51.7109375" style="1" bestFit="1" customWidth="1"/>
    <col min="7" max="8" width="16.7109375" style="1" customWidth="1"/>
    <col min="9" max="9" width="11" style="1" customWidth="1"/>
    <col min="10" max="10" width="10.140625" style="1" bestFit="1" customWidth="1"/>
    <col min="11" max="15" width="9.140625" style="1"/>
    <col min="16" max="16" width="15.28515625" style="1" bestFit="1" customWidth="1"/>
    <col min="17" max="17" width="10.140625" style="1" bestFit="1" customWidth="1"/>
    <col min="18" max="19" width="9.140625" style="1"/>
    <col min="20" max="20" width="19.85546875" style="1" bestFit="1" customWidth="1"/>
    <col min="21" max="5000" width="9.140625" style="1"/>
  </cols>
  <sheetData>
    <row r="1" spans="2:20" x14ac:dyDescent="0.25">
      <c r="K1" s="1" t="s">
        <v>0</v>
      </c>
      <c r="P1" s="1" t="s">
        <v>1</v>
      </c>
    </row>
    <row r="2" spans="2:20" x14ac:dyDescent="0.25">
      <c r="D2" s="1" t="s">
        <v>2</v>
      </c>
      <c r="G2" s="1" t="s">
        <v>3</v>
      </c>
      <c r="H2" s="1" t="s">
        <v>4</v>
      </c>
      <c r="L2" s="1" t="s">
        <v>5</v>
      </c>
      <c r="M2" s="1" t="s">
        <v>6</v>
      </c>
      <c r="Q2" s="1" t="s">
        <v>7</v>
      </c>
      <c r="R2" s="1" t="s">
        <v>8</v>
      </c>
    </row>
    <row r="3" spans="2:20" x14ac:dyDescent="0.25">
      <c r="B3" s="1" t="s">
        <v>9</v>
      </c>
      <c r="C3" s="1" t="s">
        <v>10</v>
      </c>
      <c r="D3" s="1" t="s">
        <v>11</v>
      </c>
      <c r="E3" s="1" t="s">
        <v>12</v>
      </c>
      <c r="F3" s="1" t="s">
        <v>13</v>
      </c>
      <c r="G3" s="1">
        <f>R4</f>
        <v>2</v>
      </c>
      <c r="H3" s="1">
        <f>F11*G3</f>
        <v>2</v>
      </c>
      <c r="I3" s="1" t="s">
        <v>14</v>
      </c>
      <c r="K3" s="1" t="s">
        <v>11</v>
      </c>
      <c r="L3" s="1">
        <v>2</v>
      </c>
      <c r="M3" s="2">
        <v>16</v>
      </c>
      <c r="N3" s="2">
        <f>M3*L3</f>
        <v>32</v>
      </c>
      <c r="O3" s="2"/>
      <c r="P3" s="1" t="s">
        <v>10</v>
      </c>
      <c r="Q3" s="1">
        <v>0</v>
      </c>
      <c r="R3" s="1">
        <v>1</v>
      </c>
    </row>
    <row r="4" spans="2:20" x14ac:dyDescent="0.25">
      <c r="B4" s="1" t="s">
        <v>9</v>
      </c>
      <c r="C4" s="1" t="s">
        <v>15</v>
      </c>
      <c r="D4" s="1" t="s">
        <v>16</v>
      </c>
      <c r="E4" s="1" t="s">
        <v>17</v>
      </c>
      <c r="F4" s="1" t="s">
        <v>18</v>
      </c>
      <c r="G4" s="1">
        <v>2</v>
      </c>
      <c r="H4" s="1">
        <f>G4*F12</f>
        <v>10</v>
      </c>
      <c r="I4" s="1" t="s">
        <v>14</v>
      </c>
      <c r="K4" s="1" t="s">
        <v>16</v>
      </c>
      <c r="L4" s="1">
        <v>1</v>
      </c>
      <c r="M4" s="2">
        <v>16</v>
      </c>
      <c r="N4" s="2">
        <f t="shared" ref="N4:N7" si="0">M4*L4</f>
        <v>16</v>
      </c>
      <c r="O4" s="2"/>
      <c r="P4" s="1" t="s">
        <v>11</v>
      </c>
      <c r="Q4" s="1">
        <v>1</v>
      </c>
      <c r="R4" s="1">
        <v>2</v>
      </c>
    </row>
    <row r="5" spans="2:20" x14ac:dyDescent="0.25">
      <c r="B5" s="1" t="s">
        <v>9</v>
      </c>
      <c r="C5" s="1" t="s">
        <v>19</v>
      </c>
      <c r="D5" s="1" t="s">
        <v>20</v>
      </c>
      <c r="E5" s="1" t="s">
        <v>21</v>
      </c>
      <c r="F5" s="1" t="s">
        <v>22</v>
      </c>
      <c r="G5" s="1">
        <v>2</v>
      </c>
      <c r="H5" s="1">
        <f>F12*G5</f>
        <v>10</v>
      </c>
      <c r="I5" s="1" t="s">
        <v>14</v>
      </c>
      <c r="K5" s="1" t="s">
        <v>20</v>
      </c>
      <c r="L5" s="1">
        <v>1</v>
      </c>
      <c r="M5" s="2">
        <v>16</v>
      </c>
      <c r="N5" s="2">
        <f t="shared" si="0"/>
        <v>16</v>
      </c>
      <c r="O5" s="2"/>
      <c r="P5" s="1" t="s">
        <v>16</v>
      </c>
      <c r="Q5" s="1">
        <v>3</v>
      </c>
      <c r="R5" s="1">
        <v>10</v>
      </c>
    </row>
    <row r="6" spans="2:20" x14ac:dyDescent="0.25">
      <c r="B6" s="1" t="s">
        <v>9</v>
      </c>
      <c r="C6" s="1" t="s">
        <v>23</v>
      </c>
      <c r="D6" s="1" t="s">
        <v>24</v>
      </c>
      <c r="E6" s="1" t="s">
        <v>21</v>
      </c>
      <c r="F6" s="1" t="s">
        <v>25</v>
      </c>
      <c r="G6" s="1">
        <v>2</v>
      </c>
      <c r="H6" s="1">
        <f>G6*F12</f>
        <v>10</v>
      </c>
      <c r="I6" s="1" t="s">
        <v>14</v>
      </c>
      <c r="K6" s="1" t="s">
        <v>24</v>
      </c>
      <c r="L6" s="1">
        <v>2</v>
      </c>
      <c r="M6" s="2">
        <v>16</v>
      </c>
      <c r="N6" s="2">
        <f t="shared" si="0"/>
        <v>32</v>
      </c>
      <c r="O6" s="2"/>
      <c r="P6" s="1" t="s">
        <v>26</v>
      </c>
      <c r="Q6" s="1">
        <v>13</v>
      </c>
      <c r="R6" s="1">
        <v>7</v>
      </c>
    </row>
    <row r="7" spans="2:20" x14ac:dyDescent="0.25">
      <c r="B7" s="1" t="s">
        <v>9</v>
      </c>
      <c r="C7" s="1" t="s">
        <v>27</v>
      </c>
      <c r="D7" s="1" t="s">
        <v>28</v>
      </c>
      <c r="E7" s="1" t="s">
        <v>29</v>
      </c>
      <c r="F7" s="1" t="s">
        <v>30</v>
      </c>
      <c r="G7" s="1">
        <v>2</v>
      </c>
      <c r="I7" s="1" t="s">
        <v>14</v>
      </c>
      <c r="K7" s="1" t="s">
        <v>28</v>
      </c>
      <c r="L7" s="1">
        <v>10</v>
      </c>
      <c r="M7" s="2">
        <v>16</v>
      </c>
      <c r="N7" s="2">
        <f t="shared" si="0"/>
        <v>160</v>
      </c>
      <c r="O7" s="2"/>
      <c r="P7" s="1" t="s">
        <v>31</v>
      </c>
      <c r="Q7" s="1">
        <v>15</v>
      </c>
      <c r="R7" s="1">
        <v>5</v>
      </c>
      <c r="T7" s="1" t="s">
        <v>32</v>
      </c>
    </row>
    <row r="8" spans="2:20" x14ac:dyDescent="0.25">
      <c r="B8" s="1" t="s">
        <v>9</v>
      </c>
      <c r="C8" s="1" t="s">
        <v>33</v>
      </c>
      <c r="D8" s="1" t="s">
        <v>34</v>
      </c>
      <c r="E8" s="1" t="s">
        <v>29</v>
      </c>
      <c r="F8" s="1" t="s">
        <v>35</v>
      </c>
      <c r="I8" s="1" t="s">
        <v>14</v>
      </c>
      <c r="K8" s="1" t="s">
        <v>34</v>
      </c>
      <c r="M8" s="2"/>
      <c r="P8" s="1" t="s">
        <v>36</v>
      </c>
      <c r="Q8" s="1">
        <v>17</v>
      </c>
      <c r="R8" s="1">
        <v>5</v>
      </c>
    </row>
    <row r="9" spans="2:20" x14ac:dyDescent="0.25">
      <c r="B9" s="1" t="s">
        <v>9</v>
      </c>
      <c r="C9" s="1" t="s">
        <v>37</v>
      </c>
      <c r="D9" s="1" t="s">
        <v>38</v>
      </c>
      <c r="K9" s="1" t="s">
        <v>38</v>
      </c>
      <c r="M9" s="2"/>
      <c r="P9" s="1" t="s">
        <v>39</v>
      </c>
      <c r="Q9" s="1">
        <v>18</v>
      </c>
      <c r="R9" s="1">
        <v>6</v>
      </c>
    </row>
    <row r="10" spans="2:20" x14ac:dyDescent="0.25">
      <c r="B10" s="1" t="s">
        <v>9</v>
      </c>
      <c r="C10" s="1" t="s">
        <v>40</v>
      </c>
      <c r="E10" s="1" t="s">
        <v>41</v>
      </c>
      <c r="K10" s="1" t="s">
        <v>42</v>
      </c>
      <c r="M10" s="2"/>
      <c r="N10" s="2">
        <f>N3+N4+N5+N6+N7</f>
        <v>256</v>
      </c>
      <c r="O10" s="2"/>
      <c r="P10" s="1" t="s">
        <v>43</v>
      </c>
      <c r="Q10" s="1">
        <v>25</v>
      </c>
      <c r="R10" s="1">
        <v>0</v>
      </c>
    </row>
    <row r="11" spans="2:20" x14ac:dyDescent="0.25">
      <c r="B11" s="1" t="s">
        <v>9</v>
      </c>
      <c r="C11" s="1" t="s">
        <v>44</v>
      </c>
      <c r="E11" s="1" t="s">
        <v>45</v>
      </c>
      <c r="F11" s="1">
        <v>1</v>
      </c>
      <c r="M11" s="2"/>
    </row>
    <row r="12" spans="2:20" x14ac:dyDescent="0.25">
      <c r="B12" s="1" t="s">
        <v>9</v>
      </c>
      <c r="C12" s="1" t="s">
        <v>46</v>
      </c>
      <c r="E12" s="1" t="s">
        <v>47</v>
      </c>
      <c r="F12" s="1">
        <v>5</v>
      </c>
      <c r="M12" s="2"/>
    </row>
    <row r="13" spans="2:20" x14ac:dyDescent="0.25">
      <c r="B13" s="1" t="s">
        <v>9</v>
      </c>
      <c r="C13" s="1" t="s">
        <v>48</v>
      </c>
      <c r="E13" s="1" t="s">
        <v>49</v>
      </c>
      <c r="F13" s="1">
        <v>2000</v>
      </c>
    </row>
    <row r="14" spans="2:20" x14ac:dyDescent="0.25">
      <c r="B14" s="1" t="s">
        <v>9</v>
      </c>
      <c r="C14" s="1" t="s">
        <v>39</v>
      </c>
    </row>
    <row r="15" spans="2:20" x14ac:dyDescent="0.25">
      <c r="B15" s="1" t="s">
        <v>9</v>
      </c>
      <c r="C15" s="1" t="s">
        <v>50</v>
      </c>
      <c r="P15" s="1" t="s">
        <v>51</v>
      </c>
    </row>
    <row r="16" spans="2:20" x14ac:dyDescent="0.25">
      <c r="P16" s="1" t="s">
        <v>47</v>
      </c>
    </row>
    <row r="17" spans="7:16" x14ac:dyDescent="0.25">
      <c r="K17" s="1" t="s">
        <v>11</v>
      </c>
      <c r="P17" s="1" t="s">
        <v>49</v>
      </c>
    </row>
    <row r="18" spans="7:16" x14ac:dyDescent="0.25">
      <c r="K18" s="1" t="s">
        <v>16</v>
      </c>
    </row>
    <row r="25" spans="7:16" x14ac:dyDescent="0.25">
      <c r="G25" s="1" t="s">
        <v>1</v>
      </c>
    </row>
    <row r="26" spans="7:16" x14ac:dyDescent="0.25">
      <c r="H26" s="1" t="s">
        <v>7</v>
      </c>
      <c r="I26" s="1" t="s">
        <v>8</v>
      </c>
    </row>
    <row r="27" spans="7:16" x14ac:dyDescent="0.25">
      <c r="G27" s="1" t="s">
        <v>11</v>
      </c>
      <c r="H27" s="1">
        <v>1</v>
      </c>
      <c r="I27" s="1">
        <v>2</v>
      </c>
    </row>
    <row r="28" spans="7:16" x14ac:dyDescent="0.25">
      <c r="G28" s="1" t="s">
        <v>16</v>
      </c>
      <c r="H28" s="1">
        <v>3</v>
      </c>
      <c r="I28" s="1">
        <v>10</v>
      </c>
    </row>
    <row r="29" spans="7:16" x14ac:dyDescent="0.25">
      <c r="G29" s="1" t="s">
        <v>26</v>
      </c>
      <c r="H29" s="1">
        <v>13</v>
      </c>
      <c r="I29" s="1">
        <v>7</v>
      </c>
    </row>
    <row r="30" spans="7:16" x14ac:dyDescent="0.25">
      <c r="G30" s="1" t="s">
        <v>31</v>
      </c>
      <c r="H30" s="1">
        <v>15</v>
      </c>
      <c r="I30" s="1">
        <v>5</v>
      </c>
      <c r="K30" s="1" t="s">
        <v>32</v>
      </c>
    </row>
    <row r="31" spans="7:16" x14ac:dyDescent="0.25">
      <c r="G31" s="1" t="s">
        <v>36</v>
      </c>
      <c r="H31" s="1">
        <v>17</v>
      </c>
      <c r="I31" s="1">
        <v>5</v>
      </c>
    </row>
    <row r="32" spans="7:16" x14ac:dyDescent="0.25">
      <c r="G32" s="1" t="s">
        <v>39</v>
      </c>
      <c r="H32" s="1">
        <v>18</v>
      </c>
      <c r="I32" s="1">
        <v>6</v>
      </c>
    </row>
    <row r="33" spans="7:9" x14ac:dyDescent="0.25">
      <c r="G33" s="1" t="s">
        <v>43</v>
      </c>
      <c r="H33" s="1">
        <v>25</v>
      </c>
      <c r="I33" s="1">
        <v>0</v>
      </c>
    </row>
    <row r="38" spans="7:9" x14ac:dyDescent="0.25">
      <c r="G38" s="1" t="s">
        <v>51</v>
      </c>
    </row>
    <row r="39" spans="7:9" x14ac:dyDescent="0.25">
      <c r="G39" s="1" t="s">
        <v>47</v>
      </c>
    </row>
    <row r="40" spans="7:9" x14ac:dyDescent="0.25">
      <c r="G40" s="1" t="s">
        <v>49</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D5785-E509-4CD7-984F-F2E1A637E059}">
  <sheetPr codeName="Sheet6"/>
  <dimension ref="A1:GJH52"/>
  <sheetViews>
    <sheetView topLeftCell="B13" workbookViewId="0">
      <selection activeCell="O68" sqref="O68"/>
    </sheetView>
  </sheetViews>
  <sheetFormatPr defaultRowHeight="15" x14ac:dyDescent="0.25"/>
  <cols>
    <col min="1" max="11" width="9.140625" style="1"/>
    <col min="12" max="12" width="13.28515625" style="1" bestFit="1" customWidth="1"/>
    <col min="13" max="13" width="10.140625" style="1" bestFit="1" customWidth="1"/>
    <col min="14" max="19" width="9.140625" style="1"/>
    <col min="20" max="20" width="14.140625" style="1" customWidth="1"/>
    <col min="21" max="5000" width="9.140625" style="1"/>
  </cols>
  <sheetData>
    <row r="1" spans="1:20" x14ac:dyDescent="0.25">
      <c r="A1" s="1" t="s">
        <v>246</v>
      </c>
    </row>
    <row r="2" spans="1:20" x14ac:dyDescent="0.25">
      <c r="A2" s="1" t="s">
        <v>247</v>
      </c>
    </row>
    <row r="3" spans="1:20" x14ac:dyDescent="0.25">
      <c r="A3" s="1" t="s">
        <v>288</v>
      </c>
    </row>
    <row r="4" spans="1:20" x14ac:dyDescent="0.25">
      <c r="A4" s="1" t="s">
        <v>248</v>
      </c>
    </row>
    <row r="8" spans="1:20" x14ac:dyDescent="0.25">
      <c r="A8" s="1" t="s">
        <v>213</v>
      </c>
    </row>
    <row r="9" spans="1:20" x14ac:dyDescent="0.25">
      <c r="C9" s="15" t="s">
        <v>214</v>
      </c>
      <c r="D9" s="15"/>
      <c r="E9" s="15"/>
      <c r="F9" s="15"/>
      <c r="G9" s="15"/>
      <c r="H9" s="15"/>
      <c r="I9" s="15"/>
      <c r="J9" s="15" t="s">
        <v>216</v>
      </c>
      <c r="K9" s="15"/>
      <c r="L9" s="15" t="s">
        <v>39</v>
      </c>
      <c r="M9" s="15" t="s">
        <v>218</v>
      </c>
      <c r="N9" s="15"/>
      <c r="O9" s="15" t="s">
        <v>219</v>
      </c>
      <c r="P9" s="15" t="s">
        <v>220</v>
      </c>
    </row>
    <row r="10" spans="1:20" x14ac:dyDescent="0.25">
      <c r="J10" s="1" t="s">
        <v>249</v>
      </c>
      <c r="O10" s="15" t="s">
        <v>245</v>
      </c>
      <c r="P10" s="15"/>
      <c r="T10" s="1" t="s">
        <v>233</v>
      </c>
    </row>
    <row r="11" spans="1:20" x14ac:dyDescent="0.25">
      <c r="C11" s="15" t="s">
        <v>229</v>
      </c>
      <c r="D11" s="15"/>
      <c r="E11" s="15"/>
      <c r="F11" s="15"/>
      <c r="G11" s="15"/>
      <c r="H11" s="15" t="s">
        <v>250</v>
      </c>
      <c r="I11" s="15"/>
      <c r="J11" s="15"/>
      <c r="K11" s="15"/>
      <c r="L11" s="15" t="s">
        <v>39</v>
      </c>
      <c r="M11" s="15" t="s">
        <v>218</v>
      </c>
      <c r="N11" s="15"/>
      <c r="O11" s="15"/>
      <c r="P11" s="15"/>
      <c r="T11" s="1" t="s">
        <v>235</v>
      </c>
    </row>
    <row r="12" spans="1:20" x14ac:dyDescent="0.25">
      <c r="O12" s="15"/>
      <c r="P12" s="15"/>
      <c r="T12" s="1" t="s">
        <v>236</v>
      </c>
    </row>
    <row r="13" spans="1:20" x14ac:dyDescent="0.25">
      <c r="C13" s="15" t="s">
        <v>215</v>
      </c>
      <c r="D13" s="15"/>
      <c r="E13" s="15"/>
      <c r="F13" s="15"/>
      <c r="G13" s="15"/>
      <c r="O13" s="15"/>
      <c r="P13" s="15"/>
    </row>
    <row r="14" spans="1:20" x14ac:dyDescent="0.25">
      <c r="G14" s="15"/>
      <c r="O14" s="15"/>
      <c r="P14" s="15"/>
    </row>
    <row r="15" spans="1:20" x14ac:dyDescent="0.25">
      <c r="C15" s="15" t="s">
        <v>229</v>
      </c>
      <c r="D15" s="15"/>
      <c r="E15" s="15"/>
      <c r="F15" s="15"/>
      <c r="G15" s="15"/>
      <c r="H15" s="15" t="s">
        <v>251</v>
      </c>
      <c r="I15" s="15"/>
      <c r="J15" s="15"/>
      <c r="K15" s="15"/>
      <c r="L15" s="15"/>
      <c r="M15" s="15"/>
      <c r="N15" s="15"/>
      <c r="O15" s="15"/>
      <c r="P15" s="15"/>
    </row>
    <row r="16" spans="1:20" x14ac:dyDescent="0.25">
      <c r="O16" s="15"/>
      <c r="P16" s="15"/>
    </row>
    <row r="17" spans="1:18" x14ac:dyDescent="0.25">
      <c r="C17" s="1" t="s">
        <v>217</v>
      </c>
      <c r="O17" s="15"/>
      <c r="P17" s="15"/>
    </row>
    <row r="18" spans="1:18" x14ac:dyDescent="0.25">
      <c r="O18" s="15"/>
      <c r="P18" s="15"/>
    </row>
    <row r="19" spans="1:18" x14ac:dyDescent="0.25">
      <c r="C19" s="1" t="s">
        <v>226</v>
      </c>
      <c r="O19" s="15"/>
      <c r="P19" s="15"/>
    </row>
    <row r="20" spans="1:18" x14ac:dyDescent="0.25">
      <c r="O20" s="15"/>
      <c r="P20" s="15"/>
    </row>
    <row r="21" spans="1:18" x14ac:dyDescent="0.25">
      <c r="C21" s="1" t="s">
        <v>227</v>
      </c>
      <c r="O21" s="15"/>
      <c r="P21" s="15"/>
    </row>
    <row r="22" spans="1:18" x14ac:dyDescent="0.25">
      <c r="I22" s="5" t="s">
        <v>223</v>
      </c>
      <c r="O22" s="15"/>
      <c r="P22" s="15"/>
    </row>
    <row r="23" spans="1:18" x14ac:dyDescent="0.25">
      <c r="C23" s="1" t="s">
        <v>228</v>
      </c>
      <c r="I23" s="5" t="s">
        <v>224</v>
      </c>
      <c r="O23" s="15"/>
      <c r="P23" s="15"/>
    </row>
    <row r="24" spans="1:18" x14ac:dyDescent="0.25">
      <c r="O24" s="15"/>
      <c r="P24" s="15"/>
    </row>
    <row r="25" spans="1:18" x14ac:dyDescent="0.25">
      <c r="A25" s="1" t="s">
        <v>252</v>
      </c>
      <c r="O25" s="15"/>
      <c r="P25" s="15"/>
    </row>
    <row r="26" spans="1:18" x14ac:dyDescent="0.25">
      <c r="A26" s="1" t="s">
        <v>230</v>
      </c>
      <c r="O26" s="15"/>
      <c r="P26" s="15"/>
    </row>
    <row r="27" spans="1:18" x14ac:dyDescent="0.25">
      <c r="A27" s="1" t="s">
        <v>231</v>
      </c>
      <c r="O27" s="15"/>
      <c r="P27" s="15"/>
    </row>
    <row r="28" spans="1:18" x14ac:dyDescent="0.25">
      <c r="A28" s="1" t="s">
        <v>232</v>
      </c>
      <c r="O28" s="15"/>
      <c r="P28" s="15"/>
    </row>
    <row r="29" spans="1:18" x14ac:dyDescent="0.25">
      <c r="O29" s="15"/>
      <c r="P29" s="15"/>
    </row>
    <row r="30" spans="1:18" x14ac:dyDescent="0.25">
      <c r="A30" s="1" t="s">
        <v>253</v>
      </c>
      <c r="O30" s="15"/>
      <c r="P30" s="15"/>
    </row>
    <row r="31" spans="1:18" x14ac:dyDescent="0.25">
      <c r="O31" s="15"/>
      <c r="P31" s="15"/>
    </row>
    <row r="32" spans="1:18" x14ac:dyDescent="0.25">
      <c r="M32" s="1" t="s">
        <v>222</v>
      </c>
      <c r="O32" s="15"/>
      <c r="P32" s="15"/>
      <c r="R32" s="1" t="s">
        <v>225</v>
      </c>
    </row>
    <row r="33" spans="1:17" x14ac:dyDescent="0.25">
      <c r="O33" s="15"/>
      <c r="P33" s="15"/>
    </row>
    <row r="38" spans="1:17" x14ac:dyDescent="0.25">
      <c r="Q38" s="1" t="s">
        <v>221</v>
      </c>
    </row>
    <row r="39" spans="1:17" x14ac:dyDescent="0.25">
      <c r="A39" s="1" t="s">
        <v>234</v>
      </c>
    </row>
    <row r="40" spans="1:17" x14ac:dyDescent="0.25"/>
    <row r="41" spans="1:17" x14ac:dyDescent="0.25">
      <c r="A41" s="8"/>
    </row>
    <row r="50" spans="20:23" x14ac:dyDescent="0.25">
      <c r="T50" s="1" t="s">
        <v>237</v>
      </c>
      <c r="U50" s="1" t="s">
        <v>240</v>
      </c>
      <c r="W50" s="1" t="s">
        <v>244</v>
      </c>
    </row>
    <row r="51" spans="20:23" x14ac:dyDescent="0.25">
      <c r="T51" s="1" t="s">
        <v>238</v>
      </c>
      <c r="U51" s="1">
        <v>30</v>
      </c>
      <c r="V51" s="1" t="s">
        <v>241</v>
      </c>
      <c r="W51" s="1" t="s">
        <v>241</v>
      </c>
    </row>
    <row r="52" spans="20:23" x14ac:dyDescent="0.25">
      <c r="T52" s="1" t="s">
        <v>239</v>
      </c>
      <c r="U52" s="1">
        <v>60</v>
      </c>
      <c r="V52" s="1" t="s">
        <v>242</v>
      </c>
      <c r="W52" s="1" t="s">
        <v>243</v>
      </c>
    </row>
  </sheetData>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BC574-6F90-41D1-B1D3-113DEE0C19E9}">
  <sheetPr codeName="Sheet7"/>
  <dimension ref="A1:GJH1"/>
  <sheetViews>
    <sheetView workbookViewId="0"/>
  </sheetViews>
  <sheetFormatPr defaultRowHeight="15" x14ac:dyDescent="0.25"/>
  <cols>
    <col min="1" max="5000" width="9.140625" style="1"/>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4ED74-BF64-43B3-8A56-C6B9F5FCC51F}">
  <sheetPr codeName="Sheet3"/>
  <dimension ref="A1:GJH101"/>
  <sheetViews>
    <sheetView tabSelected="1" topLeftCell="E1" workbookViewId="0">
      <selection activeCell="AB8" sqref="AB8"/>
    </sheetView>
  </sheetViews>
  <sheetFormatPr defaultRowHeight="15" x14ac:dyDescent="0.25"/>
  <cols>
    <col min="1" max="1" width="12.7109375" style="1" customWidth="1"/>
    <col min="2" max="2" width="13.28515625" style="1" customWidth="1"/>
    <col min="3" max="3" width="9.5703125" style="1" customWidth="1"/>
    <col min="4" max="4" width="9.140625" style="5"/>
    <col min="5" max="5000" width="9.140625" style="1"/>
  </cols>
  <sheetData>
    <row r="1" spans="1:23" x14ac:dyDescent="0.25">
      <c r="A1" s="1">
        <v>1</v>
      </c>
      <c r="B1" s="1">
        <v>2</v>
      </c>
      <c r="C1" s="1">
        <v>3</v>
      </c>
      <c r="D1" s="5">
        <v>4</v>
      </c>
      <c r="E1" s="1">
        <v>5</v>
      </c>
      <c r="F1" s="1">
        <v>6</v>
      </c>
      <c r="G1" s="1">
        <v>7</v>
      </c>
      <c r="H1" s="1">
        <v>8</v>
      </c>
      <c r="I1" s="1">
        <v>9</v>
      </c>
      <c r="J1" s="1">
        <v>10</v>
      </c>
      <c r="K1" s="1">
        <v>11</v>
      </c>
      <c r="L1" s="1">
        <v>12</v>
      </c>
      <c r="M1" s="1">
        <v>13</v>
      </c>
      <c r="N1" s="5">
        <v>14</v>
      </c>
      <c r="O1" s="1">
        <v>15</v>
      </c>
      <c r="P1" s="1">
        <v>16</v>
      </c>
      <c r="Q1" s="1">
        <v>17</v>
      </c>
      <c r="R1" s="1">
        <v>18</v>
      </c>
      <c r="S1" s="1">
        <v>19</v>
      </c>
      <c r="T1" s="1">
        <v>20</v>
      </c>
    </row>
    <row r="2" spans="1:23" ht="18" x14ac:dyDescent="0.35">
      <c r="A2" s="5" t="s">
        <v>54</v>
      </c>
      <c r="B2" s="5" t="s">
        <v>265</v>
      </c>
      <c r="C2" s="12" t="s">
        <v>56</v>
      </c>
      <c r="D2" s="5" t="s">
        <v>57</v>
      </c>
      <c r="E2" s="10" t="s">
        <v>58</v>
      </c>
      <c r="F2" s="5" t="s">
        <v>59</v>
      </c>
      <c r="G2" s="5" t="s">
        <v>266</v>
      </c>
      <c r="H2" s="5" t="s">
        <v>267</v>
      </c>
      <c r="I2" s="5" t="s">
        <v>268</v>
      </c>
      <c r="J2" s="5" t="s">
        <v>269</v>
      </c>
      <c r="K2" s="5" t="s">
        <v>270</v>
      </c>
      <c r="L2" s="5" t="s">
        <v>271</v>
      </c>
      <c r="M2" s="5" t="s">
        <v>66</v>
      </c>
      <c r="N2" s="5" t="s">
        <v>67</v>
      </c>
      <c r="O2" s="13" t="s">
        <v>272</v>
      </c>
      <c r="P2" s="13" t="s">
        <v>273</v>
      </c>
      <c r="Q2" s="13" t="s">
        <v>274</v>
      </c>
      <c r="R2" s="5" t="s">
        <v>275</v>
      </c>
      <c r="S2" s="5" t="s">
        <v>276</v>
      </c>
      <c r="T2" s="13" t="s">
        <v>277</v>
      </c>
      <c r="U2" s="6" t="s">
        <v>287</v>
      </c>
      <c r="V2" s="5"/>
      <c r="W2" s="5"/>
    </row>
    <row r="3" spans="1:23" x14ac:dyDescent="0.25">
      <c r="A3" s="1">
        <v>1</v>
      </c>
      <c r="B3" s="14">
        <v>2.0833333333333332E-2</v>
      </c>
      <c r="C3" s="14">
        <v>0.29166666666666669</v>
      </c>
      <c r="D3" s="14">
        <f>R3+I3</f>
        <v>0.29166666666666669</v>
      </c>
      <c r="E3" s="14">
        <f>R3+I3</f>
        <v>0.29166666666666669</v>
      </c>
      <c r="F3" s="14">
        <f>R3+I3</f>
        <v>0.29166666666666669</v>
      </c>
      <c r="G3" s="14">
        <v>0.29166666666666669</v>
      </c>
      <c r="H3" s="1">
        <v>1</v>
      </c>
      <c r="I3" s="1">
        <v>0</v>
      </c>
      <c r="J3" s="1">
        <v>0</v>
      </c>
      <c r="K3" s="1">
        <v>0</v>
      </c>
      <c r="L3" s="1">
        <v>0</v>
      </c>
      <c r="M3" s="1">
        <v>0</v>
      </c>
      <c r="N3" s="1">
        <v>0</v>
      </c>
      <c r="O3" s="1">
        <v>0</v>
      </c>
      <c r="P3" s="1">
        <v>0</v>
      </c>
      <c r="Q3" s="1">
        <v>0</v>
      </c>
      <c r="R3" s="14">
        <f>G3</f>
        <v>0.29166666666666669</v>
      </c>
      <c r="S3" s="14">
        <f>R3+B3</f>
        <v>0.3125</v>
      </c>
      <c r="T3" s="14">
        <f>B3</f>
        <v>2.0833333333333332E-2</v>
      </c>
    </row>
    <row r="4" spans="1:23" x14ac:dyDescent="0.25">
      <c r="A4" s="1">
        <v>2</v>
      </c>
      <c r="B4" s="14">
        <v>3.125E-2</v>
      </c>
      <c r="C4" s="14">
        <v>0.30208333333333331</v>
      </c>
      <c r="D4" s="14">
        <f>S3</f>
        <v>0.3125</v>
      </c>
      <c r="E4" s="14">
        <v>0.29166666666666669</v>
      </c>
      <c r="F4" s="14">
        <v>0.29166666666666669</v>
      </c>
      <c r="G4" s="14">
        <v>0.29166666666666669</v>
      </c>
      <c r="H4" s="1">
        <v>2</v>
      </c>
      <c r="I4" s="1">
        <v>0</v>
      </c>
      <c r="J4" s="1">
        <v>0</v>
      </c>
      <c r="K4" s="1">
        <v>0</v>
      </c>
      <c r="L4" s="1">
        <v>0</v>
      </c>
      <c r="M4" s="1">
        <v>0</v>
      </c>
      <c r="N4" s="1">
        <v>0</v>
      </c>
      <c r="O4" s="1">
        <v>0</v>
      </c>
      <c r="P4" s="1">
        <v>0</v>
      </c>
      <c r="Q4" s="1">
        <v>0</v>
      </c>
      <c r="R4" s="14">
        <f>G4</f>
        <v>0.29166666666666669</v>
      </c>
      <c r="S4" s="14">
        <f>R4+B4</f>
        <v>0.32291666666666669</v>
      </c>
      <c r="T4" s="14">
        <f>B4</f>
        <v>3.125E-2</v>
      </c>
    </row>
    <row r="5" spans="1:23" x14ac:dyDescent="0.25">
      <c r="A5" s="1">
        <v>3</v>
      </c>
      <c r="B5" s="14">
        <v>1.3888888888888888E-2</v>
      </c>
      <c r="C5" s="14">
        <v>0.30555555555555552</v>
      </c>
      <c r="D5" s="14">
        <v>0.3125</v>
      </c>
      <c r="E5" s="14">
        <v>0.30208333333333331</v>
      </c>
      <c r="F5" s="14">
        <v>0.29166666666666669</v>
      </c>
      <c r="G5" s="14">
        <v>0.29166666666666669</v>
      </c>
      <c r="H5" s="1">
        <v>3</v>
      </c>
      <c r="I5" s="1">
        <v>0</v>
      </c>
      <c r="J5" s="1">
        <v>0</v>
      </c>
      <c r="K5" s="1">
        <v>0</v>
      </c>
      <c r="L5" s="1">
        <v>0</v>
      </c>
      <c r="M5" s="1">
        <v>0</v>
      </c>
      <c r="N5" s="1">
        <v>0</v>
      </c>
      <c r="O5" s="1">
        <v>0</v>
      </c>
      <c r="P5" s="1">
        <v>0</v>
      </c>
      <c r="Q5" s="1">
        <v>0</v>
      </c>
      <c r="R5" s="14">
        <f>G5</f>
        <v>0.29166666666666669</v>
      </c>
      <c r="S5" s="14">
        <f>R5+B5</f>
        <v>0.30555555555555558</v>
      </c>
      <c r="T5" s="14">
        <f>B5</f>
        <v>1.3888888888888888E-2</v>
      </c>
    </row>
    <row r="6" spans="1:23" x14ac:dyDescent="0.25">
      <c r="A6" s="1">
        <v>4</v>
      </c>
      <c r="B6" s="14"/>
      <c r="C6" s="14"/>
      <c r="D6" s="14"/>
      <c r="E6" s="14"/>
      <c r="F6" s="14">
        <v>0.30555555555555552</v>
      </c>
      <c r="G6" s="14"/>
    </row>
    <row r="7" spans="1:23" x14ac:dyDescent="0.25">
      <c r="A7" s="3">
        <v>5</v>
      </c>
      <c r="B7" s="14"/>
      <c r="C7" s="14"/>
      <c r="D7" s="14"/>
      <c r="E7" s="14"/>
      <c r="F7" s="14"/>
      <c r="G7" s="14"/>
    </row>
    <row r="8" spans="1:23" x14ac:dyDescent="0.25">
      <c r="A8" s="3">
        <v>6</v>
      </c>
      <c r="B8" s="14"/>
      <c r="C8" s="14"/>
      <c r="D8" s="14"/>
      <c r="E8" s="14"/>
      <c r="F8" s="14"/>
      <c r="G8" s="11" t="s">
        <v>280</v>
      </c>
      <c r="H8" s="1">
        <v>1</v>
      </c>
      <c r="L8" s="1" t="s">
        <v>278</v>
      </c>
      <c r="M8" s="1">
        <v>1</v>
      </c>
      <c r="P8" s="1" t="s">
        <v>279</v>
      </c>
      <c r="Q8" s="1">
        <v>4</v>
      </c>
    </row>
    <row r="9" spans="1:23" x14ac:dyDescent="0.25">
      <c r="A9" s="1">
        <v>7</v>
      </c>
      <c r="B9" s="14"/>
      <c r="C9" s="14"/>
      <c r="D9" s="14"/>
      <c r="E9" s="14"/>
      <c r="F9" s="14"/>
      <c r="H9" s="1" t="s">
        <v>283</v>
      </c>
      <c r="I9" s="1" t="s">
        <v>284</v>
      </c>
      <c r="J9" s="1" t="s">
        <v>285</v>
      </c>
    </row>
    <row r="10" spans="1:23" x14ac:dyDescent="0.25">
      <c r="B10" s="14"/>
      <c r="C10" s="14"/>
      <c r="D10" s="14"/>
      <c r="E10" s="14"/>
      <c r="F10" s="14"/>
    </row>
    <row r="38" spans="8:14" x14ac:dyDescent="0.25">
      <c r="N38" s="1" t="s">
        <v>286</v>
      </c>
    </row>
    <row r="39" spans="8:14" x14ac:dyDescent="0.25">
      <c r="H39" s="1" t="s">
        <v>281</v>
      </c>
    </row>
    <row r="40" spans="8:14" ht="18" x14ac:dyDescent="0.35">
      <c r="H40" s="6" t="s">
        <v>282</v>
      </c>
    </row>
    <row r="58" spans="15:17" x14ac:dyDescent="0.25">
      <c r="O58" s="1" t="s">
        <v>100</v>
      </c>
      <c r="Q58" s="1" t="s">
        <v>125</v>
      </c>
    </row>
    <row r="59" spans="15:17" x14ac:dyDescent="0.25">
      <c r="O59" s="1" t="s">
        <v>103</v>
      </c>
      <c r="Q59" s="1" t="s">
        <v>126</v>
      </c>
    </row>
    <row r="60" spans="15:17" x14ac:dyDescent="0.25">
      <c r="O60" s="1" t="s">
        <v>124</v>
      </c>
      <c r="Q60" s="1" t="s">
        <v>127</v>
      </c>
    </row>
    <row r="61" spans="15:17" x14ac:dyDescent="0.25">
      <c r="Q61" s="1" t="s">
        <v>128</v>
      </c>
    </row>
    <row r="62" spans="15:17" x14ac:dyDescent="0.25">
      <c r="Q62" s="1" t="s">
        <v>129</v>
      </c>
    </row>
    <row r="63" spans="15:17" x14ac:dyDescent="0.25">
      <c r="Q63" s="1" t="s">
        <v>130</v>
      </c>
    </row>
    <row r="64" spans="15:17" x14ac:dyDescent="0.25">
      <c r="O64" s="1" t="s">
        <v>150</v>
      </c>
      <c r="Q64" s="1" t="s">
        <v>131</v>
      </c>
    </row>
    <row r="65" spans="17:31" x14ac:dyDescent="0.25">
      <c r="Q65" s="1" t="s">
        <v>132</v>
      </c>
    </row>
    <row r="66" spans="17:31" x14ac:dyDescent="0.25">
      <c r="Q66" s="1" t="s">
        <v>133</v>
      </c>
      <c r="AE66" s="1" t="s">
        <v>100</v>
      </c>
    </row>
    <row r="67" spans="17:31" x14ac:dyDescent="0.25">
      <c r="Q67" s="1" t="s">
        <v>134</v>
      </c>
      <c r="AE67" s="1" t="s">
        <v>103</v>
      </c>
    </row>
    <row r="68" spans="17:31" x14ac:dyDescent="0.25">
      <c r="R68" s="1" t="s">
        <v>53</v>
      </c>
      <c r="AE68" s="1" t="s">
        <v>124</v>
      </c>
    </row>
    <row r="69" spans="17:31" x14ac:dyDescent="0.25">
      <c r="Q69" s="1" t="s">
        <v>52</v>
      </c>
      <c r="R69" s="1" t="s">
        <v>75</v>
      </c>
    </row>
    <row r="70" spans="17:31" x14ac:dyDescent="0.25">
      <c r="Q70" s="1" t="s">
        <v>74</v>
      </c>
      <c r="R70" s="1" t="s">
        <v>77</v>
      </c>
    </row>
    <row r="71" spans="17:31" x14ac:dyDescent="0.25">
      <c r="Q71" s="1" t="s">
        <v>76</v>
      </c>
    </row>
    <row r="72" spans="17:31" x14ac:dyDescent="0.25">
      <c r="R72" s="1" t="s">
        <v>79</v>
      </c>
      <c r="AE72" s="1" t="s">
        <v>150</v>
      </c>
    </row>
    <row r="73" spans="17:31" x14ac:dyDescent="0.25">
      <c r="Q73" s="1" t="s">
        <v>78</v>
      </c>
      <c r="R73" s="1" t="s">
        <v>81</v>
      </c>
    </row>
    <row r="74" spans="17:31" x14ac:dyDescent="0.25">
      <c r="Q74" s="1" t="s">
        <v>80</v>
      </c>
      <c r="R74" s="1" t="s">
        <v>77</v>
      </c>
    </row>
    <row r="75" spans="17:31" x14ac:dyDescent="0.25">
      <c r="Q75" s="1" t="s">
        <v>82</v>
      </c>
      <c r="R75" s="1" t="s">
        <v>73</v>
      </c>
    </row>
    <row r="76" spans="17:31" x14ac:dyDescent="0.25">
      <c r="Q76" s="1" t="s">
        <v>83</v>
      </c>
      <c r="R76" s="1" t="s">
        <v>55</v>
      </c>
    </row>
    <row r="77" spans="17:31" x14ac:dyDescent="0.25">
      <c r="Q77" s="1" t="s">
        <v>84</v>
      </c>
      <c r="R77" s="1" t="s">
        <v>70</v>
      </c>
    </row>
    <row r="78" spans="17:31" x14ac:dyDescent="0.25">
      <c r="Q78" s="1" t="s">
        <v>89</v>
      </c>
      <c r="R78" s="1" t="s">
        <v>91</v>
      </c>
    </row>
    <row r="79" spans="17:31" x14ac:dyDescent="0.25">
      <c r="Q79" s="1" t="s">
        <v>90</v>
      </c>
      <c r="R79" s="1" t="s">
        <v>69</v>
      </c>
    </row>
    <row r="80" spans="17:31" x14ac:dyDescent="0.25">
      <c r="Q80" s="1" t="s">
        <v>92</v>
      </c>
      <c r="R80" s="1" t="s">
        <v>66</v>
      </c>
    </row>
    <row r="81" spans="17:18" x14ac:dyDescent="0.25">
      <c r="Q81" s="1" t="s">
        <v>93</v>
      </c>
      <c r="R81" s="1" t="s">
        <v>67</v>
      </c>
    </row>
    <row r="82" spans="17:18" x14ac:dyDescent="0.25">
      <c r="Q82" s="1" t="s">
        <v>94</v>
      </c>
      <c r="R82" s="1" t="s">
        <v>96</v>
      </c>
    </row>
    <row r="83" spans="17:18" x14ac:dyDescent="0.25">
      <c r="Q83" s="1" t="s">
        <v>95</v>
      </c>
    </row>
    <row r="84" spans="17:18" x14ac:dyDescent="0.25">
      <c r="Q84" s="1" t="s">
        <v>97</v>
      </c>
    </row>
    <row r="85" spans="17:18" x14ac:dyDescent="0.25">
      <c r="R85" s="1" t="s">
        <v>99</v>
      </c>
    </row>
    <row r="86" spans="17:18" x14ac:dyDescent="0.25">
      <c r="Q86" s="1" t="s">
        <v>98</v>
      </c>
      <c r="R86" s="1" t="s">
        <v>102</v>
      </c>
    </row>
    <row r="87" spans="17:18" x14ac:dyDescent="0.25">
      <c r="Q87" s="1" t="s">
        <v>101</v>
      </c>
      <c r="R87" s="1" t="s">
        <v>62</v>
      </c>
    </row>
    <row r="88" spans="17:18" x14ac:dyDescent="0.25">
      <c r="Q88" s="1" t="s">
        <v>104</v>
      </c>
      <c r="R88" s="1" t="s">
        <v>106</v>
      </c>
    </row>
    <row r="89" spans="17:18" x14ac:dyDescent="0.25">
      <c r="Q89" s="1" t="s">
        <v>105</v>
      </c>
      <c r="R89" s="1" t="s">
        <v>108</v>
      </c>
    </row>
    <row r="90" spans="17:18" x14ac:dyDescent="0.25">
      <c r="Q90" s="1" t="s">
        <v>107</v>
      </c>
      <c r="R90" s="1" t="s">
        <v>61</v>
      </c>
    </row>
    <row r="91" spans="17:18" x14ac:dyDescent="0.25">
      <c r="Q91" s="1" t="s">
        <v>109</v>
      </c>
      <c r="R91" s="1" t="s">
        <v>63</v>
      </c>
    </row>
    <row r="92" spans="17:18" x14ac:dyDescent="0.25">
      <c r="Q92" s="1" t="s">
        <v>110</v>
      </c>
      <c r="R92" s="1" t="s">
        <v>56</v>
      </c>
    </row>
    <row r="93" spans="17:18" x14ac:dyDescent="0.25">
      <c r="Q93" s="1" t="s">
        <v>111</v>
      </c>
      <c r="R93" s="1" t="s">
        <v>53</v>
      </c>
    </row>
    <row r="94" spans="17:18" x14ac:dyDescent="0.25">
      <c r="Q94" s="1" t="s">
        <v>112</v>
      </c>
      <c r="R94" s="1" t="s">
        <v>72</v>
      </c>
    </row>
    <row r="95" spans="17:18" x14ac:dyDescent="0.25">
      <c r="Q95" s="1" t="s">
        <v>113</v>
      </c>
      <c r="R95" s="1" t="s">
        <v>75</v>
      </c>
    </row>
    <row r="96" spans="17:18" x14ac:dyDescent="0.25">
      <c r="Q96" s="1" t="s">
        <v>114</v>
      </c>
      <c r="R96" s="1" t="s">
        <v>116</v>
      </c>
    </row>
    <row r="97" spans="17:18" x14ac:dyDescent="0.25">
      <c r="Q97" s="1" t="s">
        <v>115</v>
      </c>
      <c r="R97" s="1" t="s">
        <v>118</v>
      </c>
    </row>
    <row r="98" spans="17:18" x14ac:dyDescent="0.25">
      <c r="Q98" s="1" t="s">
        <v>117</v>
      </c>
      <c r="R98" s="1" t="s">
        <v>120</v>
      </c>
    </row>
    <row r="99" spans="17:18" x14ac:dyDescent="0.25">
      <c r="Q99" s="1" t="s">
        <v>119</v>
      </c>
      <c r="R99" s="1" t="s">
        <v>71</v>
      </c>
    </row>
    <row r="100" spans="17:18" x14ac:dyDescent="0.25">
      <c r="Q100" s="1" t="s">
        <v>121</v>
      </c>
      <c r="R100" s="1" t="s">
        <v>123</v>
      </c>
    </row>
    <row r="101" spans="17:18" x14ac:dyDescent="0.25">
      <c r="Q101" s="1" t="s">
        <v>122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Timeinput">
                <anchor moveWithCells="1" sizeWithCells="1">
                  <from>
                    <xdr:col>24</xdr:col>
                    <xdr:colOff>323850</xdr:colOff>
                    <xdr:row>3</xdr:row>
                    <xdr:rowOff>76200</xdr:rowOff>
                  </from>
                  <to>
                    <xdr:col>26</xdr:col>
                    <xdr:colOff>428625</xdr:colOff>
                    <xdr:row>6</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03C5A-CE02-48F0-A44C-602602009430}">
  <sheetPr codeName="Sheet5"/>
  <dimension ref="A1:GJH85"/>
  <sheetViews>
    <sheetView zoomScale="106" zoomScaleNormal="106" workbookViewId="0">
      <selection activeCell="M64" sqref="M64"/>
    </sheetView>
  </sheetViews>
  <sheetFormatPr defaultRowHeight="15" x14ac:dyDescent="0.25"/>
  <cols>
    <col min="1" max="1" width="19.7109375" style="1" bestFit="1" customWidth="1"/>
    <col min="2" max="2" width="28.7109375" style="1" bestFit="1" customWidth="1"/>
    <col min="3" max="3" width="9.140625" style="1"/>
    <col min="4" max="4" width="11.5703125" style="1" bestFit="1" customWidth="1"/>
    <col min="5" max="5" width="20.28515625" style="1" bestFit="1" customWidth="1"/>
    <col min="6" max="6" width="17.7109375" style="1" bestFit="1" customWidth="1"/>
    <col min="7" max="7" width="9.140625" style="1"/>
    <col min="8" max="8" width="10.140625" style="1" bestFit="1" customWidth="1"/>
    <col min="9" max="9" width="9.140625" style="1"/>
    <col min="10" max="11" width="11" style="1" bestFit="1" customWidth="1"/>
    <col min="12" max="12" width="10.5703125" style="1" bestFit="1" customWidth="1"/>
    <col min="13" max="5000" width="9.140625" style="1"/>
  </cols>
  <sheetData>
    <row r="1" spans="1:19" x14ac:dyDescent="0.25">
      <c r="F1" s="1" t="s">
        <v>212</v>
      </c>
      <c r="H1" s="1" t="s">
        <v>211</v>
      </c>
      <c r="I1" s="7" t="s">
        <v>210</v>
      </c>
      <c r="J1" s="7" t="s">
        <v>209</v>
      </c>
      <c r="K1" s="7" t="s">
        <v>208</v>
      </c>
      <c r="L1" s="7" t="s">
        <v>207</v>
      </c>
      <c r="M1" s="7"/>
      <c r="R1" s="1" t="s">
        <v>200</v>
      </c>
    </row>
    <row r="2" spans="1:19" x14ac:dyDescent="0.25">
      <c r="B2" s="15"/>
      <c r="C2" s="15"/>
      <c r="F2" s="1" t="s">
        <v>206</v>
      </c>
      <c r="H2" s="1">
        <v>1</v>
      </c>
      <c r="I2" s="1">
        <v>0.05</v>
      </c>
      <c r="J2" s="1">
        <v>0.15</v>
      </c>
      <c r="K2" s="1">
        <v>0.35</v>
      </c>
      <c r="L2" s="1">
        <v>0.6</v>
      </c>
      <c r="N2" s="1" t="s">
        <v>154</v>
      </c>
      <c r="R2" s="1" t="s">
        <v>198</v>
      </c>
    </row>
    <row r="3" spans="1:19" x14ac:dyDescent="0.25">
      <c r="B3" s="15"/>
      <c r="C3" s="15"/>
      <c r="E3" s="3" t="s">
        <v>176</v>
      </c>
      <c r="R3" s="1">
        <f>275*2</f>
        <v>550</v>
      </c>
      <c r="S3" s="1" t="s">
        <v>197</v>
      </c>
    </row>
    <row r="4" spans="1:19" x14ac:dyDescent="0.25">
      <c r="B4" s="15"/>
      <c r="C4" s="15"/>
      <c r="E4" s="3" t="s">
        <v>171</v>
      </c>
      <c r="F4" s="1">
        <v>275</v>
      </c>
      <c r="H4" s="1">
        <v>275</v>
      </c>
      <c r="I4" s="1">
        <f>H4-(H4*0.05)</f>
        <v>261.25</v>
      </c>
      <c r="J4" s="1">
        <f>F4-(H4*0.15)</f>
        <v>233.75</v>
      </c>
      <c r="K4" s="1">
        <f>F4-(F4*0.35)</f>
        <v>178.75</v>
      </c>
      <c r="L4" s="1">
        <f>F4-(F4*0.6)</f>
        <v>110</v>
      </c>
      <c r="R4" s="1">
        <f>550*6</f>
        <v>3300</v>
      </c>
      <c r="S4" s="1" t="s">
        <v>195</v>
      </c>
    </row>
    <row r="5" spans="1:19" x14ac:dyDescent="0.25">
      <c r="B5" s="15"/>
      <c r="C5" s="15"/>
      <c r="E5" s="3" t="s">
        <v>170</v>
      </c>
      <c r="F5" s="1">
        <v>275</v>
      </c>
      <c r="H5" s="1">
        <v>275</v>
      </c>
      <c r="I5" s="1">
        <f>H5-(H5*0.05)</f>
        <v>261.25</v>
      </c>
      <c r="J5" s="1">
        <f>F5-(H5*0.15)</f>
        <v>233.75</v>
      </c>
      <c r="K5" s="1">
        <f>F5-(F5*0.35)</f>
        <v>178.75</v>
      </c>
      <c r="L5" s="1">
        <f>F5-(F5*0.6)</f>
        <v>110</v>
      </c>
    </row>
    <row r="6" spans="1:19" x14ac:dyDescent="0.25">
      <c r="B6" s="15"/>
      <c r="C6" s="15"/>
      <c r="D6" s="1" t="s">
        <v>205</v>
      </c>
      <c r="E6" s="3" t="s">
        <v>204</v>
      </c>
      <c r="F6" s="1">
        <f>F4+F5</f>
        <v>550</v>
      </c>
      <c r="H6" s="1">
        <f>F6</f>
        <v>550</v>
      </c>
      <c r="I6" s="1">
        <f>H6-(H6*I2)</f>
        <v>522.5</v>
      </c>
      <c r="J6" s="1">
        <f>J4+J5</f>
        <v>467.5</v>
      </c>
      <c r="K6" s="1">
        <f>K4+K5</f>
        <v>357.5</v>
      </c>
      <c r="L6" s="1">
        <f>H6-(H6*L2)</f>
        <v>220</v>
      </c>
    </row>
    <row r="7" spans="1:19" x14ac:dyDescent="0.25">
      <c r="B7" s="15"/>
      <c r="C7" s="15"/>
      <c r="E7" s="3" t="s">
        <v>193</v>
      </c>
    </row>
    <row r="8" spans="1:19" x14ac:dyDescent="0.25">
      <c r="B8" s="15"/>
      <c r="C8" s="15"/>
      <c r="E8" s="3" t="s">
        <v>191</v>
      </c>
    </row>
    <row r="9" spans="1:19" x14ac:dyDescent="0.25">
      <c r="A9" s="1" t="s">
        <v>203</v>
      </c>
      <c r="B9" s="15"/>
      <c r="C9" s="15"/>
      <c r="E9" s="3" t="s">
        <v>190</v>
      </c>
    </row>
    <row r="10" spans="1:19" x14ac:dyDescent="0.25">
      <c r="A10" s="1" t="s">
        <v>202</v>
      </c>
      <c r="B10" s="15"/>
      <c r="C10" s="15"/>
      <c r="E10" s="3" t="s">
        <v>188</v>
      </c>
      <c r="M10" s="9" t="s">
        <v>254</v>
      </c>
    </row>
    <row r="11" spans="1:19" x14ac:dyDescent="0.25">
      <c r="A11" s="1" t="s">
        <v>201</v>
      </c>
      <c r="B11" s="15"/>
      <c r="C11" s="15"/>
    </row>
    <row r="12" spans="1:19" x14ac:dyDescent="0.25">
      <c r="B12" s="15"/>
      <c r="C12" s="15"/>
      <c r="D12" s="1" t="s">
        <v>176</v>
      </c>
    </row>
    <row r="13" spans="1:19" x14ac:dyDescent="0.25">
      <c r="B13" s="15"/>
      <c r="C13" s="15"/>
    </row>
    <row r="14" spans="1:19" x14ac:dyDescent="0.25">
      <c r="A14" s="9"/>
      <c r="B14" s="15"/>
      <c r="C14" s="15"/>
    </row>
    <row r="15" spans="1:19" x14ac:dyDescent="0.25">
      <c r="A15" s="1" t="s">
        <v>255</v>
      </c>
      <c r="B15" s="15"/>
      <c r="C15" s="15"/>
      <c r="J15" s="1" t="s">
        <v>200</v>
      </c>
    </row>
    <row r="16" spans="1:19" x14ac:dyDescent="0.25">
      <c r="A16" s="1" t="s">
        <v>256</v>
      </c>
      <c r="B16" s="15"/>
      <c r="C16" s="15"/>
      <c r="E16" s="1" t="s">
        <v>199</v>
      </c>
      <c r="J16" s="1" t="s">
        <v>198</v>
      </c>
    </row>
    <row r="17" spans="2:24" x14ac:dyDescent="0.25">
      <c r="B17" s="15"/>
      <c r="C17" s="15"/>
      <c r="J17" s="1">
        <f>275*2</f>
        <v>550</v>
      </c>
      <c r="K17" s="1" t="s">
        <v>197</v>
      </c>
    </row>
    <row r="18" spans="2:24" x14ac:dyDescent="0.25">
      <c r="B18" s="15"/>
      <c r="C18" s="15"/>
      <c r="D18" s="1" t="s">
        <v>171</v>
      </c>
      <c r="E18" s="1" t="s">
        <v>196</v>
      </c>
      <c r="J18" s="1">
        <f>550*6</f>
        <v>3300</v>
      </c>
      <c r="K18" s="1" t="s">
        <v>195</v>
      </c>
      <c r="M18" s="1" t="s">
        <v>194</v>
      </c>
    </row>
    <row r="19" spans="2:24" x14ac:dyDescent="0.25">
      <c r="B19" s="15"/>
      <c r="C19" s="15"/>
      <c r="N19" s="16" t="s">
        <v>193</v>
      </c>
      <c r="O19" s="15"/>
      <c r="P19" s="15"/>
      <c r="Q19" s="15"/>
      <c r="R19" s="15"/>
      <c r="S19" s="15"/>
    </row>
    <row r="20" spans="2:24" x14ac:dyDescent="0.25">
      <c r="B20" s="15"/>
      <c r="C20" s="15"/>
    </row>
    <row r="21" spans="2:24" x14ac:dyDescent="0.25">
      <c r="B21" s="15"/>
      <c r="C21" s="15"/>
      <c r="E21" s="1" t="s">
        <v>192</v>
      </c>
      <c r="N21" s="16" t="s">
        <v>191</v>
      </c>
      <c r="O21" s="15"/>
      <c r="P21" s="15"/>
      <c r="Q21" s="15"/>
      <c r="R21" s="15"/>
      <c r="S21" s="15"/>
    </row>
    <row r="22" spans="2:24" x14ac:dyDescent="0.25">
      <c r="B22" s="15"/>
      <c r="C22" s="15"/>
    </row>
    <row r="23" spans="2:24" x14ac:dyDescent="0.25">
      <c r="B23" s="15"/>
      <c r="C23" s="15"/>
      <c r="X23" s="1" t="s">
        <v>182</v>
      </c>
    </row>
    <row r="24" spans="2:24" x14ac:dyDescent="0.25">
      <c r="B24" s="15"/>
      <c r="C24" s="15"/>
      <c r="D24" s="1" t="s">
        <v>170</v>
      </c>
      <c r="N24" s="16" t="s">
        <v>190</v>
      </c>
      <c r="O24" s="15"/>
      <c r="P24" s="15"/>
      <c r="Q24" s="15"/>
      <c r="R24" s="15"/>
      <c r="S24" s="15"/>
      <c r="X24" s="1" t="s">
        <v>189</v>
      </c>
    </row>
    <row r="25" spans="2:24" x14ac:dyDescent="0.25">
      <c r="B25" s="15"/>
      <c r="C25" s="15"/>
    </row>
    <row r="26" spans="2:24" x14ac:dyDescent="0.25">
      <c r="B26" s="15"/>
      <c r="C26" s="15"/>
      <c r="N26" s="16" t="s">
        <v>188</v>
      </c>
      <c r="O26" s="15"/>
      <c r="P26" s="15"/>
      <c r="Q26" s="15"/>
      <c r="R26" s="15"/>
      <c r="S26" s="15"/>
    </row>
    <row r="27" spans="2:24" x14ac:dyDescent="0.25">
      <c r="B27" s="15"/>
      <c r="C27" s="15"/>
    </row>
    <row r="28" spans="2:24" x14ac:dyDescent="0.25">
      <c r="B28" s="1" t="s">
        <v>187</v>
      </c>
    </row>
    <row r="29" spans="2:24" x14ac:dyDescent="0.25">
      <c r="B29" s="1" t="s">
        <v>186</v>
      </c>
      <c r="C29" s="1" t="s">
        <v>185</v>
      </c>
    </row>
    <row r="30" spans="2:24" x14ac:dyDescent="0.25">
      <c r="B30" s="1" t="s">
        <v>184</v>
      </c>
      <c r="C30" s="1" t="s">
        <v>183</v>
      </c>
    </row>
    <row r="32" spans="2:24" x14ac:dyDescent="0.25">
      <c r="B32" s="1" t="s">
        <v>182</v>
      </c>
    </row>
    <row r="33" spans="1:6" x14ac:dyDescent="0.25">
      <c r="B33" s="1" t="s">
        <v>181</v>
      </c>
    </row>
    <row r="34" spans="1:6" x14ac:dyDescent="0.25">
      <c r="B34" s="1" t="s">
        <v>180</v>
      </c>
    </row>
    <row r="35" spans="1:6" x14ac:dyDescent="0.25">
      <c r="B35" s="1" t="s">
        <v>179</v>
      </c>
    </row>
    <row r="36" spans="1:6" x14ac:dyDescent="0.25">
      <c r="B36" s="1" t="s">
        <v>178</v>
      </c>
    </row>
    <row r="38" spans="1:6" x14ac:dyDescent="0.25">
      <c r="A38" s="1" t="s">
        <v>177</v>
      </c>
      <c r="B38" s="1" t="s">
        <v>176</v>
      </c>
      <c r="F38" s="1" t="s">
        <v>175</v>
      </c>
    </row>
    <row r="39" spans="1:6" x14ac:dyDescent="0.25">
      <c r="A39" s="3" t="s">
        <v>174</v>
      </c>
      <c r="B39" s="1">
        <f>F3</f>
        <v>0</v>
      </c>
    </row>
    <row r="40" spans="1:6" x14ac:dyDescent="0.25">
      <c r="A40" s="3" t="s">
        <v>154</v>
      </c>
      <c r="B40" s="3">
        <f>N3</f>
        <v>0</v>
      </c>
      <c r="C40" s="1" t="s">
        <v>173</v>
      </c>
    </row>
    <row r="41" spans="1:6" x14ac:dyDescent="0.25">
      <c r="A41" s="3" t="s">
        <v>152</v>
      </c>
    </row>
    <row r="43" spans="1:6" x14ac:dyDescent="0.25">
      <c r="A43" s="1" t="s">
        <v>172</v>
      </c>
      <c r="B43" s="1" t="s">
        <v>171</v>
      </c>
      <c r="C43" s="1" t="s">
        <v>170</v>
      </c>
    </row>
    <row r="44" spans="1:6" x14ac:dyDescent="0.25">
      <c r="A44" s="3" t="s">
        <v>156</v>
      </c>
      <c r="B44" s="1">
        <f>B39*B40</f>
        <v>0</v>
      </c>
    </row>
    <row r="45" spans="1:6" x14ac:dyDescent="0.25">
      <c r="A45" s="3" t="s">
        <v>155</v>
      </c>
      <c r="B45" s="1">
        <f>F4</f>
        <v>275</v>
      </c>
    </row>
    <row r="46" spans="1:6" x14ac:dyDescent="0.25">
      <c r="A46" s="3" t="s">
        <v>154</v>
      </c>
      <c r="B46" s="1">
        <f>N4</f>
        <v>0</v>
      </c>
    </row>
    <row r="47" spans="1:6" x14ac:dyDescent="0.25">
      <c r="A47" s="3" t="s">
        <v>153</v>
      </c>
      <c r="B47" s="1">
        <f>B45*B46</f>
        <v>0</v>
      </c>
    </row>
    <row r="48" spans="1:6" x14ac:dyDescent="0.25">
      <c r="A48" s="3" t="s">
        <v>152</v>
      </c>
    </row>
    <row r="49" spans="1:13" x14ac:dyDescent="0.25">
      <c r="A49" s="3" t="s">
        <v>151</v>
      </c>
    </row>
    <row r="50" spans="1:13" x14ac:dyDescent="0.25">
      <c r="B50" s="1" t="s">
        <v>169</v>
      </c>
      <c r="C50" s="1" t="s">
        <v>168</v>
      </c>
      <c r="D50" s="1" t="s">
        <v>167</v>
      </c>
      <c r="E50" s="1" t="s">
        <v>166</v>
      </c>
    </row>
    <row r="51" spans="1:13" x14ac:dyDescent="0.25">
      <c r="A51" s="1" t="s">
        <v>165</v>
      </c>
    </row>
    <row r="52" spans="1:13" x14ac:dyDescent="0.25">
      <c r="A52" s="3" t="s">
        <v>156</v>
      </c>
      <c r="B52" s="1">
        <f>B47</f>
        <v>0</v>
      </c>
    </row>
    <row r="53" spans="1:13" x14ac:dyDescent="0.25">
      <c r="A53" s="3" t="s">
        <v>155</v>
      </c>
      <c r="B53" s="1">
        <f>F7</f>
        <v>0</v>
      </c>
    </row>
    <row r="54" spans="1:13" x14ac:dyDescent="0.25">
      <c r="A54" s="3" t="s">
        <v>154</v>
      </c>
    </row>
    <row r="55" spans="1:13" x14ac:dyDescent="0.25">
      <c r="A55" s="3" t="s">
        <v>153</v>
      </c>
    </row>
    <row r="56" spans="1:13" x14ac:dyDescent="0.25">
      <c r="A56" s="3" t="s">
        <v>152</v>
      </c>
    </row>
    <row r="57" spans="1:13" x14ac:dyDescent="0.25">
      <c r="A57" s="3" t="s">
        <v>151</v>
      </c>
    </row>
    <row r="58" spans="1:13" x14ac:dyDescent="0.25">
      <c r="A58" s="1" t="s">
        <v>164</v>
      </c>
      <c r="B58" s="1" t="s">
        <v>163</v>
      </c>
    </row>
    <row r="59" spans="1:13" x14ac:dyDescent="0.25">
      <c r="A59" s="3" t="s">
        <v>156</v>
      </c>
    </row>
    <row r="60" spans="1:13" x14ac:dyDescent="0.25">
      <c r="A60" s="3" t="s">
        <v>155</v>
      </c>
    </row>
    <row r="61" spans="1:13" x14ac:dyDescent="0.25">
      <c r="A61" s="3" t="s">
        <v>154</v>
      </c>
    </row>
    <row r="62" spans="1:13" x14ac:dyDescent="0.25">
      <c r="A62" s="3" t="s">
        <v>153</v>
      </c>
    </row>
    <row r="63" spans="1:13" x14ac:dyDescent="0.25">
      <c r="A63" s="3" t="s">
        <v>152</v>
      </c>
    </row>
    <row r="64" spans="1:13" x14ac:dyDescent="0.25">
      <c r="A64" s="3" t="s">
        <v>151</v>
      </c>
      <c r="M64" s="17"/>
    </row>
    <row r="65" spans="1:2" x14ac:dyDescent="0.25">
      <c r="A65" s="1" t="s">
        <v>162</v>
      </c>
      <c r="B65" s="1" t="s">
        <v>161</v>
      </c>
    </row>
    <row r="66" spans="1:2" x14ac:dyDescent="0.25">
      <c r="A66" s="3" t="s">
        <v>156</v>
      </c>
    </row>
    <row r="67" spans="1:2" x14ac:dyDescent="0.25">
      <c r="A67" s="3" t="s">
        <v>155</v>
      </c>
    </row>
    <row r="68" spans="1:2" x14ac:dyDescent="0.25">
      <c r="A68" s="3" t="s">
        <v>154</v>
      </c>
    </row>
    <row r="69" spans="1:2" x14ac:dyDescent="0.25">
      <c r="A69" s="3" t="s">
        <v>153</v>
      </c>
    </row>
    <row r="70" spans="1:2" x14ac:dyDescent="0.25">
      <c r="A70" s="3" t="s">
        <v>152</v>
      </c>
    </row>
    <row r="71" spans="1:2" x14ac:dyDescent="0.25">
      <c r="A71" s="3" t="s">
        <v>151</v>
      </c>
    </row>
    <row r="72" spans="1:2" x14ac:dyDescent="0.25">
      <c r="A72" s="1" t="s">
        <v>160</v>
      </c>
      <c r="B72" s="1" t="s">
        <v>159</v>
      </c>
    </row>
    <row r="73" spans="1:2" x14ac:dyDescent="0.25">
      <c r="A73" s="3" t="s">
        <v>156</v>
      </c>
    </row>
    <row r="74" spans="1:2" x14ac:dyDescent="0.25">
      <c r="A74" s="3" t="s">
        <v>155</v>
      </c>
    </row>
    <row r="75" spans="1:2" x14ac:dyDescent="0.25">
      <c r="A75" s="3" t="s">
        <v>154</v>
      </c>
    </row>
    <row r="76" spans="1:2" x14ac:dyDescent="0.25">
      <c r="A76" s="3" t="s">
        <v>153</v>
      </c>
    </row>
    <row r="77" spans="1:2" x14ac:dyDescent="0.25">
      <c r="A77" s="3" t="s">
        <v>152</v>
      </c>
    </row>
    <row r="78" spans="1:2" x14ac:dyDescent="0.25">
      <c r="A78" s="3" t="s">
        <v>151</v>
      </c>
    </row>
    <row r="79" spans="1:2" x14ac:dyDescent="0.25">
      <c r="A79" s="1" t="s">
        <v>158</v>
      </c>
      <c r="B79" s="1" t="s">
        <v>157</v>
      </c>
    </row>
    <row r="80" spans="1:2" x14ac:dyDescent="0.25">
      <c r="A80" s="3" t="s">
        <v>156</v>
      </c>
    </row>
    <row r="81" spans="1:1" x14ac:dyDescent="0.25">
      <c r="A81" s="3" t="s">
        <v>155</v>
      </c>
    </row>
    <row r="82" spans="1:1" x14ac:dyDescent="0.25">
      <c r="A82" s="3" t="s">
        <v>154</v>
      </c>
    </row>
    <row r="83" spans="1:1" x14ac:dyDescent="0.25">
      <c r="A83" s="3" t="s">
        <v>153</v>
      </c>
    </row>
    <row r="84" spans="1:1" x14ac:dyDescent="0.25">
      <c r="A84" s="3" t="s">
        <v>152</v>
      </c>
    </row>
    <row r="85" spans="1:1" x14ac:dyDescent="0.25">
      <c r="A85" s="3" t="s">
        <v>151</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Truck Schedule</vt:lpstr>
      <vt:lpstr>IB</vt:lpstr>
      <vt:lpstr>PID FLOW</vt:lpstr>
      <vt:lpstr>Layout</vt:lpstr>
      <vt:lpstr>Variables</vt:lpstr>
      <vt:lpstr>Singulator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Bernard</dc:creator>
  <cp:keywords/>
  <dc:description/>
  <cp:lastModifiedBy>Michael Bernard</cp:lastModifiedBy>
  <cp:revision/>
  <dcterms:created xsi:type="dcterms:W3CDTF">2022-02-01T03:01:06Z</dcterms:created>
  <dcterms:modified xsi:type="dcterms:W3CDTF">2023-05-25T04:40:34Z</dcterms:modified>
  <cp:category/>
  <cp:contentStatus/>
</cp:coreProperties>
</file>