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580" yWindow="0" windowWidth="2358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18" i="1"/>
  <c r="H17" i="1"/>
  <c r="H11" i="1"/>
  <c r="H9" i="1"/>
  <c r="H8" i="1"/>
  <c r="H7" i="1"/>
  <c r="H6" i="1"/>
  <c r="G20" i="1"/>
  <c r="F20" i="1"/>
  <c r="F19" i="1"/>
  <c r="G19" i="1"/>
  <c r="G10" i="1"/>
  <c r="F10" i="1"/>
  <c r="F9" i="1"/>
  <c r="G9" i="1"/>
  <c r="G18" i="1"/>
  <c r="F18" i="1"/>
  <c r="G8" i="1"/>
  <c r="F8" i="1"/>
  <c r="G6" i="1"/>
  <c r="G7" i="1"/>
  <c r="F7" i="1"/>
  <c r="F6" i="1"/>
  <c r="G16" i="1"/>
  <c r="G17" i="1"/>
  <c r="F16" i="1"/>
  <c r="F17" i="1"/>
  <c r="G5" i="1"/>
  <c r="F5" i="1"/>
  <c r="G15" i="1"/>
  <c r="F15" i="1"/>
</calcChain>
</file>

<file path=xl/sharedStrings.xml><?xml version="1.0" encoding="utf-8"?>
<sst xmlns="http://schemas.openxmlformats.org/spreadsheetml/2006/main" count="29" uniqueCount="16">
  <si>
    <t>Percentage analysis DISCus NEW (5/8/15)</t>
  </si>
  <si>
    <t>DISCus (Bedmaps)</t>
  </si>
  <si>
    <t>Sample</t>
  </si>
  <si>
    <t>OFF_2</t>
  </si>
  <si>
    <t>OFF_1</t>
  </si>
  <si>
    <t>ON_1</t>
  </si>
  <si>
    <t>ON_2</t>
  </si>
  <si>
    <t>% OFF</t>
  </si>
  <si>
    <t>% ON</t>
  </si>
  <si>
    <t>100% OFF</t>
  </si>
  <si>
    <t>80% OFF</t>
  </si>
  <si>
    <t>60% OFF</t>
  </si>
  <si>
    <t>40% OFF</t>
  </si>
  <si>
    <t>20% OFF</t>
  </si>
  <si>
    <t>0% OFF</t>
  </si>
  <si>
    <t>DISCus (Paired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</si>
</sst>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Fill="1" applyBorder="1"/>
    <xf numFmtId="0" fontId="0" fillId="0" borderId="3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2" zoomScale="150" zoomScaleNormal="150" zoomScalePageLayoutView="150" workbookViewId="0">
      <selection activeCell="H22" sqref="H22"/>
    </sheetView>
  </sheetViews>
  <sheetFormatPr baseColWidth="10" defaultRowHeight="15" x14ac:dyDescent="0"/>
  <cols>
    <col min="6" max="7" width="10.83203125" style="3"/>
  </cols>
  <sheetData>
    <row r="1" spans="1:8">
      <c r="A1" s="1" t="s">
        <v>0</v>
      </c>
      <c r="B1" s="1"/>
      <c r="C1" s="1"/>
      <c r="D1" s="1"/>
    </row>
    <row r="3" spans="1:8">
      <c r="A3" s="2"/>
      <c r="B3" s="2"/>
      <c r="C3" s="2"/>
      <c r="D3" s="2"/>
      <c r="E3" s="2" t="s">
        <v>1</v>
      </c>
      <c r="F3" s="4"/>
      <c r="G3" s="4"/>
    </row>
    <row r="4" spans="1:8">
      <c r="A4" s="2" t="s">
        <v>2</v>
      </c>
      <c r="B4" s="2" t="s">
        <v>4</v>
      </c>
      <c r="C4" s="2" t="s">
        <v>3</v>
      </c>
      <c r="D4" s="2" t="s">
        <v>5</v>
      </c>
      <c r="E4" s="2" t="s">
        <v>6</v>
      </c>
      <c r="F4" s="4" t="s">
        <v>7</v>
      </c>
      <c r="G4" s="4" t="s">
        <v>8</v>
      </c>
    </row>
    <row r="5" spans="1:8">
      <c r="A5" s="2" t="s">
        <v>9</v>
      </c>
      <c r="B5" s="2">
        <v>387</v>
      </c>
      <c r="C5" s="2">
        <v>406</v>
      </c>
      <c r="D5" s="2">
        <v>13</v>
      </c>
      <c r="E5" s="2">
        <v>8</v>
      </c>
      <c r="F5" s="4">
        <f t="shared" ref="F5:F10" si="0">((B5+C5)/(B5+C5+D5+E5))*100</f>
        <v>97.420147420147416</v>
      </c>
      <c r="G5" s="4">
        <f>100-F5</f>
        <v>2.5798525798525844</v>
      </c>
      <c r="H5" s="3">
        <v>2.6</v>
      </c>
    </row>
    <row r="6" spans="1:8">
      <c r="A6" s="2" t="s">
        <v>10</v>
      </c>
      <c r="B6" s="2">
        <v>332</v>
      </c>
      <c r="C6" s="2">
        <v>340</v>
      </c>
      <c r="D6" s="2">
        <v>72</v>
      </c>
      <c r="E6" s="2">
        <v>91</v>
      </c>
      <c r="F6" s="4">
        <f t="shared" si="0"/>
        <v>80.47904191616766</v>
      </c>
      <c r="G6" s="4">
        <f t="shared" ref="G6:G10" si="1">100-F6</f>
        <v>19.52095808383234</v>
      </c>
      <c r="H6">
        <f>0.5</f>
        <v>0.5</v>
      </c>
    </row>
    <row r="7" spans="1:8">
      <c r="A7" s="2" t="s">
        <v>11</v>
      </c>
      <c r="B7" s="2">
        <v>260</v>
      </c>
      <c r="C7" s="2">
        <v>256</v>
      </c>
      <c r="D7" s="2">
        <v>144</v>
      </c>
      <c r="E7" s="2">
        <v>157</v>
      </c>
      <c r="F7" s="4">
        <f t="shared" si="0"/>
        <v>63.157894736842103</v>
      </c>
      <c r="G7" s="4">
        <f t="shared" si="1"/>
        <v>36.842105263157897</v>
      </c>
      <c r="H7" s="3">
        <f>40-G7</f>
        <v>3.1578947368421026</v>
      </c>
    </row>
    <row r="8" spans="1:8">
      <c r="A8" s="2" t="s">
        <v>12</v>
      </c>
      <c r="B8" s="2">
        <v>168</v>
      </c>
      <c r="C8" s="2">
        <v>182</v>
      </c>
      <c r="D8" s="2">
        <v>197</v>
      </c>
      <c r="E8" s="2">
        <v>221</v>
      </c>
      <c r="F8" s="4">
        <f t="shared" si="0"/>
        <v>45.572916666666671</v>
      </c>
      <c r="G8" s="4">
        <f t="shared" si="1"/>
        <v>54.427083333333329</v>
      </c>
      <c r="H8" s="3">
        <f>F8-40</f>
        <v>5.5729166666666714</v>
      </c>
    </row>
    <row r="9" spans="1:8">
      <c r="A9" s="2" t="s">
        <v>13</v>
      </c>
      <c r="B9" s="2">
        <v>96</v>
      </c>
      <c r="C9" s="2">
        <v>98</v>
      </c>
      <c r="D9" s="2">
        <v>269</v>
      </c>
      <c r="E9" s="2">
        <v>287</v>
      </c>
      <c r="F9" s="4">
        <f t="shared" si="0"/>
        <v>25.866666666666667</v>
      </c>
      <c r="G9" s="4">
        <f t="shared" si="1"/>
        <v>74.133333333333326</v>
      </c>
      <c r="H9" s="3">
        <f>F9-20</f>
        <v>5.8666666666666671</v>
      </c>
    </row>
    <row r="10" spans="1:8">
      <c r="A10" s="2" t="s">
        <v>14</v>
      </c>
      <c r="B10" s="2">
        <v>41</v>
      </c>
      <c r="C10" s="2">
        <v>32</v>
      </c>
      <c r="D10" s="2">
        <v>328</v>
      </c>
      <c r="E10" s="2">
        <v>370</v>
      </c>
      <c r="F10" s="4">
        <f t="shared" si="0"/>
        <v>9.4682230869001298</v>
      </c>
      <c r="G10" s="4">
        <f t="shared" si="1"/>
        <v>90.531776913099876</v>
      </c>
      <c r="H10" s="5">
        <v>9.5</v>
      </c>
    </row>
    <row r="11" spans="1:8">
      <c r="H11" s="3">
        <f>AVERAGE(H5:H10)</f>
        <v>4.5329130116959071</v>
      </c>
    </row>
    <row r="13" spans="1:8">
      <c r="A13" s="2"/>
      <c r="B13" s="2"/>
      <c r="C13" s="2"/>
      <c r="D13" s="2"/>
      <c r="E13" s="2" t="s">
        <v>15</v>
      </c>
      <c r="F13" s="4"/>
      <c r="G13" s="4"/>
    </row>
    <row r="14" spans="1:8">
      <c r="A14" s="2" t="s">
        <v>2</v>
      </c>
      <c r="B14" s="2" t="s">
        <v>4</v>
      </c>
      <c r="C14" s="2" t="s">
        <v>3</v>
      </c>
      <c r="D14" s="2" t="s">
        <v>5</v>
      </c>
      <c r="E14" s="2" t="s">
        <v>6</v>
      </c>
      <c r="F14" s="4" t="s">
        <v>7</v>
      </c>
      <c r="G14" s="4" t="s">
        <v>8</v>
      </c>
    </row>
    <row r="15" spans="1:8">
      <c r="A15" s="2" t="s">
        <v>9</v>
      </c>
      <c r="B15" s="2">
        <v>357</v>
      </c>
      <c r="C15" s="2">
        <v>399</v>
      </c>
      <c r="D15" s="2">
        <v>0</v>
      </c>
      <c r="E15" s="2">
        <v>0</v>
      </c>
      <c r="F15" s="4">
        <f>((B15+C15)/(B15+C15+D15+E15))*100</f>
        <v>100</v>
      </c>
      <c r="G15" s="4">
        <f>100-F15</f>
        <v>0</v>
      </c>
      <c r="H15" s="5">
        <v>0</v>
      </c>
    </row>
    <row r="16" spans="1:8">
      <c r="A16" s="2" t="s">
        <v>10</v>
      </c>
      <c r="B16" s="2">
        <v>289</v>
      </c>
      <c r="C16" s="2">
        <v>334</v>
      </c>
      <c r="D16" s="2">
        <v>55</v>
      </c>
      <c r="E16" s="2">
        <v>62</v>
      </c>
      <c r="F16" s="4">
        <f t="shared" ref="F16:F20" si="2">((B16+C16)/(B16+C16+D16+E16))*100</f>
        <v>84.189189189189179</v>
      </c>
      <c r="G16" s="4">
        <f t="shared" ref="G16:G20" si="3">100-F16</f>
        <v>15.810810810810821</v>
      </c>
      <c r="H16" s="5">
        <v>4.2</v>
      </c>
    </row>
    <row r="17" spans="1:8">
      <c r="A17" s="2" t="s">
        <v>11</v>
      </c>
      <c r="B17" s="2">
        <v>215</v>
      </c>
      <c r="C17" s="2">
        <v>247</v>
      </c>
      <c r="D17" s="2">
        <v>129</v>
      </c>
      <c r="E17" s="2">
        <v>129</v>
      </c>
      <c r="F17" s="4">
        <f t="shared" si="2"/>
        <v>64.166666666666671</v>
      </c>
      <c r="G17" s="4">
        <f t="shared" si="3"/>
        <v>35.833333333333329</v>
      </c>
      <c r="H17" s="3">
        <f>F17-60</f>
        <v>4.1666666666666714</v>
      </c>
    </row>
    <row r="18" spans="1:8">
      <c r="A18" s="2" t="s">
        <v>12</v>
      </c>
      <c r="B18" s="2">
        <v>153</v>
      </c>
      <c r="C18" s="2">
        <v>167</v>
      </c>
      <c r="D18" s="2">
        <v>208</v>
      </c>
      <c r="E18" s="2">
        <v>189</v>
      </c>
      <c r="F18" s="4">
        <f t="shared" si="2"/>
        <v>44.630404463040449</v>
      </c>
      <c r="G18" s="4">
        <f t="shared" si="3"/>
        <v>55.369595536959551</v>
      </c>
      <c r="H18" s="3">
        <f>F18-40</f>
        <v>4.6304044630404491</v>
      </c>
    </row>
    <row r="19" spans="1:8">
      <c r="A19" s="2" t="s">
        <v>13</v>
      </c>
      <c r="B19" s="2">
        <v>79</v>
      </c>
      <c r="C19" s="2">
        <v>80</v>
      </c>
      <c r="D19" s="2">
        <v>282</v>
      </c>
      <c r="E19" s="2">
        <v>256</v>
      </c>
      <c r="F19" s="4">
        <f t="shared" si="2"/>
        <v>22.812051649928264</v>
      </c>
      <c r="G19" s="4">
        <f t="shared" si="3"/>
        <v>77.187948350071736</v>
      </c>
      <c r="H19" s="5">
        <v>2.8</v>
      </c>
    </row>
    <row r="20" spans="1:8">
      <c r="A20" s="2" t="s">
        <v>14</v>
      </c>
      <c r="B20" s="2">
        <v>11</v>
      </c>
      <c r="C20" s="2">
        <v>15</v>
      </c>
      <c r="D20" s="2">
        <v>337</v>
      </c>
      <c r="E20" s="2">
        <v>318</v>
      </c>
      <c r="F20" s="4">
        <f t="shared" si="2"/>
        <v>3.8179148311306901</v>
      </c>
      <c r="G20" s="4">
        <f t="shared" si="3"/>
        <v>96.182085168869307</v>
      </c>
      <c r="H20" s="6">
        <v>3.8</v>
      </c>
    </row>
    <row r="21" spans="1:8">
      <c r="H21">
        <f>AVERAGE(H15:H20)</f>
        <v>3.2661785216178534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 Roberts</dc:creator>
  <cp:lastModifiedBy>Leah  Roberts</cp:lastModifiedBy>
  <dcterms:created xsi:type="dcterms:W3CDTF">2015-08-05T01:44:00Z</dcterms:created>
  <dcterms:modified xsi:type="dcterms:W3CDTF">2015-08-05T02:30:56Z</dcterms:modified>
</cp:coreProperties>
</file>