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51C59638-0F9A-4F95-95AD-0B11AD868A5B}" xr6:coauthVersionLast="47" xr6:coauthVersionMax="47" xr10:uidLastSave="{00000000-0000-0000-0000-000000000000}"/>
  <bookViews>
    <workbookView xWindow="-120" yWindow="-120" windowWidth="20730" windowHeight="11160" firstSheet="5" activeTab="8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Setembro - Cyber" sheetId="11" r:id="rId9"/>
    <sheet name="Lucros do Período 2024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" l="1"/>
  <c r="H6" i="4"/>
  <c r="H6" i="5"/>
  <c r="I12" i="10"/>
  <c r="I10" i="10"/>
  <c r="H18" i="9"/>
  <c r="D10" i="11"/>
  <c r="H7" i="11"/>
  <c r="I12" i="11"/>
  <c r="D22" i="11"/>
  <c r="D21" i="11"/>
  <c r="D20" i="11"/>
  <c r="D7" i="11"/>
  <c r="H18" i="7"/>
  <c r="H15" i="6"/>
  <c r="G14" i="5"/>
  <c r="E16" i="4"/>
  <c r="G19" i="3"/>
  <c r="F17" i="1"/>
  <c r="D11" i="11"/>
  <c r="D16" i="11"/>
  <c r="D9" i="11"/>
  <c r="D17" i="11"/>
  <c r="D13" i="11"/>
  <c r="I20" i="11"/>
  <c r="G8" i="11"/>
  <c r="G7" i="11"/>
  <c r="D17" i="10"/>
  <c r="D5" i="10"/>
  <c r="H7" i="10"/>
  <c r="D19" i="10"/>
  <c r="D13" i="10"/>
  <c r="D18" i="10"/>
  <c r="D10" i="10"/>
  <c r="I20" i="10"/>
  <c r="D9" i="10"/>
  <c r="D7" i="10"/>
  <c r="G8" i="10"/>
  <c r="G7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G7" i="5"/>
  <c r="G6" i="5"/>
  <c r="F15" i="1"/>
  <c r="F14" i="1"/>
  <c r="F16" i="3"/>
  <c r="I11" i="4"/>
  <c r="D6" i="4"/>
  <c r="D8" i="4"/>
  <c r="D7" i="4"/>
  <c r="D5" i="4"/>
  <c r="D4" i="4"/>
  <c r="G7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9" i="5" l="1"/>
  <c r="I10" i="11"/>
  <c r="H18" i="11" s="1"/>
  <c r="I10" i="7"/>
  <c r="I10" i="6"/>
  <c r="I9" i="4"/>
  <c r="B4" i="8" s="1"/>
  <c r="I9" i="3"/>
  <c r="B3" i="8" s="1"/>
  <c r="B1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<sst xmlns="http://schemas.openxmlformats.org/spreadsheetml/2006/main" count="355" uniqueCount="78">
  <si>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</si>
  <si>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</si>
  <si>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</si>
  <si>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</si>
  <si>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</si>
  <si>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</si>
  <si>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</si>
  <si>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</si>
  <si>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</si>
  <si>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</si>
  <si>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</si>
  <si>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</si>
  <si>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</si>
  <si>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</si>
  <si>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</si>
  <si>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</si>
  <si>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</si>
  <si>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</si>
  <si>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</si>
  <si>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</si>
  <si>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</si>
  <si>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</si>
  <si>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</si>
  <si>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</si>
  <si>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</si>
  <si>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</si>
  <si>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</si>
  <si>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</si>
  <si>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</si>
  <si>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</si>
  <si>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</si>
  <si>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</si>
  <si>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</si>
  <si>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</si>
  <si>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</si>
  <si>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</si>
  <si>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</si>
  <si>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</si>
  <si>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</si>
  <si>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</si>
  <si>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</si>
  <si>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</si>
  <si>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</si>
  <si>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</si>
  <si>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</si>
  <si>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</si>
  <si>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</si>
  <si>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</si>
  <si>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</si>
  <si>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</si>
  <si>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</si>
  <si>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</si>
  <si>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</si>
  <si>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</si>
  <si>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</si>
  <si>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</si>
  <si>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</si>
  <si>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</si>
  <si>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</si>
  <si>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</si>
  <si>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</si>
  <si>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</si>
  <si>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</si>
  <si>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</si>
  <si>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</si>
  <si>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</si>
  <si>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</si>
  <si>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</si>
  <si>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</si>
  <si>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</si>
  <si>
    <t>Quadros</t>
  </si>
  <si>
    <t>Quadros - Mont.</t>
  </si>
  <si>
    <t>SETEMBRO</t>
  </si>
  <si>
    <t>LUCRO</t>
  </si>
  <si>
    <t>Chinelo</t>
  </si>
  <si>
    <t>Almofada</t>
  </si>
  <si>
    <t>Chaveiro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</si>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</sst>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44" fontId="4" fillId="6" borderId="1" xfId="1" applyFont="1" applyFill="1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44" fontId="4" fillId="20" borderId="8" xfId="1" applyFont="1" applyFill="1" applyBorder="1"/>
    <xf numFmtId="0" fontId="19" fillId="0" borderId="0" xfId="0" applyFont="1"/>
    <xf numFmtId="0" fontId="20" fillId="0" borderId="0" xfId="0" applyFont="1"/>
    <xf numFmtId="0" fontId="0" fillId="0" borderId="0" xfId="0" quotePrefix="1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655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'Agosto - Cyber'!$B$4:$B$19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'Setembro - Cyber'!$A$4:$A$22</c:f>
              <c:strCache>
                <c:ptCount val="19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  <c:pt idx="16">
                  <c:v>Chinelo</c:v>
                </c:pt>
                <c:pt idx="17">
                  <c:v>Almofada</c:v>
                </c:pt>
                <c:pt idx="18">
                  <c:v>Chaveiro</c:v>
                </c:pt>
              </c:strCache>
            </c:strRef>
          </c:cat>
          <c:val>
            <c:numRef>
              <c:f>'Setembro - Cyber'!$B$4:$B$22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76-9B3F-00504F85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57150</xdr:rowOff>
    </xdr:from>
    <xdr:to>
      <xdr:col>20</xdr:col>
      <xdr:colOff>352425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52386</xdr:rowOff>
    </xdr:from>
    <xdr:to>
      <xdr:col>10</xdr:col>
      <xdr:colOff>571500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2C3F1-5279-4852-AB76-27D12C16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7"/>
  <sheetViews>
    <sheetView workbookViewId="0">
      <selection activeCell="K3" sqref="K3:L8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66" t="s">
        <v>0</v>
      </c>
      <c r="B1" s="66"/>
      <c r="C1" s="66"/>
    </row>
    <row r="2" spans="1:12" ht="19.5" customHeight="1" x14ac:dyDescent="0.25">
      <c r="A2" s="67" t="s">
        <v>1</v>
      </c>
      <c r="B2" s="67"/>
      <c r="C2" s="67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8" t="s">
        <v>16</v>
      </c>
      <c r="F3" s="68"/>
      <c r="G3" s="68"/>
      <c r="H3" s="68"/>
      <c r="I3" s="68"/>
      <c r="J3" s="17" t="s">
        <v>17</v>
      </c>
      <c r="K3" s="70"/>
      <c r="L3" s="70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9">
        <f>SUMIF(A4:A13,"Caneca",B4:B13)</f>
        <v>10</v>
      </c>
      <c r="G4" s="69"/>
      <c r="H4" s="69"/>
      <c r="I4" s="69"/>
      <c r="J4" s="71">
        <f>SUM(F4:I5)</f>
        <v>12</v>
      </c>
      <c r="K4" s="70"/>
      <c r="L4" s="70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9">
        <f>SUMIF(A4:A13,"Toalha",B4:B13)</f>
        <v>2</v>
      </c>
      <c r="G5" s="69"/>
      <c r="H5" s="69"/>
      <c r="I5" s="69"/>
      <c r="J5" s="71"/>
      <c r="K5" s="70"/>
      <c r="L5" s="70"/>
    </row>
    <row r="6" spans="1:12" x14ac:dyDescent="0.25">
      <c r="A6" s="3" t="s">
        <v>5</v>
      </c>
      <c r="B6" s="3">
        <v>1</v>
      </c>
      <c r="C6" s="3" t="s">
        <v>6</v>
      </c>
      <c r="K6" s="70"/>
      <c r="L6" s="70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70"/>
      <c r="L7" s="70"/>
    </row>
    <row r="8" spans="1:12" x14ac:dyDescent="0.25">
      <c r="A8" s="3" t="s">
        <v>5</v>
      </c>
      <c r="B8" s="3">
        <v>1</v>
      </c>
      <c r="C8" s="3" t="s">
        <v>8</v>
      </c>
      <c r="E8" s="72" t="s">
        <v>18</v>
      </c>
      <c r="F8" s="72"/>
      <c r="G8" s="72"/>
      <c r="H8" s="73">
        <v>120</v>
      </c>
      <c r="I8" s="73"/>
      <c r="K8" s="70"/>
      <c r="L8" s="70"/>
    </row>
    <row r="9" spans="1:12" x14ac:dyDescent="0.25">
      <c r="A9" s="2" t="s">
        <v>5</v>
      </c>
      <c r="B9" s="2">
        <v>2</v>
      </c>
      <c r="C9" s="2" t="s">
        <v>10</v>
      </c>
      <c r="E9" s="72"/>
      <c r="F9" s="72"/>
      <c r="G9" s="72"/>
      <c r="H9" s="73"/>
      <c r="I9" s="73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  <row r="17" spans="5:6" x14ac:dyDescent="0.25">
      <c r="E17" s="59" t="s">
        <v>73</v>
      </c>
      <c r="F17" s="60">
        <f>120/30</f>
        <v>4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N21"/>
  <sheetViews>
    <sheetView workbookViewId="0">
      <selection activeCell="B10" sqref="B10"/>
    </sheetView>
  </sheetViews>
  <sheetFormatPr defaultRowHeight="15" x14ac:dyDescent="0.25"/>
  <cols>
    <col min="2" max="2" width="12.140625" bestFit="1" customWidth="1"/>
    <col min="3" max="3" width="1.5703125" customWidth="1"/>
    <col min="4" max="4" width="15" bestFit="1" customWidth="1"/>
  </cols>
  <sheetData>
    <row r="1" spans="1:5" ht="26.25" customHeight="1" x14ac:dyDescent="0.25">
      <c r="A1" s="110" t="s">
        <v>46</v>
      </c>
      <c r="B1" s="110"/>
      <c r="D1" s="52" t="s">
        <v>59</v>
      </c>
      <c r="E1" s="52" t="s">
        <v>3</v>
      </c>
    </row>
    <row r="2" spans="1:5" x14ac:dyDescent="0.25">
      <c r="A2" s="49" t="s">
        <v>47</v>
      </c>
      <c r="B2" s="50">
        <f>Janeiro!H8</f>
        <v>120</v>
      </c>
      <c r="D2" s="49" t="s">
        <v>32</v>
      </c>
      <c r="E2" s="49">
        <v>31</v>
      </c>
    </row>
    <row r="3" spans="1:5" x14ac:dyDescent="0.25">
      <c r="A3" s="52" t="s">
        <v>48</v>
      </c>
      <c r="B3" s="53">
        <f>Fevereiro!I9</f>
        <v>150</v>
      </c>
      <c r="C3" s="47"/>
      <c r="D3" s="52" t="s">
        <v>62</v>
      </c>
      <c r="E3" s="52">
        <v>14</v>
      </c>
    </row>
    <row r="4" spans="1:5" x14ac:dyDescent="0.25">
      <c r="A4" s="49" t="s">
        <v>49</v>
      </c>
      <c r="B4" s="50">
        <f>Março!I9</f>
        <v>220</v>
      </c>
      <c r="D4" s="49" t="s">
        <v>63</v>
      </c>
      <c r="E4" s="49">
        <v>6</v>
      </c>
    </row>
    <row r="5" spans="1:5" x14ac:dyDescent="0.25">
      <c r="A5" s="52" t="s">
        <v>50</v>
      </c>
      <c r="B5" s="53">
        <v>250</v>
      </c>
      <c r="D5" s="52" t="s">
        <v>60</v>
      </c>
      <c r="E5" s="52">
        <v>45</v>
      </c>
    </row>
    <row r="6" spans="1:5" x14ac:dyDescent="0.25">
      <c r="A6" s="49" t="s">
        <v>51</v>
      </c>
      <c r="B6" s="51">
        <v>390</v>
      </c>
      <c r="D6" s="49" t="s">
        <v>61</v>
      </c>
      <c r="E6" s="49">
        <v>11</v>
      </c>
    </row>
    <row r="7" spans="1:5" x14ac:dyDescent="0.25">
      <c r="A7" s="52" t="s">
        <v>52</v>
      </c>
      <c r="B7" s="54">
        <v>480</v>
      </c>
      <c r="D7" s="52" t="s">
        <v>64</v>
      </c>
      <c r="E7" s="52">
        <v>1</v>
      </c>
    </row>
    <row r="8" spans="1:5" x14ac:dyDescent="0.25">
      <c r="A8" s="49" t="s">
        <v>53</v>
      </c>
      <c r="B8" s="51">
        <v>420</v>
      </c>
      <c r="D8" s="49" t="s">
        <v>34</v>
      </c>
      <c r="E8" s="49">
        <v>1</v>
      </c>
    </row>
    <row r="9" spans="1:5" x14ac:dyDescent="0.25">
      <c r="A9" s="52" t="s">
        <v>54</v>
      </c>
      <c r="B9" s="54">
        <v>655</v>
      </c>
      <c r="D9" s="52" t="s">
        <v>30</v>
      </c>
      <c r="E9" s="52">
        <v>2</v>
      </c>
    </row>
    <row r="10" spans="1:5" x14ac:dyDescent="0.25">
      <c r="A10" s="49" t="s">
        <v>55</v>
      </c>
      <c r="B10" s="51">
        <v>0</v>
      </c>
      <c r="D10" s="49" t="s">
        <v>35</v>
      </c>
      <c r="E10" s="49">
        <v>3</v>
      </c>
    </row>
    <row r="11" spans="1:5" x14ac:dyDescent="0.25">
      <c r="A11" s="52" t="s">
        <v>56</v>
      </c>
      <c r="B11" s="54">
        <v>0</v>
      </c>
      <c r="D11" s="52" t="s">
        <v>25</v>
      </c>
      <c r="E11" s="52">
        <v>28</v>
      </c>
    </row>
    <row r="12" spans="1:5" x14ac:dyDescent="0.25">
      <c r="A12" s="49" t="s">
        <v>57</v>
      </c>
      <c r="B12" s="51">
        <v>0</v>
      </c>
      <c r="D12" s="49" t="s">
        <v>37</v>
      </c>
      <c r="E12" s="49">
        <v>1</v>
      </c>
    </row>
    <row r="13" spans="1:5" x14ac:dyDescent="0.25">
      <c r="A13" s="52" t="s">
        <v>58</v>
      </c>
      <c r="B13" s="54">
        <v>0</v>
      </c>
      <c r="D13" s="52" t="s">
        <v>19</v>
      </c>
      <c r="E13" s="52">
        <v>4</v>
      </c>
    </row>
    <row r="14" spans="1:5" x14ac:dyDescent="0.25">
      <c r="A14" s="45" t="s">
        <v>17</v>
      </c>
      <c r="B14" s="48">
        <f>SUM(B2:B13)</f>
        <v>2685</v>
      </c>
      <c r="D14" s="49" t="s">
        <v>11</v>
      </c>
      <c r="E14" s="49">
        <v>16</v>
      </c>
    </row>
    <row r="15" spans="1:5" x14ac:dyDescent="0.25">
      <c r="D15" s="56" t="s">
        <v>66</v>
      </c>
      <c r="E15" s="56">
        <v>2</v>
      </c>
    </row>
    <row r="16" spans="1:5" x14ac:dyDescent="0.25">
      <c r="D16" s="45" t="s">
        <v>17</v>
      </c>
      <c r="E16" s="45">
        <f>SUM(E2:E15)</f>
        <v>165</v>
      </c>
    </row>
    <row r="21" spans="14:14" x14ac:dyDescent="0.25">
      <c r="N21" s="65" t="s">
        <v>77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L3" sqref="L3:M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66" t="s">
        <v>0</v>
      </c>
      <c r="B1" s="66"/>
      <c r="C1" s="66"/>
      <c r="D1" s="66"/>
      <c r="E1" s="13"/>
    </row>
    <row r="2" spans="1:16" ht="19.5" customHeight="1" x14ac:dyDescent="0.25">
      <c r="A2" s="67" t="s">
        <v>12</v>
      </c>
      <c r="B2" s="67"/>
      <c r="C2" s="67"/>
      <c r="D2" s="67"/>
      <c r="E2" s="14"/>
      <c r="F2" s="77" t="s">
        <v>16</v>
      </c>
      <c r="G2" s="77"/>
      <c r="H2" s="77"/>
      <c r="I2" s="77"/>
      <c r="J2" s="77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70"/>
      <c r="M3" s="70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72" t="s">
        <v>21</v>
      </c>
      <c r="G4" s="72"/>
      <c r="H4" s="76" t="s">
        <v>11</v>
      </c>
      <c r="I4" s="76"/>
      <c r="J4" s="76"/>
      <c r="K4" s="1"/>
      <c r="L4" s="70"/>
      <c r="M4" s="70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72"/>
      <c r="G5" s="72"/>
      <c r="H5" s="76"/>
      <c r="I5" s="76"/>
      <c r="J5" s="76"/>
      <c r="K5" s="1"/>
      <c r="L5" s="70"/>
      <c r="M5" s="70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72" t="s">
        <v>22</v>
      </c>
      <c r="G6" s="72">
        <f>SUMIF(A4:A11,"Medidas",B4:B11)</f>
        <v>4</v>
      </c>
      <c r="H6" s="76">
        <f>SUMIF(A4:A11,H4,B4:B11)</f>
        <v>8</v>
      </c>
      <c r="I6" s="76"/>
      <c r="J6" s="76"/>
      <c r="K6" s="1"/>
      <c r="L6" s="70"/>
      <c r="M6" s="70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72"/>
      <c r="G7" s="72">
        <f>SUMIF(A4:A11,"Taça",B4:B11)</f>
        <v>2</v>
      </c>
      <c r="H7" s="76"/>
      <c r="I7" s="76"/>
      <c r="J7" s="76"/>
      <c r="K7" s="1"/>
      <c r="L7" s="70"/>
      <c r="M7" s="70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74" t="s">
        <v>18</v>
      </c>
      <c r="G9" s="74"/>
      <c r="H9" s="74"/>
      <c r="I9" s="75">
        <f>SUM(D4:D11)</f>
        <v>150</v>
      </c>
      <c r="J9" s="75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74"/>
      <c r="G10" s="74"/>
      <c r="H10" s="74"/>
      <c r="I10" s="75"/>
      <c r="J10" s="75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72" t="s">
        <v>23</v>
      </c>
      <c r="G11" s="72"/>
      <c r="H11" s="72"/>
      <c r="I11" s="76">
        <f>SUM(B4:B11)</f>
        <v>18</v>
      </c>
      <c r="J11" s="76"/>
    </row>
    <row r="12" spans="1:16" ht="15" customHeight="1" x14ac:dyDescent="0.25">
      <c r="F12" s="72"/>
      <c r="G12" s="72"/>
      <c r="H12" s="72"/>
      <c r="I12" s="76"/>
      <c r="J12" s="76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59" t="s">
        <v>73</v>
      </c>
      <c r="G19" s="60">
        <f>150/30</f>
        <v>5</v>
      </c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F11:H12"/>
    <mergeCell ref="I11:J12"/>
    <mergeCell ref="F2:J3"/>
    <mergeCell ref="A2:D2"/>
    <mergeCell ref="A1:D1"/>
    <mergeCell ref="F4:G5"/>
    <mergeCell ref="F6:G7"/>
    <mergeCell ref="L3:M7"/>
    <mergeCell ref="F9:H10"/>
    <mergeCell ref="I9:J10"/>
    <mergeCell ref="H4:J5"/>
    <mergeCell ref="H6:J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H6" sqref="H6:J7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66" t="s">
        <v>0</v>
      </c>
      <c r="B1" s="66"/>
      <c r="C1" s="66"/>
      <c r="D1" s="66"/>
      <c r="E1" s="13"/>
    </row>
    <row r="2" spans="1:19" ht="19.5" customHeight="1" x14ac:dyDescent="0.25">
      <c r="A2" s="79" t="s">
        <v>29</v>
      </c>
      <c r="B2" s="79"/>
      <c r="C2" s="79"/>
      <c r="D2" s="79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70"/>
      <c r="M3" s="70"/>
      <c r="O3" s="82" t="s">
        <v>24</v>
      </c>
      <c r="P3" s="83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72" t="s">
        <v>21</v>
      </c>
      <c r="G4" s="72"/>
      <c r="H4" s="76" t="s">
        <v>28</v>
      </c>
      <c r="I4" s="76"/>
      <c r="J4" s="76"/>
      <c r="K4" s="1"/>
      <c r="L4" s="70"/>
      <c r="M4" s="70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72"/>
      <c r="G5" s="72"/>
      <c r="H5" s="76"/>
      <c r="I5" s="76"/>
      <c r="J5" s="76"/>
      <c r="K5" s="1"/>
      <c r="L5" s="70"/>
      <c r="M5" s="70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72" t="s">
        <v>22</v>
      </c>
      <c r="G6" s="72">
        <f>SUMIF(A4:A10,"Medidas",B4:B10)</f>
        <v>12</v>
      </c>
      <c r="H6" s="76">
        <f>SUMIF(A4:A10,H4,B4:B10)</f>
        <v>1</v>
      </c>
      <c r="I6" s="76"/>
      <c r="J6" s="76"/>
      <c r="K6" s="1"/>
      <c r="L6" s="70"/>
      <c r="M6" s="70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72"/>
      <c r="G7" s="72">
        <f>SUMIF(A4:A10,"Taça",B4:B10)</f>
        <v>0</v>
      </c>
      <c r="H7" s="76"/>
      <c r="I7" s="76"/>
      <c r="J7" s="76"/>
      <c r="K7" s="1"/>
      <c r="L7" s="70"/>
      <c r="M7" s="70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74" t="s">
        <v>18</v>
      </c>
      <c r="G9" s="74"/>
      <c r="H9" s="74"/>
      <c r="I9" s="80">
        <f>SUM(D4:D10)</f>
        <v>220</v>
      </c>
      <c r="J9" s="80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74"/>
      <c r="G10" s="74"/>
      <c r="H10" s="74"/>
      <c r="I10" s="80"/>
      <c r="J10" s="80"/>
      <c r="K10" s="18"/>
    </row>
    <row r="11" spans="1:19" ht="15" customHeight="1" x14ac:dyDescent="0.25">
      <c r="A11" s="8"/>
      <c r="B11" s="8"/>
      <c r="C11" s="8"/>
      <c r="D11" s="8"/>
      <c r="F11" s="72" t="s">
        <v>23</v>
      </c>
      <c r="G11" s="72"/>
      <c r="H11" s="72"/>
      <c r="I11" s="81">
        <f>SUM(B4:B8)</f>
        <v>39</v>
      </c>
      <c r="J11" s="81"/>
    </row>
    <row r="12" spans="1:19" ht="15" customHeight="1" x14ac:dyDescent="0.25">
      <c r="A12" s="29"/>
      <c r="B12" s="20"/>
      <c r="C12" s="8"/>
      <c r="D12" s="28"/>
      <c r="F12" s="72"/>
      <c r="G12" s="72"/>
      <c r="H12" s="72"/>
      <c r="I12" s="81"/>
      <c r="J12" s="8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59" t="s">
        <v>73</v>
      </c>
      <c r="E16" s="60">
        <f>220/30</f>
        <v>7.333333333333333</v>
      </c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F9:H10"/>
    <mergeCell ref="I9:J10"/>
    <mergeCell ref="F11:H12"/>
    <mergeCell ref="I11:J12"/>
    <mergeCell ref="O3:P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B6" sqref="B6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6" t="s">
        <v>0</v>
      </c>
      <c r="B1" s="66"/>
      <c r="C1" s="66"/>
      <c r="D1" s="66"/>
      <c r="E1" s="13"/>
    </row>
    <row r="2" spans="1:19" ht="19.5" customHeight="1" x14ac:dyDescent="0.25">
      <c r="A2" s="85" t="s">
        <v>31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70"/>
      <c r="M3" s="70"/>
      <c r="O3" s="84" t="s">
        <v>24</v>
      </c>
      <c r="P3" s="84"/>
      <c r="Q3" s="84"/>
      <c r="R3" s="84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72" t="s">
        <v>21</v>
      </c>
      <c r="G4" s="72"/>
      <c r="H4" s="76" t="s">
        <v>19</v>
      </c>
      <c r="I4" s="76"/>
      <c r="J4" s="76"/>
      <c r="K4" s="1"/>
      <c r="L4" s="70"/>
      <c r="M4" s="70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72"/>
      <c r="G5" s="72"/>
      <c r="H5" s="76"/>
      <c r="I5" s="76"/>
      <c r="J5" s="76"/>
      <c r="K5" s="1"/>
      <c r="L5" s="70"/>
      <c r="M5" s="70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72" t="s">
        <v>22</v>
      </c>
      <c r="G6" s="72">
        <f>SUMIF(A4:A10,"Medidas",B4:B10)</f>
        <v>0</v>
      </c>
      <c r="H6" s="76">
        <f>SUMIF(A4:A10,H4,B4:B10)</f>
        <v>0</v>
      </c>
      <c r="I6" s="76"/>
      <c r="J6" s="76"/>
      <c r="K6" s="1"/>
      <c r="L6" s="70"/>
      <c r="M6" s="70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72"/>
      <c r="G7" s="72">
        <f>SUMIF(A4:A10,"Taça",B4:B10)</f>
        <v>0</v>
      </c>
      <c r="H7" s="76"/>
      <c r="I7" s="76"/>
      <c r="J7" s="76"/>
      <c r="K7" s="1"/>
      <c r="L7" s="70"/>
      <c r="M7" s="70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74" t="s">
        <v>18</v>
      </c>
      <c r="G9" s="74"/>
      <c r="H9" s="74"/>
      <c r="I9" s="80">
        <f>SUM(D4:D11)</f>
        <v>250</v>
      </c>
      <c r="J9" s="80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74"/>
      <c r="G10" s="74"/>
      <c r="H10" s="74"/>
      <c r="I10" s="80"/>
      <c r="J10" s="80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72" t="s">
        <v>23</v>
      </c>
      <c r="G11" s="72"/>
      <c r="H11" s="72"/>
      <c r="I11" s="81">
        <f>SUM(B4:B11)</f>
        <v>16</v>
      </c>
      <c r="J11" s="81"/>
    </row>
    <row r="12" spans="1:19" ht="15" customHeight="1" x14ac:dyDescent="0.25">
      <c r="A12" s="29"/>
      <c r="B12" s="20"/>
      <c r="C12" s="8"/>
      <c r="D12" s="28"/>
      <c r="F12" s="72"/>
      <c r="G12" s="72"/>
      <c r="H12" s="72"/>
      <c r="I12" s="81"/>
      <c r="J12" s="8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59" t="s">
        <v>73</v>
      </c>
      <c r="G14" s="60">
        <f>250/30</f>
        <v>8.3333333333333339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R3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8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7" t="s">
        <v>0</v>
      </c>
      <c r="B1" s="107"/>
      <c r="C1" s="107"/>
      <c r="D1" s="107"/>
      <c r="E1" s="13"/>
    </row>
    <row r="2" spans="1:19" ht="19.5" customHeight="1" x14ac:dyDescent="0.25">
      <c r="A2" s="85" t="s">
        <v>42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70"/>
      <c r="M3" s="70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2" t="s">
        <v>21</v>
      </c>
      <c r="G4" s="93"/>
      <c r="H4" s="98" t="s">
        <v>11</v>
      </c>
      <c r="I4" s="99"/>
      <c r="J4" s="100"/>
      <c r="K4" s="1"/>
      <c r="L4" s="70"/>
      <c r="M4" s="70"/>
    </row>
    <row r="5" spans="1:19" ht="15" customHeight="1" x14ac:dyDescent="0.25">
      <c r="A5" s="45" t="s">
        <v>39</v>
      </c>
      <c r="B5" s="45">
        <v>6</v>
      </c>
      <c r="C5" s="40"/>
      <c r="D5" s="41">
        <f>B5*10</f>
        <v>60</v>
      </c>
      <c r="E5" s="12"/>
      <c r="F5" s="94"/>
      <c r="G5" s="95"/>
      <c r="H5" s="101"/>
      <c r="I5" s="102"/>
      <c r="J5" s="103"/>
      <c r="K5" s="1"/>
      <c r="L5" s="70"/>
      <c r="M5" s="70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96"/>
      <c r="G6" s="97"/>
      <c r="H6" s="104"/>
      <c r="I6" s="105"/>
      <c r="J6" s="106"/>
      <c r="K6" s="1"/>
      <c r="L6" s="70"/>
      <c r="M6" s="70"/>
    </row>
    <row r="7" spans="1:19" ht="15" customHeight="1" x14ac:dyDescent="0.25">
      <c r="A7" s="45" t="s">
        <v>19</v>
      </c>
      <c r="B7" s="45">
        <v>0</v>
      </c>
      <c r="C7" s="39"/>
      <c r="D7" s="41">
        <f>B7*5</f>
        <v>0</v>
      </c>
      <c r="E7" s="12"/>
      <c r="F7" s="72" t="s">
        <v>22</v>
      </c>
      <c r="G7" s="72">
        <f>SUMIF(A4:A11,"Medidas",B4:B11)</f>
        <v>0</v>
      </c>
      <c r="H7" s="76">
        <f>SUMIF(A4:A15,H4,B4:B15)</f>
        <v>3</v>
      </c>
      <c r="I7" s="76"/>
      <c r="J7" s="76"/>
      <c r="K7" s="1"/>
      <c r="L7" s="70"/>
      <c r="M7" s="70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72"/>
      <c r="G8" s="72">
        <f>SUMIF(A4:A11,"Taça",B4:B11)</f>
        <v>0</v>
      </c>
      <c r="H8" s="76"/>
      <c r="I8" s="76"/>
      <c r="J8" s="76"/>
      <c r="K8" s="1"/>
      <c r="L8" s="70"/>
      <c r="M8" s="70"/>
    </row>
    <row r="9" spans="1:19" x14ac:dyDescent="0.25">
      <c r="A9" s="45" t="s">
        <v>25</v>
      </c>
      <c r="B9" s="45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86" t="s">
        <v>18</v>
      </c>
      <c r="G10" s="86"/>
      <c r="H10" s="86"/>
      <c r="I10" s="87">
        <f>SUM(D4:D15)</f>
        <v>390</v>
      </c>
      <c r="J10" s="88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6"/>
      <c r="G11" s="86"/>
      <c r="H11" s="86"/>
      <c r="I11" s="89"/>
      <c r="J11" s="90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91" t="s">
        <v>23</v>
      </c>
      <c r="G12" s="91"/>
      <c r="H12" s="91"/>
      <c r="I12" s="81">
        <f>SUM(B4:B15)</f>
        <v>35</v>
      </c>
      <c r="J12" s="81"/>
    </row>
    <row r="13" spans="1:19" ht="15" customHeight="1" x14ac:dyDescent="0.25">
      <c r="A13" s="45" t="s">
        <v>37</v>
      </c>
      <c r="B13" s="45">
        <v>1</v>
      </c>
      <c r="C13" s="39"/>
      <c r="D13" s="42">
        <v>20</v>
      </c>
      <c r="F13" s="91"/>
      <c r="G13" s="91"/>
      <c r="H13" s="91"/>
      <c r="I13" s="81"/>
      <c r="J13" s="81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41</v>
      </c>
      <c r="B15" s="45">
        <v>5</v>
      </c>
      <c r="C15" s="45"/>
      <c r="D15" s="37">
        <f>B15*10</f>
        <v>50</v>
      </c>
      <c r="E15" s="8"/>
      <c r="F15" s="20"/>
      <c r="G15" s="59" t="s">
        <v>73</v>
      </c>
      <c r="H15" s="60">
        <f>390/30</f>
        <v>13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61" t="s">
        <v>33</v>
      </c>
      <c r="F17" s="20"/>
      <c r="G17" s="8"/>
      <c r="H17" s="8"/>
      <c r="I17" s="19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62">
        <v>0</v>
      </c>
      <c r="F18" s="20"/>
      <c r="G18" s="8"/>
      <c r="H18" s="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2">
    <mergeCell ref="A1:D1"/>
    <mergeCell ref="A2:D2"/>
    <mergeCell ref="F2:J3"/>
    <mergeCell ref="L3:M8"/>
    <mergeCell ref="F7:G8"/>
    <mergeCell ref="H7:J8"/>
    <mergeCell ref="F10:H11"/>
    <mergeCell ref="I10:J11"/>
    <mergeCell ref="F12:H13"/>
    <mergeCell ref="I12:J13"/>
    <mergeCell ref="F4:G6"/>
    <mergeCell ref="H4:J6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I12" sqref="I12:J13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7" t="s">
        <v>0</v>
      </c>
      <c r="B1" s="107"/>
      <c r="C1" s="107"/>
      <c r="D1" s="107"/>
      <c r="E1" s="13"/>
    </row>
    <row r="2" spans="1:19" ht="19.5" customHeight="1" x14ac:dyDescent="0.25">
      <c r="A2" s="85" t="s">
        <v>45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2" t="s">
        <v>2</v>
      </c>
      <c r="G4" s="93"/>
      <c r="H4" s="98" t="s">
        <v>66</v>
      </c>
      <c r="I4" s="99"/>
      <c r="J4" s="100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41">
        <f>B5*10</f>
        <v>0</v>
      </c>
      <c r="E5" s="12"/>
      <c r="F5" s="94"/>
      <c r="G5" s="95"/>
      <c r="H5" s="101"/>
      <c r="I5" s="102"/>
      <c r="J5" s="103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96"/>
      <c r="G6" s="97"/>
      <c r="H6" s="104"/>
      <c r="I6" s="105"/>
      <c r="J6" s="106"/>
      <c r="K6" s="1"/>
      <c r="L6" s="46"/>
      <c r="M6" s="46"/>
    </row>
    <row r="7" spans="1:19" ht="15" customHeight="1" x14ac:dyDescent="0.25">
      <c r="A7" s="45" t="s">
        <v>44</v>
      </c>
      <c r="B7" s="45">
        <v>9</v>
      </c>
      <c r="C7" s="39"/>
      <c r="D7" s="41">
        <f>B7*10</f>
        <v>90</v>
      </c>
      <c r="E7" s="12"/>
      <c r="F7" s="72" t="s">
        <v>17</v>
      </c>
      <c r="G7" s="72">
        <f>SUMIF(A4:A11,"Medidas",B4:B11)</f>
        <v>0</v>
      </c>
      <c r="H7" s="76">
        <f>SUMIF(A4:A17,H4,B4:B17)</f>
        <v>2</v>
      </c>
      <c r="I7" s="76"/>
      <c r="J7" s="76"/>
      <c r="K7" s="1"/>
      <c r="L7" s="46"/>
      <c r="M7" s="46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72"/>
      <c r="G8" s="72">
        <f>SUMIF(A4:A11,"Taça",B4:B11)</f>
        <v>0</v>
      </c>
      <c r="H8" s="76"/>
      <c r="I8" s="76"/>
      <c r="J8" s="76"/>
      <c r="K8" s="1"/>
      <c r="L8" s="46"/>
      <c r="M8" s="46"/>
    </row>
    <row r="9" spans="1:19" x14ac:dyDescent="0.25">
      <c r="A9" s="45" t="s">
        <v>39</v>
      </c>
      <c r="B9" s="45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86" t="s">
        <v>18</v>
      </c>
      <c r="G10" s="86"/>
      <c r="H10" s="86"/>
      <c r="I10" s="87">
        <f>SUM(D4:D17)</f>
        <v>480</v>
      </c>
      <c r="J10" s="88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6"/>
      <c r="G11" s="86"/>
      <c r="H11" s="86"/>
      <c r="I11" s="89"/>
      <c r="J11" s="90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91" t="s">
        <v>23</v>
      </c>
      <c r="G12" s="91"/>
      <c r="H12" s="91"/>
      <c r="I12" s="81">
        <f>SUM(B4:B17)</f>
        <v>41</v>
      </c>
      <c r="J12" s="81"/>
    </row>
    <row r="13" spans="1:19" ht="15" customHeight="1" x14ac:dyDescent="0.25">
      <c r="A13" s="45" t="s">
        <v>25</v>
      </c>
      <c r="B13" s="45">
        <v>4</v>
      </c>
      <c r="C13" s="39"/>
      <c r="D13" s="42">
        <f>B13*5</f>
        <v>20</v>
      </c>
      <c r="F13" s="91"/>
      <c r="G13" s="91"/>
      <c r="H13" s="91"/>
      <c r="I13" s="81"/>
      <c r="J13" s="81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09" t="s">
        <v>65</v>
      </c>
      <c r="H15" s="10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8">
        <v>0</v>
      </c>
      <c r="H16" s="10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2</v>
      </c>
      <c r="C17" s="45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480/30</f>
        <v>16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F7:G8"/>
    <mergeCell ref="H7:J8"/>
    <mergeCell ref="G16:H16"/>
    <mergeCell ref="F10:H11"/>
    <mergeCell ref="I10:J11"/>
    <mergeCell ref="F12:H13"/>
    <mergeCell ref="I12:J13"/>
    <mergeCell ref="G15:H15"/>
    <mergeCell ref="A1:D1"/>
    <mergeCell ref="A2:D2"/>
    <mergeCell ref="F2:J3"/>
    <mergeCell ref="F4:G6"/>
    <mergeCell ref="H4:J6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7" t="s">
        <v>0</v>
      </c>
      <c r="B1" s="107"/>
      <c r="C1" s="107"/>
      <c r="D1" s="107"/>
      <c r="E1" s="13"/>
    </row>
    <row r="2" spans="1:19" ht="19.5" customHeight="1" x14ac:dyDescent="0.25">
      <c r="A2" s="85" t="s">
        <v>67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92" t="s">
        <v>2</v>
      </c>
      <c r="G4" s="93"/>
      <c r="H4" s="98" t="s">
        <v>32</v>
      </c>
      <c r="I4" s="99"/>
      <c r="J4" s="100"/>
      <c r="K4" s="1"/>
      <c r="L4" s="46"/>
      <c r="M4" s="46"/>
    </row>
    <row r="5" spans="1:19" ht="15" customHeight="1" x14ac:dyDescent="0.25">
      <c r="A5" s="45" t="s">
        <v>32</v>
      </c>
      <c r="B5" s="45">
        <v>2</v>
      </c>
      <c r="C5" s="40"/>
      <c r="D5" s="41">
        <f>B5*10</f>
        <v>20</v>
      </c>
      <c r="E5" s="12"/>
      <c r="F5" s="94"/>
      <c r="G5" s="95"/>
      <c r="H5" s="101"/>
      <c r="I5" s="102"/>
      <c r="J5" s="103"/>
      <c r="K5" s="1"/>
      <c r="L5" s="46"/>
      <c r="M5" s="46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96"/>
      <c r="G6" s="97"/>
      <c r="H6" s="104"/>
      <c r="I6" s="105"/>
      <c r="J6" s="106"/>
      <c r="K6" s="1"/>
      <c r="L6" s="46"/>
      <c r="M6" s="46"/>
    </row>
    <row r="7" spans="1:19" ht="15" customHeight="1" x14ac:dyDescent="0.25">
      <c r="A7" s="45" t="s">
        <v>44</v>
      </c>
      <c r="B7" s="45">
        <v>6</v>
      </c>
      <c r="C7" s="39"/>
      <c r="D7" s="41">
        <f>B7*10</f>
        <v>60</v>
      </c>
      <c r="E7" s="12"/>
      <c r="F7" s="72" t="s">
        <v>17</v>
      </c>
      <c r="G7" s="72">
        <f>SUMIF(A4:A11,"Medidas",B4:B11)</f>
        <v>0</v>
      </c>
      <c r="H7" s="76">
        <f>SUMIF(A4:A17,H4,B4:B17)</f>
        <v>2</v>
      </c>
      <c r="I7" s="76"/>
      <c r="J7" s="76"/>
      <c r="K7" s="1"/>
      <c r="L7" s="46"/>
      <c r="M7" s="46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72"/>
      <c r="G8" s="72">
        <f>SUMIF(A4:A11,"Taça",B4:B11)</f>
        <v>0</v>
      </c>
      <c r="H8" s="76"/>
      <c r="I8" s="76"/>
      <c r="J8" s="76"/>
      <c r="K8" s="1"/>
      <c r="L8" s="46"/>
      <c r="M8" s="46"/>
    </row>
    <row r="9" spans="1:19" x14ac:dyDescent="0.25">
      <c r="A9" s="45" t="s">
        <v>39</v>
      </c>
      <c r="B9" s="45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86" t="s">
        <v>18</v>
      </c>
      <c r="G10" s="86"/>
      <c r="H10" s="86"/>
      <c r="I10" s="87">
        <f>SUM(D4:D17)</f>
        <v>420</v>
      </c>
      <c r="J10" s="88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42">
        <f>B11*C22</f>
        <v>0</v>
      </c>
      <c r="E11" s="12"/>
      <c r="F11" s="86"/>
      <c r="G11" s="86"/>
      <c r="H11" s="86"/>
      <c r="I11" s="89"/>
      <c r="J11" s="90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91" t="s">
        <v>23</v>
      </c>
      <c r="G12" s="91"/>
      <c r="H12" s="91"/>
      <c r="I12" s="81">
        <f>SUM(B4:B17)</f>
        <v>40</v>
      </c>
      <c r="J12" s="81"/>
    </row>
    <row r="13" spans="1:19" ht="15" customHeight="1" x14ac:dyDescent="0.25">
      <c r="A13" s="45" t="s">
        <v>25</v>
      </c>
      <c r="B13" s="45">
        <v>0</v>
      </c>
      <c r="C13" s="39"/>
      <c r="D13" s="42">
        <f>B13*5</f>
        <v>0</v>
      </c>
      <c r="F13" s="91"/>
      <c r="G13" s="91"/>
      <c r="H13" s="91"/>
      <c r="I13" s="81"/>
      <c r="J13" s="81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09" t="s">
        <v>65</v>
      </c>
      <c r="H15" s="10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8">
        <v>0</v>
      </c>
      <c r="H16" s="10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5</v>
      </c>
      <c r="C17" s="45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I10/30</f>
        <v>14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workbookViewId="0">
      <selection activeCell="A5" sqref="A5:A19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7" t="s">
        <v>0</v>
      </c>
      <c r="B1" s="107"/>
      <c r="C1" s="107"/>
      <c r="D1" s="107"/>
      <c r="E1" s="13"/>
    </row>
    <row r="2" spans="1:19" ht="19.5" customHeight="1" x14ac:dyDescent="0.25">
      <c r="A2" s="85" t="s">
        <v>69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46"/>
      <c r="M3" s="46"/>
    </row>
    <row r="4" spans="1:19" ht="15" customHeight="1" x14ac:dyDescent="0.25">
      <c r="A4" s="3" t="s">
        <v>30</v>
      </c>
      <c r="B4" s="3">
        <v>1</v>
      </c>
      <c r="C4" s="26"/>
      <c r="D4" s="58">
        <v>50</v>
      </c>
      <c r="E4" s="12"/>
      <c r="F4" s="92" t="s">
        <v>2</v>
      </c>
      <c r="G4" s="93"/>
      <c r="H4" s="98" t="s">
        <v>70</v>
      </c>
      <c r="I4" s="99"/>
      <c r="J4" s="100"/>
      <c r="K4" s="1"/>
      <c r="L4" s="46"/>
      <c r="M4" s="46"/>
    </row>
    <row r="5" spans="1:19" ht="15" customHeight="1" x14ac:dyDescent="0.25">
      <c r="A5" s="45" t="s">
        <v>32</v>
      </c>
      <c r="B5" s="45">
        <v>1</v>
      </c>
      <c r="C5" s="40"/>
      <c r="D5" s="58">
        <f>B5*5</f>
        <v>5</v>
      </c>
      <c r="E5" s="12"/>
      <c r="F5" s="94"/>
      <c r="G5" s="95"/>
      <c r="H5" s="101"/>
      <c r="I5" s="102"/>
      <c r="J5" s="103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96"/>
      <c r="G6" s="97"/>
      <c r="H6" s="104"/>
      <c r="I6" s="105"/>
      <c r="J6" s="106"/>
      <c r="K6" s="1"/>
      <c r="L6" s="46"/>
      <c r="M6" s="46"/>
    </row>
    <row r="7" spans="1:19" ht="15" customHeight="1" x14ac:dyDescent="0.25">
      <c r="A7" s="45" t="s">
        <v>44</v>
      </c>
      <c r="B7" s="45">
        <v>11</v>
      </c>
      <c r="C7" s="39"/>
      <c r="D7" s="58">
        <f>B7*10</f>
        <v>110</v>
      </c>
      <c r="E7" s="12"/>
      <c r="F7" s="72" t="s">
        <v>17</v>
      </c>
      <c r="G7" s="72">
        <f>SUMIF(A4:A11,"Medidas",B4:B11)</f>
        <v>0</v>
      </c>
      <c r="H7" s="76">
        <f>SUMIF(A4:A19,H4,B4:B19)</f>
        <v>6</v>
      </c>
      <c r="I7" s="76"/>
      <c r="J7" s="76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2"/>
      <c r="G8" s="72">
        <f>SUMIF(A4:A11,"Taça",B4:B11)</f>
        <v>0</v>
      </c>
      <c r="H8" s="76"/>
      <c r="I8" s="76"/>
      <c r="J8" s="76"/>
      <c r="K8" s="1"/>
      <c r="L8" s="46"/>
      <c r="M8" s="46"/>
    </row>
    <row r="9" spans="1:19" x14ac:dyDescent="0.25">
      <c r="A9" s="45" t="s">
        <v>39</v>
      </c>
      <c r="B9" s="45">
        <v>25</v>
      </c>
      <c r="C9" s="39"/>
      <c r="D9" s="58">
        <f>B9*10</f>
        <v>250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58">
        <f>B10*5</f>
        <v>15</v>
      </c>
      <c r="E10" s="12"/>
      <c r="F10" s="86" t="s">
        <v>18</v>
      </c>
      <c r="G10" s="86"/>
      <c r="H10" s="86"/>
      <c r="I10" s="87">
        <f>SUM(D4:D19)</f>
        <v>655</v>
      </c>
      <c r="J10" s="88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37"/>
      <c r="E11" s="12"/>
      <c r="F11" s="86"/>
      <c r="G11" s="86"/>
      <c r="H11" s="86"/>
      <c r="I11" s="89"/>
      <c r="J11" s="90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120</v>
      </c>
      <c r="F12" s="91" t="s">
        <v>23</v>
      </c>
      <c r="G12" s="91"/>
      <c r="H12" s="91"/>
      <c r="I12" s="81">
        <f>SUM(B4:B19)</f>
        <v>57</v>
      </c>
      <c r="J12" s="81"/>
    </row>
    <row r="13" spans="1:19" ht="15" customHeight="1" x14ac:dyDescent="0.25">
      <c r="A13" s="45" t="s">
        <v>25</v>
      </c>
      <c r="B13" s="45">
        <v>3</v>
      </c>
      <c r="C13" s="39"/>
      <c r="D13" s="37">
        <f>B13*5</f>
        <v>15</v>
      </c>
      <c r="F13" s="91"/>
      <c r="G13" s="91"/>
      <c r="H13" s="91"/>
      <c r="I13" s="81"/>
      <c r="J13" s="81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09" t="s">
        <v>65</v>
      </c>
      <c r="H15" s="10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58"/>
      <c r="E16" s="8"/>
      <c r="F16" s="20"/>
      <c r="G16" s="108">
        <v>0</v>
      </c>
      <c r="H16" s="10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1</v>
      </c>
      <c r="C17" s="45"/>
      <c r="D17" s="58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6</v>
      </c>
      <c r="C18" s="38"/>
      <c r="D18" s="58">
        <f>B18*5</f>
        <v>30</v>
      </c>
      <c r="F18" s="28"/>
      <c r="G18" s="59" t="s">
        <v>73</v>
      </c>
      <c r="H18" s="60">
        <f>I10/30</f>
        <v>21.833333333333332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5</v>
      </c>
      <c r="C19" s="45"/>
      <c r="D19" s="58">
        <f>B19*10</f>
        <v>50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4"/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C08CDEAD-E78B-42A7-988E-564DC875EEFF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128-5189-43C1-BDE1-B3CE13E9EDE7}">
  <dimension ref="A1:S25"/>
  <sheetViews>
    <sheetView tabSelected="1" topLeftCell="A2" workbookViewId="0">
      <selection activeCell="J22" sqref="J22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7" t="s">
        <v>0</v>
      </c>
      <c r="B1" s="107"/>
      <c r="C1" s="107"/>
      <c r="D1" s="107"/>
      <c r="E1" s="13"/>
    </row>
    <row r="2" spans="1:19" ht="19.5" customHeight="1" x14ac:dyDescent="0.25">
      <c r="A2" s="85" t="s">
        <v>72</v>
      </c>
      <c r="B2" s="85"/>
      <c r="C2" s="85"/>
      <c r="D2" s="85"/>
      <c r="E2" s="14"/>
      <c r="F2" s="77" t="s">
        <v>16</v>
      </c>
      <c r="G2" s="77"/>
      <c r="H2" s="77"/>
      <c r="I2" s="77"/>
      <c r="J2" s="7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8"/>
      <c r="G3" s="78"/>
      <c r="H3" s="78"/>
      <c r="I3" s="78"/>
      <c r="J3" s="78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58"/>
      <c r="E4" s="12"/>
      <c r="F4" s="92" t="s">
        <v>2</v>
      </c>
      <c r="G4" s="93"/>
      <c r="H4" s="98" t="s">
        <v>76</v>
      </c>
      <c r="I4" s="99"/>
      <c r="J4" s="100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58"/>
      <c r="E5" s="12"/>
      <c r="F5" s="94"/>
      <c r="G5" s="95"/>
      <c r="H5" s="101"/>
      <c r="I5" s="102"/>
      <c r="J5" s="103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96"/>
      <c r="G6" s="97"/>
      <c r="H6" s="104"/>
      <c r="I6" s="105"/>
      <c r="J6" s="106"/>
      <c r="K6" s="1"/>
      <c r="L6" s="46"/>
      <c r="M6" s="46"/>
    </row>
    <row r="7" spans="1:19" ht="15" customHeight="1" x14ac:dyDescent="0.25">
      <c r="A7" s="45" t="s">
        <v>44</v>
      </c>
      <c r="B7" s="45">
        <v>2</v>
      </c>
      <c r="C7" s="39"/>
      <c r="D7" s="58">
        <f>B7*10</f>
        <v>20</v>
      </c>
      <c r="E7" s="12"/>
      <c r="F7" s="72" t="s">
        <v>17</v>
      </c>
      <c r="G7" s="72">
        <f>SUMIF(A4:A11,"Medidas",B4:B11)</f>
        <v>0</v>
      </c>
      <c r="H7" s="76">
        <f>SUMIF(A4:A22,H4,B4:B22)</f>
        <v>12</v>
      </c>
      <c r="I7" s="76"/>
      <c r="J7" s="76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2"/>
      <c r="G8" s="72">
        <f>SUMIF(A4:A11,"Taça",B4:B11)</f>
        <v>0</v>
      </c>
      <c r="H8" s="76"/>
      <c r="I8" s="76"/>
      <c r="J8" s="76"/>
      <c r="K8" s="1"/>
      <c r="L8" s="46"/>
      <c r="M8" s="46"/>
    </row>
    <row r="9" spans="1:19" x14ac:dyDescent="0.25">
      <c r="A9" s="45" t="s">
        <v>39</v>
      </c>
      <c r="B9" s="45">
        <v>2</v>
      </c>
      <c r="C9" s="39"/>
      <c r="D9" s="58">
        <f>B9*10</f>
        <v>20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1</v>
      </c>
      <c r="C10" s="38"/>
      <c r="D10" s="58">
        <f>B10*5</f>
        <v>5</v>
      </c>
      <c r="E10" s="12"/>
      <c r="F10" s="86" t="s">
        <v>18</v>
      </c>
      <c r="G10" s="86"/>
      <c r="H10" s="86"/>
      <c r="I10" s="87">
        <f>SUM(D4:D22)</f>
        <v>220</v>
      </c>
      <c r="J10" s="88"/>
      <c r="K10" s="18"/>
      <c r="P10" s="19" t="s">
        <v>11</v>
      </c>
    </row>
    <row r="11" spans="1:19" ht="15" customHeight="1" x14ac:dyDescent="0.25">
      <c r="A11" s="45" t="s">
        <v>68</v>
      </c>
      <c r="B11" s="45">
        <v>1</v>
      </c>
      <c r="C11" s="39"/>
      <c r="D11" s="37">
        <f>B11*5</f>
        <v>5</v>
      </c>
      <c r="E11" s="12"/>
      <c r="F11" s="86"/>
      <c r="G11" s="86"/>
      <c r="H11" s="86"/>
      <c r="I11" s="89"/>
      <c r="J11" s="90"/>
      <c r="K11" s="18"/>
    </row>
    <row r="12" spans="1:19" ht="15" customHeight="1" x14ac:dyDescent="0.25">
      <c r="A12" s="38" t="s">
        <v>35</v>
      </c>
      <c r="B12" s="38">
        <v>0</v>
      </c>
      <c r="C12" s="38"/>
      <c r="D12" s="37"/>
      <c r="F12" s="91" t="s">
        <v>23</v>
      </c>
      <c r="G12" s="91"/>
      <c r="H12" s="91"/>
      <c r="I12" s="81">
        <f>SUM(B4:B22)</f>
        <v>32</v>
      </c>
      <c r="J12" s="81"/>
    </row>
    <row r="13" spans="1:19" ht="15" customHeight="1" x14ac:dyDescent="0.25">
      <c r="A13" s="45" t="s">
        <v>25</v>
      </c>
      <c r="B13" s="45">
        <v>4</v>
      </c>
      <c r="C13" s="39"/>
      <c r="D13" s="37">
        <f>B13*5</f>
        <v>20</v>
      </c>
      <c r="F13" s="91"/>
      <c r="G13" s="91"/>
      <c r="H13" s="91"/>
      <c r="I13" s="81"/>
      <c r="J13" s="81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09" t="s">
        <v>65</v>
      </c>
      <c r="H15" s="10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3</v>
      </c>
      <c r="C16" s="38"/>
      <c r="D16" s="58">
        <f>B16*10</f>
        <v>30</v>
      </c>
      <c r="E16" s="8"/>
      <c r="F16" s="20"/>
      <c r="G16" s="108">
        <v>10</v>
      </c>
      <c r="H16" s="10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4</v>
      </c>
      <c r="C17" s="45"/>
      <c r="D17" s="58">
        <f>B17*10</f>
        <v>40</v>
      </c>
      <c r="F17" s="20"/>
      <c r="G17" s="63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0</v>
      </c>
      <c r="C18" s="38"/>
      <c r="D18" s="58"/>
      <c r="F18" s="28"/>
      <c r="G18" s="59" t="s">
        <v>73</v>
      </c>
      <c r="H18" s="60">
        <f>I10/30</f>
        <v>7.333333333333333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0</v>
      </c>
      <c r="C19" s="45"/>
      <c r="D19" s="5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8" t="s">
        <v>74</v>
      </c>
      <c r="B20" s="38">
        <v>1</v>
      </c>
      <c r="C20" s="38"/>
      <c r="D20" s="58">
        <f>B20*10</f>
        <v>10</v>
      </c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45" t="s">
        <v>75</v>
      </c>
      <c r="B21" s="45">
        <v>2</v>
      </c>
      <c r="C21" s="45"/>
      <c r="D21" s="58">
        <f>B21*5</f>
        <v>10</v>
      </c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38" t="s">
        <v>76</v>
      </c>
      <c r="B22" s="38">
        <v>12</v>
      </c>
      <c r="C22" s="38"/>
      <c r="D22" s="58">
        <f>B22*5</f>
        <v>60</v>
      </c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  <row r="25" spans="1:19" x14ac:dyDescent="0.25">
      <c r="J25" s="64"/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5D6BEB5A-6C5B-4E25-95EA-AD933D5CC0B3}">
      <formula1>$A$4:$A$22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Setembro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2024-09-16T23:42:12Z</dcterms:modified>
</cp:coreProperties>
</file>