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ehr\Kommunikationsnetze Praktikum\mpikommunikation01\"/>
    </mc:Choice>
  </mc:AlternateContent>
  <xr:revisionPtr revIDLastSave="0" documentId="13_ncr:1_{C152571D-858E-487E-A5A0-EACFADAA6471}" xr6:coauthVersionLast="47" xr6:coauthVersionMax="47" xr10:uidLastSave="{00000000-0000-0000-0000-000000000000}"/>
  <bookViews>
    <workbookView xWindow="-110" yWindow="-110" windowWidth="19420" windowHeight="10300" tabRatio="676" activeTab="3" xr2:uid="{647155F2-723F-4237-96D9-CDC7C39A4D7B}"/>
  </bookViews>
  <sheets>
    <sheet name="Tabelle1" sheetId="1" r:id="rId1"/>
    <sheet name="Task_92" sheetId="14" r:id="rId2"/>
    <sheet name="Task_92_ib" sheetId="21" r:id="rId3"/>
    <sheet name="Task_93" sheetId="16" r:id="rId4"/>
    <sheet name="pp_intra" sheetId="5" r:id="rId5"/>
    <sheet name="pp_inter" sheetId="4" r:id="rId6"/>
    <sheet name="pe_intra" sheetId="3" r:id="rId7"/>
    <sheet name="pe_inter" sheetId="2" r:id="rId8"/>
    <sheet name="ib_pp_intra" sheetId="25" r:id="rId9"/>
    <sheet name="ib_pp_inter" sheetId="24" r:id="rId10"/>
    <sheet name="ib_pe_intra" sheetId="23" r:id="rId11"/>
    <sheet name="ib_pe_inter" sheetId="22" r:id="rId12"/>
    <sheet name="pp_intra_0" sheetId="12" r:id="rId13"/>
    <sheet name="pp_intra_1" sheetId="19" r:id="rId14"/>
    <sheet name="pp_intra_7" sheetId="13" r:id="rId15"/>
    <sheet name="pp_inter_0" sheetId="10" r:id="rId16"/>
    <sheet name="pp_inter_1" sheetId="20" r:id="rId17"/>
    <sheet name="pp_inter_7" sheetId="11" r:id="rId18"/>
    <sheet name="pe_intra_0" sheetId="8" r:id="rId19"/>
    <sheet name="pe_intra_1" sheetId="18" r:id="rId20"/>
    <sheet name="pe_intra_7" sheetId="9" r:id="rId21"/>
    <sheet name="pe_inter_0" sheetId="6" r:id="rId22"/>
    <sheet name="pe_inter_1" sheetId="17" r:id="rId23"/>
    <sheet name="pe_inter_7" sheetId="7" r:id="rId24"/>
  </sheets>
  <definedNames>
    <definedName name="_xlnm._FilterDatabase" localSheetId="1" hidden="1">Task_92!$A$3:$F$108</definedName>
    <definedName name="ExterneDaten_1" localSheetId="11" hidden="1">ib_pe_inter!$A$1:$B$106</definedName>
    <definedName name="ExterneDaten_1" localSheetId="7" hidden="1">pe_inter!$A$1:$B$106</definedName>
    <definedName name="ExterneDaten_1" localSheetId="16" hidden="1">pp_inter_1!$A$1:$B$106</definedName>
    <definedName name="ExterneDaten_10" localSheetId="22" hidden="1">pe_inter_1!$A$1:$B$106</definedName>
    <definedName name="ExterneDaten_11" localSheetId="19" hidden="1">pe_intra_1!$A$1:$B$106</definedName>
    <definedName name="ExterneDaten_12" localSheetId="13" hidden="1">pp_intra_1!$A$1:$B$106</definedName>
    <definedName name="ExterneDaten_2" localSheetId="10" hidden="1">ib_pe_intra!$A$1:$B$106</definedName>
    <definedName name="ExterneDaten_2" localSheetId="9" hidden="1">ib_pp_inter!$A$1:$B$106</definedName>
    <definedName name="ExterneDaten_2" localSheetId="21" hidden="1">pe_inter_0!$A$1:$B$106</definedName>
    <definedName name="ExterneDaten_2" localSheetId="6" hidden="1">pe_intra!$A$1:$B$106</definedName>
    <definedName name="ExterneDaten_3" localSheetId="8" hidden="1">ib_pp_intra!$A$1:$B$106</definedName>
    <definedName name="ExterneDaten_3" localSheetId="23" hidden="1">pe_inter_7!$A$1:$B$106</definedName>
    <definedName name="ExterneDaten_3" localSheetId="5" hidden="1">pp_inter!$A$1:$B$106</definedName>
    <definedName name="ExterneDaten_4" localSheetId="18" hidden="1">pe_intra_0!$A$1:$B$106</definedName>
    <definedName name="ExterneDaten_4" localSheetId="4" hidden="1">pp_intra!$A$1:$B$106</definedName>
    <definedName name="ExterneDaten_5" localSheetId="20" hidden="1">pe_intra_7!$A$1:$B$106</definedName>
    <definedName name="ExterneDaten_6" localSheetId="15" hidden="1">pp_inter_0!$A$1:$B$106</definedName>
    <definedName name="ExterneDaten_7" localSheetId="17" hidden="1">pp_inter_7!$A$1:$B$106</definedName>
    <definedName name="ExterneDaten_8" localSheetId="12" hidden="1">pp_intra_0!$A$1:$B$106</definedName>
    <definedName name="ExterneDaten_9" localSheetId="14" hidden="1">pp_intra_7!$A$1:$B$106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1" l="1" a="1"/>
  <c r="J4" i="21" s="1"/>
  <c r="I4" i="21" a="1"/>
  <c r="I4" i="21" s="1"/>
  <c r="H4" i="21" a="1"/>
  <c r="H4" i="21" s="1"/>
  <c r="G4" i="21" a="1"/>
  <c r="G4" i="21" s="1"/>
  <c r="F4" i="21" a="1"/>
  <c r="F4" i="21" s="1"/>
  <c r="E4" i="21" a="1"/>
  <c r="E4" i="21" s="1"/>
  <c r="D4" i="21" a="1"/>
  <c r="D4" i="21" s="1"/>
  <c r="C4" i="21" a="1"/>
  <c r="C4" i="21" s="1"/>
  <c r="B4" i="21" a="1"/>
  <c r="B4" i="21" s="1"/>
  <c r="M111" i="21" s="1" a="1"/>
  <c r="M111" i="21" s="1"/>
  <c r="G4" i="16" a="1"/>
  <c r="G4" i="16" s="1"/>
  <c r="M4" i="16" a="1"/>
  <c r="M4" i="16" s="1"/>
  <c r="J4" i="16" a="1"/>
  <c r="J4" i="16" s="1"/>
  <c r="D4" i="16" a="1"/>
  <c r="D4" i="16" s="1"/>
  <c r="N4" i="16" a="1"/>
  <c r="N4" i="16" s="1"/>
  <c r="L4" i="16" a="1"/>
  <c r="L4" i="16" s="1"/>
  <c r="K4" i="16" a="1"/>
  <c r="K4" i="16" s="1"/>
  <c r="I4" i="16" a="1"/>
  <c r="I4" i="16" s="1"/>
  <c r="H4" i="16" a="1"/>
  <c r="H4" i="16" s="1"/>
  <c r="F4" i="16" a="1"/>
  <c r="F4" i="16" s="1"/>
  <c r="E4" i="16" a="1"/>
  <c r="E4" i="16" s="1"/>
  <c r="C4" i="16" a="1"/>
  <c r="C4" i="16" s="1"/>
  <c r="B4" i="16" a="1"/>
  <c r="B4" i="16" s="1"/>
  <c r="AB112" i="16" s="1" a="1"/>
  <c r="AB112" i="16" s="1"/>
  <c r="B4" i="14" a="1"/>
  <c r="B4" i="14" s="1"/>
  <c r="F4" i="14" a="1"/>
  <c r="F4" i="14" s="1"/>
  <c r="E4" i="14" a="1"/>
  <c r="E4" i="14" s="1"/>
  <c r="D4" i="14" a="1"/>
  <c r="D4" i="14" s="1"/>
  <c r="C4" i="14" a="1"/>
  <c r="C4" i="14" s="1"/>
  <c r="O23" i="21" l="1" a="1"/>
  <c r="O23" i="21" s="1"/>
  <c r="M67" i="21" a="1"/>
  <c r="M67" i="21" s="1"/>
  <c r="M9" i="21" a="1"/>
  <c r="M9" i="21" s="1"/>
  <c r="N33" i="21" a="1"/>
  <c r="N33" i="21" s="1"/>
  <c r="M19" i="21" a="1"/>
  <c r="M19" i="21" s="1"/>
  <c r="R21" i="21" a="1"/>
  <c r="R21" i="21" s="1"/>
  <c r="O17" i="21" a="1"/>
  <c r="O17" i="21" s="1"/>
  <c r="P10" i="21" a="1"/>
  <c r="P10" i="21" s="1"/>
  <c r="P31" i="21" a="1"/>
  <c r="P31" i="21" s="1"/>
  <c r="N64" i="21" a="1"/>
  <c r="N64" i="21" s="1"/>
  <c r="O96" i="21" a="1"/>
  <c r="O96" i="21" s="1"/>
  <c r="P85" i="21" a="1"/>
  <c r="P85" i="21" s="1"/>
  <c r="Q117" i="21" a="1"/>
  <c r="Q117" i="21" s="1"/>
  <c r="O103" i="21" a="1"/>
  <c r="O103" i="21" s="1"/>
  <c r="P13" i="21" a="1"/>
  <c r="P13" i="21" s="1"/>
  <c r="N100" i="21" a="1"/>
  <c r="N100" i="21" s="1"/>
  <c r="P17" i="21" a="1"/>
  <c r="P17" i="21" s="1"/>
  <c r="M87" i="21" a="1"/>
  <c r="M87" i="21" s="1"/>
  <c r="M6" i="21" a="1"/>
  <c r="M6" i="21" s="1"/>
  <c r="M5" i="21" a="1"/>
  <c r="M5" i="21" s="1"/>
  <c r="P21" i="21" a="1"/>
  <c r="P21" i="21" s="1"/>
  <c r="N16" i="21" a="1"/>
  <c r="N16" i="21" s="1"/>
  <c r="O8" i="21" a="1"/>
  <c r="O8" i="21" s="1"/>
  <c r="N42" i="21" a="1"/>
  <c r="N42" i="21" s="1"/>
  <c r="M30" i="21" a="1"/>
  <c r="M30" i="21" s="1"/>
  <c r="P62" i="21" a="1"/>
  <c r="P62" i="21" s="1"/>
  <c r="M95" i="21" a="1"/>
  <c r="M95" i="21" s="1"/>
  <c r="N84" i="21" a="1"/>
  <c r="N84" i="21" s="1"/>
  <c r="N116" i="21" a="1"/>
  <c r="N116" i="21" s="1"/>
  <c r="O101" i="21" a="1"/>
  <c r="O101" i="21" s="1"/>
  <c r="N18" i="21" a="1"/>
  <c r="N18" i="21" s="1"/>
  <c r="N107" i="21" a="1"/>
  <c r="N107" i="21" s="1"/>
  <c r="O12" i="21" a="1"/>
  <c r="O12" i="21" s="1"/>
  <c r="O119" i="21" a="1"/>
  <c r="O119" i="21" s="1"/>
  <c r="M18" i="21" a="1"/>
  <c r="M18" i="21" s="1"/>
  <c r="M17" i="21" a="1"/>
  <c r="M17" i="21" s="1"/>
  <c r="R24" i="21" a="1"/>
  <c r="R24" i="21" s="1"/>
  <c r="O21" i="21" a="1"/>
  <c r="O21" i="21" s="1"/>
  <c r="R15" i="21" a="1"/>
  <c r="R15" i="21" s="1"/>
  <c r="N6" i="21" a="1"/>
  <c r="N6" i="21" s="1"/>
  <c r="O52" i="21" a="1"/>
  <c r="O52" i="21" s="1"/>
  <c r="M61" i="21" a="1"/>
  <c r="M61" i="21" s="1"/>
  <c r="P82" i="21" a="1"/>
  <c r="P82" i="21" s="1"/>
  <c r="P114" i="21" a="1"/>
  <c r="P114" i="21" s="1"/>
  <c r="M4" i="21" a="1"/>
  <c r="M4" i="21" s="1"/>
  <c r="P46" i="21" a="1"/>
  <c r="P46" i="21" s="1"/>
  <c r="O88" i="21" a="1"/>
  <c r="O88" i="21" s="1"/>
  <c r="R22" i="21" a="1"/>
  <c r="R22" i="21" s="1"/>
  <c r="N53" i="21" a="1"/>
  <c r="N53" i="21" s="1"/>
  <c r="M16" i="21" a="1"/>
  <c r="M16" i="21" s="1"/>
  <c r="P24" i="21" a="1"/>
  <c r="P24" i="21" s="1"/>
  <c r="O20" i="21" a="1"/>
  <c r="O20" i="21" s="1"/>
  <c r="N5" i="21" a="1"/>
  <c r="N5" i="21" s="1"/>
  <c r="N39" i="21" a="1"/>
  <c r="N39" i="21" s="1"/>
  <c r="O71" i="21" a="1"/>
  <c r="O71" i="21" s="1"/>
  <c r="O59" i="21" a="1"/>
  <c r="O59" i="21" s="1"/>
  <c r="O92" i="21" a="1"/>
  <c r="O92" i="21" s="1"/>
  <c r="M81" i="21" a="1"/>
  <c r="M81" i="21" s="1"/>
  <c r="M113" i="21" a="1"/>
  <c r="M113" i="21" s="1"/>
  <c r="M11" i="21" a="1"/>
  <c r="M11" i="21" s="1"/>
  <c r="P34" i="21" a="1"/>
  <c r="P34" i="21" s="1"/>
  <c r="M23" i="21" a="1"/>
  <c r="M23" i="21" s="1"/>
  <c r="N45" i="21" a="1"/>
  <c r="N45" i="21" s="1"/>
  <c r="N105" i="21" a="1"/>
  <c r="N105" i="21" s="1"/>
  <c r="Q23" i="21" a="1"/>
  <c r="Q23" i="21" s="1"/>
  <c r="P19" i="21" a="1"/>
  <c r="P19" i="21" s="1"/>
  <c r="Q14" i="21" a="1"/>
  <c r="Q14" i="21" s="1"/>
  <c r="P28" i="21" a="1"/>
  <c r="P28" i="21" s="1"/>
  <c r="P37" i="21" a="1"/>
  <c r="P37" i="21" s="1"/>
  <c r="M70" i="21" a="1"/>
  <c r="M70" i="21" s="1"/>
  <c r="M91" i="21" a="1"/>
  <c r="M91" i="21" s="1"/>
  <c r="O79" i="21" a="1"/>
  <c r="O79" i="21" s="1"/>
  <c r="M102" i="21" a="1"/>
  <c r="M102" i="21" s="1"/>
  <c r="S103" i="21" a="1"/>
  <c r="S103" i="21" s="1"/>
  <c r="P105" i="21" a="1"/>
  <c r="P105" i="21" s="1"/>
  <c r="P107" i="21" a="1"/>
  <c r="P107" i="21" s="1"/>
  <c r="P109" i="21" a="1"/>
  <c r="P109" i="21" s="1"/>
  <c r="O111" i="21" a="1"/>
  <c r="O111" i="21" s="1"/>
  <c r="O113" i="21" a="1"/>
  <c r="O113" i="21" s="1"/>
  <c r="M115" i="21" a="1"/>
  <c r="M115" i="21" s="1"/>
  <c r="P116" i="21" a="1"/>
  <c r="P116" i="21" s="1"/>
  <c r="N118" i="21" a="1"/>
  <c r="N118" i="21" s="1"/>
  <c r="Q119" i="21" a="1"/>
  <c r="Q119" i="21" s="1"/>
  <c r="P100" i="21" a="1"/>
  <c r="P100" i="21" s="1"/>
  <c r="N78" i="21" a="1"/>
  <c r="N78" i="21" s="1"/>
  <c r="O81" i="21" a="1"/>
  <c r="O81" i="21" s="1"/>
  <c r="M83" i="21" a="1"/>
  <c r="M83" i="21" s="1"/>
  <c r="P84" i="21" a="1"/>
  <c r="P84" i="21" s="1"/>
  <c r="M86" i="21" a="1"/>
  <c r="M86" i="21" s="1"/>
  <c r="O87" i="21" a="1"/>
  <c r="O87" i="21" s="1"/>
  <c r="M90" i="21" a="1"/>
  <c r="M90" i="21" s="1"/>
  <c r="O91" i="21" a="1"/>
  <c r="O91" i="21" s="1"/>
  <c r="M94" i="21" a="1"/>
  <c r="M94" i="21" s="1"/>
  <c r="O95" i="21" a="1"/>
  <c r="O95" i="21" s="1"/>
  <c r="P53" i="21" a="1"/>
  <c r="P53" i="21" s="1"/>
  <c r="N55" i="21" a="1"/>
  <c r="N55" i="21" s="1"/>
  <c r="P56" i="21" a="1"/>
  <c r="P56" i="21" s="1"/>
  <c r="N58" i="21" a="1"/>
  <c r="N58" i="21" s="1"/>
  <c r="O61" i="21" a="1"/>
  <c r="O61" i="21" s="1"/>
  <c r="M63" i="21" a="1"/>
  <c r="M63" i="21" s="1"/>
  <c r="P64" i="21" a="1"/>
  <c r="P64" i="21" s="1"/>
  <c r="M66" i="21" a="1"/>
  <c r="M66" i="21" s="1"/>
  <c r="O67" i="21" a="1"/>
  <c r="O67" i="21" s="1"/>
  <c r="M69" i="21" a="1"/>
  <c r="M69" i="21" s="1"/>
  <c r="O70" i="21" a="1"/>
  <c r="O70" i="21" s="1"/>
  <c r="M52" i="21" a="1"/>
  <c r="M52" i="21" s="1"/>
  <c r="O30" i="21" a="1"/>
  <c r="O30" i="21" s="1"/>
  <c r="M32" i="21" a="1"/>
  <c r="M32" i="21" s="1"/>
  <c r="P33" i="21" a="1"/>
  <c r="P33" i="21" s="1"/>
  <c r="T34" i="21" a="1"/>
  <c r="T34" i="21" s="1"/>
  <c r="O36" i="21" a="1"/>
  <c r="O36" i="21" s="1"/>
  <c r="M38" i="21" a="1"/>
  <c r="M38" i="21" s="1"/>
  <c r="P39" i="21" a="1"/>
  <c r="P39" i="21" s="1"/>
  <c r="N41" i="21" a="1"/>
  <c r="N41" i="21" s="1"/>
  <c r="P42" i="21" a="1"/>
  <c r="P42" i="21" s="1"/>
  <c r="M44" i="21" a="1"/>
  <c r="M44" i="21" s="1"/>
  <c r="P45" i="21" a="1"/>
  <c r="P45" i="21" s="1"/>
  <c r="M47" i="21" a="1"/>
  <c r="M47" i="21" s="1"/>
  <c r="O48" i="21" a="1"/>
  <c r="O48" i="21" s="1"/>
  <c r="T14" i="21" a="1"/>
  <c r="T14" i="21" s="1"/>
  <c r="P6" i="21" a="1"/>
  <c r="P6" i="21" s="1"/>
  <c r="N9" i="21" a="1"/>
  <c r="N9" i="21" s="1"/>
  <c r="O11" i="21" a="1"/>
  <c r="O11" i="21" s="1"/>
  <c r="S12" i="21" a="1"/>
  <c r="S12" i="21" s="1"/>
  <c r="N102" i="21" a="1"/>
  <c r="N102" i="21" s="1"/>
  <c r="M104" i="21" a="1"/>
  <c r="M104" i="21" s="1"/>
  <c r="M106" i="21" a="1"/>
  <c r="M106" i="21" s="1"/>
  <c r="M108" i="21" a="1"/>
  <c r="M108" i="21" s="1"/>
  <c r="T109" i="21" a="1"/>
  <c r="T109" i="21" s="1"/>
  <c r="P111" i="21" a="1"/>
  <c r="P111" i="21" s="1"/>
  <c r="P113" i="21" a="1"/>
  <c r="P113" i="21" s="1"/>
  <c r="N115" i="21" a="1"/>
  <c r="N115" i="21" s="1"/>
  <c r="Q116" i="21" a="1"/>
  <c r="Q116" i="21" s="1"/>
  <c r="O118" i="21" a="1"/>
  <c r="O118" i="21" s="1"/>
  <c r="M120" i="21" a="1"/>
  <c r="M120" i="21" s="1"/>
  <c r="M100" i="21" a="1"/>
  <c r="M100" i="21" s="1"/>
  <c r="O78" i="21" a="1"/>
  <c r="O78" i="21" s="1"/>
  <c r="M80" i="21" a="1"/>
  <c r="M80" i="21" s="1"/>
  <c r="P81" i="21" a="1"/>
  <c r="P81" i="21" s="1"/>
  <c r="N83" i="21" a="1"/>
  <c r="N83" i="21" s="1"/>
  <c r="N86" i="21" a="1"/>
  <c r="N86" i="21" s="1"/>
  <c r="P87" i="21" a="1"/>
  <c r="P87" i="21" s="1"/>
  <c r="S88" i="21" a="1"/>
  <c r="S88" i="21" s="1"/>
  <c r="N90" i="21" a="1"/>
  <c r="N90" i="21" s="1"/>
  <c r="P91" i="21" a="1"/>
  <c r="P91" i="21" s="1"/>
  <c r="S92" i="21" a="1"/>
  <c r="S92" i="21" s="1"/>
  <c r="N94" i="21" a="1"/>
  <c r="N94" i="21" s="1"/>
  <c r="P95" i="21" a="1"/>
  <c r="P95" i="21" s="1"/>
  <c r="N76" i="21" a="1"/>
  <c r="N76" i="21" s="1"/>
  <c r="O55" i="21" a="1"/>
  <c r="O55" i="21" s="1"/>
  <c r="O58" i="21" a="1"/>
  <c r="O58" i="21" s="1"/>
  <c r="M60" i="21" a="1"/>
  <c r="M60" i="21" s="1"/>
  <c r="P61" i="21" a="1"/>
  <c r="P61" i="21" s="1"/>
  <c r="N63" i="21" a="1"/>
  <c r="N63" i="21" s="1"/>
  <c r="N66" i="21" a="1"/>
  <c r="N66" i="21" s="1"/>
  <c r="P67" i="21" a="1"/>
  <c r="P67" i="21" s="1"/>
  <c r="N69" i="21" a="1"/>
  <c r="N69" i="21" s="1"/>
  <c r="P70" i="21" a="1"/>
  <c r="P70" i="21" s="1"/>
  <c r="M72" i="21" a="1"/>
  <c r="M72" i="21" s="1"/>
  <c r="M29" i="21" a="1"/>
  <c r="M29" i="21" s="1"/>
  <c r="P30" i="21" a="1"/>
  <c r="P30" i="21" s="1"/>
  <c r="N32" i="21" a="1"/>
  <c r="N32" i="21" s="1"/>
  <c r="M35" i="21" a="1"/>
  <c r="M35" i="21" s="1"/>
  <c r="P36" i="21" a="1"/>
  <c r="P36" i="21" s="1"/>
  <c r="N38" i="21" a="1"/>
  <c r="N38" i="21" s="1"/>
  <c r="O41" i="21" a="1"/>
  <c r="O41" i="21" s="1"/>
  <c r="N44" i="21" a="1"/>
  <c r="N44" i="21" s="1"/>
  <c r="N47" i="21" a="1"/>
  <c r="N47" i="21" s="1"/>
  <c r="P48" i="21" a="1"/>
  <c r="P48" i="21" s="1"/>
  <c r="T22" i="21" a="1"/>
  <c r="T22" i="21" s="1"/>
  <c r="P5" i="21" a="1"/>
  <c r="P5" i="21" s="1"/>
  <c r="N7" i="21" a="1"/>
  <c r="N7" i="21" s="1"/>
  <c r="O9" i="21" a="1"/>
  <c r="O9" i="21" s="1"/>
  <c r="N13" i="21" a="1"/>
  <c r="N13" i="21" s="1"/>
  <c r="R14" i="21" a="1"/>
  <c r="R14" i="21" s="1"/>
  <c r="O16" i="21" a="1"/>
  <c r="O16" i="21" s="1"/>
  <c r="O18" i="21" a="1"/>
  <c r="O18" i="21" s="1"/>
  <c r="P20" i="21" a="1"/>
  <c r="P20" i="21" s="1"/>
  <c r="N22" i="21" a="1"/>
  <c r="N22" i="21" s="1"/>
  <c r="S23" i="21" a="1"/>
  <c r="S23" i="21" s="1"/>
  <c r="M7" i="21" a="1"/>
  <c r="M7" i="21" s="1"/>
  <c r="M13" i="21" a="1"/>
  <c r="M13" i="21" s="1"/>
  <c r="M20" i="21" a="1"/>
  <c r="M20" i="21" s="1"/>
  <c r="M15" i="21" a="1"/>
  <c r="M15" i="21" s="1"/>
  <c r="O102" i="21" a="1"/>
  <c r="O102" i="21" s="1"/>
  <c r="N104" i="21" a="1"/>
  <c r="N104" i="21" s="1"/>
  <c r="N106" i="21" a="1"/>
  <c r="N106" i="21" s="1"/>
  <c r="N108" i="21" a="1"/>
  <c r="N108" i="21" s="1"/>
  <c r="M110" i="21" a="1"/>
  <c r="M110" i="21" s="1"/>
  <c r="M112" i="21" a="1"/>
  <c r="M112" i="21" s="1"/>
  <c r="Q113" i="21" a="1"/>
  <c r="Q113" i="21" s="1"/>
  <c r="O115" i="21" a="1"/>
  <c r="O115" i="21" s="1"/>
  <c r="M117" i="21" a="1"/>
  <c r="M117" i="21" s="1"/>
  <c r="P118" i="21" a="1"/>
  <c r="P118" i="21" s="1"/>
  <c r="N120" i="21" a="1"/>
  <c r="N120" i="21" s="1"/>
  <c r="M77" i="21" a="1"/>
  <c r="M77" i="21" s="1"/>
  <c r="P78" i="21" a="1"/>
  <c r="P78" i="21" s="1"/>
  <c r="N80" i="21" a="1"/>
  <c r="N80" i="21" s="1"/>
  <c r="O83" i="21" a="1"/>
  <c r="O83" i="21" s="1"/>
  <c r="Q84" i="21" a="1"/>
  <c r="Q84" i="21" s="1"/>
  <c r="O86" i="21" a="1"/>
  <c r="O86" i="21" s="1"/>
  <c r="M89" i="21" a="1"/>
  <c r="M89" i="21" s="1"/>
  <c r="O90" i="21" a="1"/>
  <c r="O90" i="21" s="1"/>
  <c r="M93" i="21" a="1"/>
  <c r="M93" i="21" s="1"/>
  <c r="O94" i="21" a="1"/>
  <c r="O94" i="21" s="1"/>
  <c r="O76" i="21" a="1"/>
  <c r="O76" i="21" s="1"/>
  <c r="M54" i="21" a="1"/>
  <c r="M54" i="21" s="1"/>
  <c r="P55" i="21" a="1"/>
  <c r="P55" i="21" s="1"/>
  <c r="M57" i="21" a="1"/>
  <c r="M57" i="21" s="1"/>
  <c r="P58" i="21" a="1"/>
  <c r="P58" i="21" s="1"/>
  <c r="N60" i="21" a="1"/>
  <c r="N60" i="21" s="1"/>
  <c r="O63" i="21" a="1"/>
  <c r="O63" i="21" s="1"/>
  <c r="M65" i="21" a="1"/>
  <c r="M65" i="21" s="1"/>
  <c r="O66" i="21" a="1"/>
  <c r="O66" i="21" s="1"/>
  <c r="O69" i="21" a="1"/>
  <c r="O69" i="21" s="1"/>
  <c r="N72" i="21" a="1"/>
  <c r="N72" i="21" s="1"/>
  <c r="N29" i="21" a="1"/>
  <c r="N29" i="21" s="1"/>
  <c r="O32" i="21" a="1"/>
  <c r="O32" i="21" s="1"/>
  <c r="R33" i="21" a="1"/>
  <c r="R33" i="21" s="1"/>
  <c r="N35" i="21" a="1"/>
  <c r="N35" i="21" s="1"/>
  <c r="O38" i="21" a="1"/>
  <c r="O38" i="21" s="1"/>
  <c r="M40" i="21" a="1"/>
  <c r="M40" i="21" s="1"/>
  <c r="P41" i="21" a="1"/>
  <c r="P41" i="21" s="1"/>
  <c r="M43" i="21" a="1"/>
  <c r="M43" i="21" s="1"/>
  <c r="O44" i="21" a="1"/>
  <c r="O44" i="21" s="1"/>
  <c r="Q45" i="21" a="1"/>
  <c r="Q45" i="21" s="1"/>
  <c r="O47" i="21" a="1"/>
  <c r="O47" i="21" s="1"/>
  <c r="N4" i="21" a="1"/>
  <c r="N4" i="21" s="1"/>
  <c r="Q5" i="21" a="1"/>
  <c r="Q5" i="21" s="1"/>
  <c r="O7" i="21" a="1"/>
  <c r="O7" i="21" s="1"/>
  <c r="P11" i="21" a="1"/>
  <c r="P11" i="21" s="1"/>
  <c r="O13" i="21" a="1"/>
  <c r="O13" i="21" s="1"/>
  <c r="N15" i="21" a="1"/>
  <c r="N15" i="21" s="1"/>
  <c r="P16" i="21" a="1"/>
  <c r="P16" i="21" s="1"/>
  <c r="P18" i="21" a="1"/>
  <c r="P18" i="21" s="1"/>
  <c r="R20" i="21" a="1"/>
  <c r="R20" i="21" s="1"/>
  <c r="O22" i="21" a="1"/>
  <c r="O22" i="21" s="1"/>
  <c r="N24" i="21" a="1"/>
  <c r="N24" i="21" s="1"/>
  <c r="M8" i="21" a="1"/>
  <c r="M8" i="21" s="1"/>
  <c r="M14" i="21" a="1"/>
  <c r="M14" i="21" s="1"/>
  <c r="M21" i="21" a="1"/>
  <c r="M21" i="21" s="1"/>
  <c r="N21" i="21" a="1"/>
  <c r="N21" i="21" s="1"/>
  <c r="O24" i="21" a="1"/>
  <c r="O24" i="21" s="1"/>
  <c r="P102" i="21" a="1"/>
  <c r="P102" i="21" s="1"/>
  <c r="O104" i="21" a="1"/>
  <c r="O104" i="21" s="1"/>
  <c r="O106" i="21" a="1"/>
  <c r="O106" i="21" s="1"/>
  <c r="O108" i="21" a="1"/>
  <c r="O108" i="21" s="1"/>
  <c r="N110" i="21" a="1"/>
  <c r="N110" i="21" s="1"/>
  <c r="N112" i="21" a="1"/>
  <c r="N112" i="21" s="1"/>
  <c r="M114" i="21" a="1"/>
  <c r="M114" i="21" s="1"/>
  <c r="P115" i="21" a="1"/>
  <c r="P115" i="21" s="1"/>
  <c r="N117" i="21" a="1"/>
  <c r="N117" i="21" s="1"/>
  <c r="Q118" i="21" a="1"/>
  <c r="Q118" i="21" s="1"/>
  <c r="O120" i="21" a="1"/>
  <c r="O120" i="21" s="1"/>
  <c r="N77" i="21" a="1"/>
  <c r="N77" i="21" s="1"/>
  <c r="O80" i="21" a="1"/>
  <c r="O80" i="21" s="1"/>
  <c r="M82" i="21" a="1"/>
  <c r="M82" i="21" s="1"/>
  <c r="P83" i="21" a="1"/>
  <c r="P83" i="21" s="1"/>
  <c r="M85" i="21" a="1"/>
  <c r="M85" i="21" s="1"/>
  <c r="P86" i="21" a="1"/>
  <c r="P86" i="21" s="1"/>
  <c r="S87" i="21" a="1"/>
  <c r="S87" i="21" s="1"/>
  <c r="N89" i="21" a="1"/>
  <c r="N89" i="21" s="1"/>
  <c r="P90" i="21" a="1"/>
  <c r="P90" i="21" s="1"/>
  <c r="S91" i="21" a="1"/>
  <c r="S91" i="21" s="1"/>
  <c r="N93" i="21" a="1"/>
  <c r="N93" i="21" s="1"/>
  <c r="P94" i="21" a="1"/>
  <c r="P94" i="21" s="1"/>
  <c r="S95" i="21" a="1"/>
  <c r="S95" i="21" s="1"/>
  <c r="P76" i="21" a="1"/>
  <c r="P76" i="21" s="1"/>
  <c r="N54" i="21" a="1"/>
  <c r="N54" i="21" s="1"/>
  <c r="N57" i="21" a="1"/>
  <c r="N57" i="21" s="1"/>
  <c r="O60" i="21" a="1"/>
  <c r="O60" i="21" s="1"/>
  <c r="M62" i="21" a="1"/>
  <c r="M62" i="21" s="1"/>
  <c r="P63" i="21" a="1"/>
  <c r="P63" i="21" s="1"/>
  <c r="N65" i="21" a="1"/>
  <c r="N65" i="21" s="1"/>
  <c r="P66" i="21" a="1"/>
  <c r="P66" i="21" s="1"/>
  <c r="M68" i="21" a="1"/>
  <c r="M68" i="21" s="1"/>
  <c r="P69" i="21" a="1"/>
  <c r="P69" i="21" s="1"/>
  <c r="S70" i="21" a="1"/>
  <c r="S70" i="21" s="1"/>
  <c r="O72" i="21" a="1"/>
  <c r="O72" i="21" s="1"/>
  <c r="O29" i="21" a="1"/>
  <c r="O29" i="21" s="1"/>
  <c r="M31" i="21" a="1"/>
  <c r="M31" i="21" s="1"/>
  <c r="P32" i="21" a="1"/>
  <c r="P32" i="21" s="1"/>
  <c r="M34" i="21" a="1"/>
  <c r="M34" i="21" s="1"/>
  <c r="O35" i="21" a="1"/>
  <c r="O35" i="21" s="1"/>
  <c r="M37" i="21" a="1"/>
  <c r="M37" i="21" s="1"/>
  <c r="P38" i="21" a="1"/>
  <c r="P38" i="21" s="1"/>
  <c r="N40" i="21" a="1"/>
  <c r="N40" i="21" s="1"/>
  <c r="N43" i="21" a="1"/>
  <c r="N43" i="21" s="1"/>
  <c r="P44" i="21" a="1"/>
  <c r="P44" i="21" s="1"/>
  <c r="M46" i="21" a="1"/>
  <c r="M46" i="21" s="1"/>
  <c r="P47" i="21" a="1"/>
  <c r="P47" i="21" s="1"/>
  <c r="S48" i="21" a="1"/>
  <c r="S48" i="21" s="1"/>
  <c r="O4" i="21" a="1"/>
  <c r="O4" i="21" s="1"/>
  <c r="R5" i="21" a="1"/>
  <c r="R5" i="21" s="1"/>
  <c r="P9" i="21" a="1"/>
  <c r="P9" i="21" s="1"/>
  <c r="Q11" i="21" a="1"/>
  <c r="Q11" i="21" s="1"/>
  <c r="O15" i="21" a="1"/>
  <c r="O15" i="21" s="1"/>
  <c r="N17" i="21" a="1"/>
  <c r="N17" i="21" s="1"/>
  <c r="N19" i="21" a="1"/>
  <c r="N19" i="21" s="1"/>
  <c r="P22" i="21" a="1"/>
  <c r="P22" i="21" s="1"/>
  <c r="M22" i="21" a="1"/>
  <c r="M22" i="21" s="1"/>
  <c r="M101" i="21" a="1"/>
  <c r="M101" i="21" s="1"/>
  <c r="M103" i="21" a="1"/>
  <c r="M103" i="21" s="1"/>
  <c r="P104" i="21" a="1"/>
  <c r="P104" i="21" s="1"/>
  <c r="P106" i="21" a="1"/>
  <c r="P106" i="21" s="1"/>
  <c r="P108" i="21" a="1"/>
  <c r="P108" i="21" s="1"/>
  <c r="O110" i="21" a="1"/>
  <c r="O110" i="21" s="1"/>
  <c r="O112" i="21" a="1"/>
  <c r="O112" i="21" s="1"/>
  <c r="N114" i="21" a="1"/>
  <c r="N114" i="21" s="1"/>
  <c r="Q115" i="21" a="1"/>
  <c r="Q115" i="21" s="1"/>
  <c r="O117" i="21" a="1"/>
  <c r="O117" i="21" s="1"/>
  <c r="M119" i="21" a="1"/>
  <c r="M119" i="21" s="1"/>
  <c r="P120" i="21" a="1"/>
  <c r="P120" i="21" s="1"/>
  <c r="O77" i="21" a="1"/>
  <c r="O77" i="21" s="1"/>
  <c r="M79" i="21" a="1"/>
  <c r="M79" i="21" s="1"/>
  <c r="P80" i="21" a="1"/>
  <c r="P80" i="21" s="1"/>
  <c r="N82" i="21" a="1"/>
  <c r="N82" i="21" s="1"/>
  <c r="N85" i="21" a="1"/>
  <c r="N85" i="21" s="1"/>
  <c r="M88" i="21" a="1"/>
  <c r="M88" i="21" s="1"/>
  <c r="O89" i="21" a="1"/>
  <c r="O89" i="21" s="1"/>
  <c r="M92" i="21" a="1"/>
  <c r="M92" i="21" s="1"/>
  <c r="O93" i="21" a="1"/>
  <c r="O93" i="21" s="1"/>
  <c r="M96" i="21" a="1"/>
  <c r="M96" i="21" s="1"/>
  <c r="M76" i="21" a="1"/>
  <c r="M76" i="21" s="1"/>
  <c r="O54" i="21" a="1"/>
  <c r="O54" i="21" s="1"/>
  <c r="Q55" i="21" a="1"/>
  <c r="Q55" i="21" s="1"/>
  <c r="O57" i="21" a="1"/>
  <c r="O57" i="21" s="1"/>
  <c r="M59" i="21" a="1"/>
  <c r="M59" i="21" s="1"/>
  <c r="P60" i="21" a="1"/>
  <c r="P60" i="21" s="1"/>
  <c r="N62" i="21" a="1"/>
  <c r="N62" i="21" s="1"/>
  <c r="O65" i="21" a="1"/>
  <c r="O65" i="21" s="1"/>
  <c r="N68" i="21" a="1"/>
  <c r="N68" i="21" s="1"/>
  <c r="M71" i="21" a="1"/>
  <c r="M71" i="21" s="1"/>
  <c r="P72" i="21" a="1"/>
  <c r="P72" i="21" s="1"/>
  <c r="P29" i="21" a="1"/>
  <c r="P29" i="21" s="1"/>
  <c r="N31" i="21" a="1"/>
  <c r="N31" i="21" s="1"/>
  <c r="N34" i="21" a="1"/>
  <c r="N34" i="21" s="1"/>
  <c r="P35" i="21" a="1"/>
  <c r="P35" i="21" s="1"/>
  <c r="N37" i="21" a="1"/>
  <c r="N37" i="21" s="1"/>
  <c r="O40" i="21" a="1"/>
  <c r="O40" i="21" s="1"/>
  <c r="R41" i="21" a="1"/>
  <c r="R41" i="21" s="1"/>
  <c r="O43" i="21" a="1"/>
  <c r="O43" i="21" s="1"/>
  <c r="N46" i="21" a="1"/>
  <c r="N46" i="21" s="1"/>
  <c r="N28" i="21" a="1"/>
  <c r="N28" i="21" s="1"/>
  <c r="P4" i="21" a="1"/>
  <c r="P4" i="21" s="1"/>
  <c r="S5" i="21" a="1"/>
  <c r="S5" i="21" s="1"/>
  <c r="P7" i="21" a="1"/>
  <c r="P7" i="21" s="1"/>
  <c r="N10" i="21" a="1"/>
  <c r="N10" i="21" s="1"/>
  <c r="R11" i="21" a="1"/>
  <c r="R11" i="21" s="1"/>
  <c r="N101" i="21" a="1"/>
  <c r="N101" i="21" s="1"/>
  <c r="N103" i="21" a="1"/>
  <c r="N103" i="21" s="1"/>
  <c r="M105" i="21" a="1"/>
  <c r="M105" i="21" s="1"/>
  <c r="M107" i="21" a="1"/>
  <c r="M107" i="21" s="1"/>
  <c r="M109" i="21" a="1"/>
  <c r="M109" i="21" s="1"/>
  <c r="P110" i="21" a="1"/>
  <c r="P110" i="21" s="1"/>
  <c r="P112" i="21" a="1"/>
  <c r="P112" i="21" s="1"/>
  <c r="O114" i="21" a="1"/>
  <c r="O114" i="21" s="1"/>
  <c r="M116" i="21" a="1"/>
  <c r="M116" i="21" s="1"/>
  <c r="P117" i="21" a="1"/>
  <c r="P117" i="21" s="1"/>
  <c r="N119" i="21" a="1"/>
  <c r="N119" i="21" s="1"/>
  <c r="Q120" i="21" a="1"/>
  <c r="Q120" i="21" s="1"/>
  <c r="P77" i="21" a="1"/>
  <c r="P77" i="21" s="1"/>
  <c r="N79" i="21" a="1"/>
  <c r="N79" i="21" s="1"/>
  <c r="O82" i="21" a="1"/>
  <c r="O82" i="21" s="1"/>
  <c r="M84" i="21" a="1"/>
  <c r="M84" i="21" s="1"/>
  <c r="O85" i="21" a="1"/>
  <c r="O85" i="21" s="1"/>
  <c r="S86" i="21" a="1"/>
  <c r="S86" i="21" s="1"/>
  <c r="N88" i="21" a="1"/>
  <c r="N88" i="21" s="1"/>
  <c r="P89" i="21" a="1"/>
  <c r="P89" i="21" s="1"/>
  <c r="S90" i="21" a="1"/>
  <c r="S90" i="21" s="1"/>
  <c r="N92" i="21" a="1"/>
  <c r="N92" i="21" s="1"/>
  <c r="P93" i="21" a="1"/>
  <c r="P93" i="21" s="1"/>
  <c r="S94" i="21" a="1"/>
  <c r="S94" i="21" s="1"/>
  <c r="N96" i="21" a="1"/>
  <c r="N96" i="21" s="1"/>
  <c r="M53" i="21" a="1"/>
  <c r="M53" i="21" s="1"/>
  <c r="P54" i="21" a="1"/>
  <c r="P54" i="21" s="1"/>
  <c r="M56" i="21" a="1"/>
  <c r="M56" i="21" s="1"/>
  <c r="P57" i="21" a="1"/>
  <c r="P57" i="21" s="1"/>
  <c r="N59" i="21" a="1"/>
  <c r="N59" i="21" s="1"/>
  <c r="O62" i="21" a="1"/>
  <c r="O62" i="21" s="1"/>
  <c r="M64" i="21" a="1"/>
  <c r="M64" i="21" s="1"/>
  <c r="P65" i="21" a="1"/>
  <c r="P65" i="21" s="1"/>
  <c r="R66" i="21" a="1"/>
  <c r="R66" i="21" s="1"/>
  <c r="O68" i="21" a="1"/>
  <c r="O68" i="21" s="1"/>
  <c r="Q69" i="21" a="1"/>
  <c r="Q69" i="21" s="1"/>
  <c r="N71" i="21" a="1"/>
  <c r="N71" i="21" s="1"/>
  <c r="N52" i="21" a="1"/>
  <c r="N52" i="21" s="1"/>
  <c r="O31" i="21" a="1"/>
  <c r="O31" i="21" s="1"/>
  <c r="M33" i="21" a="1"/>
  <c r="M33" i="21" s="1"/>
  <c r="O34" i="21" a="1"/>
  <c r="O34" i="21" s="1"/>
  <c r="O37" i="21" a="1"/>
  <c r="O37" i="21" s="1"/>
  <c r="M39" i="21" a="1"/>
  <c r="M39" i="21" s="1"/>
  <c r="P40" i="21" a="1"/>
  <c r="P40" i="21" s="1"/>
  <c r="M42" i="21" a="1"/>
  <c r="M42" i="21" s="1"/>
  <c r="P43" i="21" a="1"/>
  <c r="P43" i="21" s="1"/>
  <c r="M45" i="21" a="1"/>
  <c r="M45" i="21" s="1"/>
  <c r="O46" i="21" a="1"/>
  <c r="O46" i="21" s="1"/>
  <c r="S47" i="21" a="1"/>
  <c r="S47" i="21" s="1"/>
  <c r="O28" i="21" a="1"/>
  <c r="O28" i="21" s="1"/>
  <c r="S4" i="21" a="1"/>
  <c r="S4" i="21" s="1"/>
  <c r="N8" i="21" a="1"/>
  <c r="N8" i="21" s="1"/>
  <c r="O10" i="21" a="1"/>
  <c r="O10" i="21" s="1"/>
  <c r="N12" i="21" a="1"/>
  <c r="N12" i="21" s="1"/>
  <c r="N14" i="21" a="1"/>
  <c r="N14" i="21" s="1"/>
  <c r="P15" i="21" a="1"/>
  <c r="P15" i="21" s="1"/>
  <c r="N23" i="21" a="1"/>
  <c r="N23" i="21" s="1"/>
  <c r="Q24" i="21" a="1"/>
  <c r="Q24" i="21" s="1"/>
  <c r="M10" i="21" a="1"/>
  <c r="M10" i="21" s="1"/>
  <c r="M24" i="21" a="1"/>
  <c r="M24" i="21" s="1"/>
  <c r="P101" i="21" a="1"/>
  <c r="P101" i="21" s="1"/>
  <c r="P103" i="21" a="1"/>
  <c r="P103" i="21" s="1"/>
  <c r="O105" i="21" a="1"/>
  <c r="O105" i="21" s="1"/>
  <c r="O107" i="21" a="1"/>
  <c r="O107" i="21" s="1"/>
  <c r="O109" i="21" a="1"/>
  <c r="O109" i="21" s="1"/>
  <c r="N111" i="21" a="1"/>
  <c r="N111" i="21" s="1"/>
  <c r="N113" i="21" a="1"/>
  <c r="N113" i="21" s="1"/>
  <c r="Q114" i="21" a="1"/>
  <c r="Q114" i="21" s="1"/>
  <c r="O116" i="21" a="1"/>
  <c r="O116" i="21" s="1"/>
  <c r="M118" i="21" a="1"/>
  <c r="M118" i="21" s="1"/>
  <c r="P119" i="21" a="1"/>
  <c r="P119" i="21" s="1"/>
  <c r="O100" i="21" a="1"/>
  <c r="O100" i="21" s="1"/>
  <c r="M78" i="21" a="1"/>
  <c r="M78" i="21" s="1"/>
  <c r="P79" i="21" a="1"/>
  <c r="P79" i="21" s="1"/>
  <c r="N81" i="21" a="1"/>
  <c r="N81" i="21" s="1"/>
  <c r="O84" i="21" a="1"/>
  <c r="O84" i="21" s="1"/>
  <c r="N87" i="21" a="1"/>
  <c r="N87" i="21" s="1"/>
  <c r="P88" i="21" a="1"/>
  <c r="P88" i="21" s="1"/>
  <c r="S89" i="21" a="1"/>
  <c r="S89" i="21" s="1"/>
  <c r="N91" i="21" a="1"/>
  <c r="N91" i="21" s="1"/>
  <c r="P92" i="21" a="1"/>
  <c r="P92" i="21" s="1"/>
  <c r="S93" i="21" a="1"/>
  <c r="S93" i="21" s="1"/>
  <c r="N95" i="21" a="1"/>
  <c r="N95" i="21" s="1"/>
  <c r="P96" i="21" a="1"/>
  <c r="P96" i="21" s="1"/>
  <c r="O53" i="21" a="1"/>
  <c r="O53" i="21" s="1"/>
  <c r="M55" i="21" a="1"/>
  <c r="M55" i="21" s="1"/>
  <c r="O56" i="21" a="1"/>
  <c r="O56" i="21" s="1"/>
  <c r="M58" i="21" a="1"/>
  <c r="M58" i="21" s="1"/>
  <c r="P59" i="21" a="1"/>
  <c r="P59" i="21" s="1"/>
  <c r="N61" i="21" a="1"/>
  <c r="N61" i="21" s="1"/>
  <c r="O64" i="21" a="1"/>
  <c r="O64" i="21" s="1"/>
  <c r="Q65" i="21" a="1"/>
  <c r="Q65" i="21" s="1"/>
  <c r="N67" i="21" a="1"/>
  <c r="N67" i="21" s="1"/>
  <c r="N70" i="21" a="1"/>
  <c r="N70" i="21" s="1"/>
  <c r="P71" i="21" a="1"/>
  <c r="P71" i="21" s="1"/>
  <c r="P52" i="21" a="1"/>
  <c r="P52" i="21" s="1"/>
  <c r="N30" i="21" a="1"/>
  <c r="N30" i="21" s="1"/>
  <c r="O33" i="21" a="1"/>
  <c r="O33" i="21" s="1"/>
  <c r="N36" i="21" a="1"/>
  <c r="N36" i="21" s="1"/>
  <c r="O39" i="21" a="1"/>
  <c r="O39" i="21" s="1"/>
  <c r="M41" i="21" a="1"/>
  <c r="M41" i="21" s="1"/>
  <c r="O42" i="21" a="1"/>
  <c r="O42" i="21" s="1"/>
  <c r="T43" i="21" a="1"/>
  <c r="T43" i="21" s="1"/>
  <c r="O45" i="21" a="1"/>
  <c r="O45" i="21" s="1"/>
  <c r="N48" i="21" a="1"/>
  <c r="N48" i="21" s="1"/>
  <c r="M28" i="21" a="1"/>
  <c r="M28" i="21" s="1"/>
  <c r="O5" i="21" a="1"/>
  <c r="O5" i="21" s="1"/>
  <c r="O6" i="21" a="1"/>
  <c r="O6" i="21" s="1"/>
  <c r="P8" i="21" a="1"/>
  <c r="P8" i="21" s="1"/>
  <c r="N11" i="21" a="1"/>
  <c r="N11" i="21" s="1"/>
  <c r="P12" i="21" a="1"/>
  <c r="P12" i="21" s="1"/>
  <c r="P14" i="21" a="1"/>
  <c r="P14" i="21" s="1"/>
  <c r="S15" i="21" a="1"/>
  <c r="S15" i="21" s="1"/>
  <c r="Q17" i="21" a="1"/>
  <c r="Q17" i="21" s="1"/>
  <c r="N20" i="21" a="1"/>
  <c r="N20" i="21" s="1"/>
  <c r="Q21" i="21" a="1"/>
  <c r="Q21" i="21" s="1"/>
  <c r="T4" i="21" a="1"/>
  <c r="T4" i="21" s="1"/>
  <c r="M12" i="21" a="1"/>
  <c r="M12" i="21" s="1"/>
  <c r="P23" i="21" a="1"/>
  <c r="P23" i="21" s="1"/>
  <c r="O19" i="21" a="1"/>
  <c r="O19" i="21" s="1"/>
  <c r="O14" i="21" a="1"/>
  <c r="O14" i="21" s="1"/>
  <c r="M48" i="21" a="1"/>
  <c r="M48" i="21" s="1"/>
  <c r="M36" i="21" a="1"/>
  <c r="M36" i="21" s="1"/>
  <c r="P68" i="21" a="1"/>
  <c r="P68" i="21" s="1"/>
  <c r="N56" i="21" a="1"/>
  <c r="N56" i="21" s="1"/>
  <c r="N109" i="21" a="1"/>
  <c r="N109" i="21" s="1"/>
  <c r="Q4" i="21" a="1"/>
  <c r="Q4" i="21" s="1"/>
  <c r="R4" i="21" a="1"/>
  <c r="R4" i="21" s="1"/>
  <c r="T54" i="21" a="1"/>
  <c r="T54" i="21" s="1"/>
  <c r="T93" i="21" a="1"/>
  <c r="T93" i="21" s="1"/>
  <c r="T13" i="21" a="1"/>
  <c r="T13" i="21" s="1"/>
  <c r="T45" i="21" a="1"/>
  <c r="T45" i="21" s="1"/>
  <c r="T20" i="21" a="1"/>
  <c r="T20" i="21" s="1"/>
  <c r="T12" i="21" a="1"/>
  <c r="T12" i="21" s="1"/>
  <c r="T6" i="21" a="1"/>
  <c r="T6" i="21" s="1"/>
  <c r="T48" i="21" a="1"/>
  <c r="T48" i="21" s="1"/>
  <c r="T47" i="21" a="1"/>
  <c r="T47" i="21" s="1"/>
  <c r="T46" i="21" a="1"/>
  <c r="T46" i="21" s="1"/>
  <c r="T36" i="21" a="1"/>
  <c r="T36" i="21" s="1"/>
  <c r="T67" i="21" a="1"/>
  <c r="T67" i="21" s="1"/>
  <c r="T57" i="21" a="1"/>
  <c r="T57" i="21" s="1"/>
  <c r="T96" i="21" a="1"/>
  <c r="T96" i="21" s="1"/>
  <c r="T78" i="21" a="1"/>
  <c r="T78" i="21" s="1"/>
  <c r="T119" i="21" a="1"/>
  <c r="T119" i="21" s="1"/>
  <c r="T115" i="21" a="1"/>
  <c r="T115" i="21" s="1"/>
  <c r="T106" i="21" a="1"/>
  <c r="T106" i="21" s="1"/>
  <c r="T55" i="21" a="1"/>
  <c r="T55" i="21" s="1"/>
  <c r="T37" i="21" a="1"/>
  <c r="T37" i="21" s="1"/>
  <c r="T69" i="21" a="1"/>
  <c r="T69" i="21" s="1"/>
  <c r="T58" i="21" a="1"/>
  <c r="T58" i="21" s="1"/>
  <c r="T79" i="21" a="1"/>
  <c r="T79" i="21" s="1"/>
  <c r="T18" i="21" a="1"/>
  <c r="T18" i="21" s="1"/>
  <c r="T29" i="21" a="1"/>
  <c r="T29" i="21" s="1"/>
  <c r="T71" i="21" a="1"/>
  <c r="T71" i="21" s="1"/>
  <c r="T59" i="21" a="1"/>
  <c r="T59" i="21" s="1"/>
  <c r="T80" i="21" a="1"/>
  <c r="T80" i="21" s="1"/>
  <c r="T120" i="21" a="1"/>
  <c r="T120" i="21" s="1"/>
  <c r="T116" i="21" a="1"/>
  <c r="T116" i="21" s="1"/>
  <c r="T112" i="21" a="1"/>
  <c r="T112" i="21" s="1"/>
  <c r="T104" i="21" a="1"/>
  <c r="T104" i="21" s="1"/>
  <c r="T101" i="21" a="1"/>
  <c r="T101" i="21" s="1"/>
  <c r="T11" i="21" a="1"/>
  <c r="T11" i="21" s="1"/>
  <c r="T38" i="21" a="1"/>
  <c r="T38" i="21" s="1"/>
  <c r="T17" i="21" a="1"/>
  <c r="T17" i="21" s="1"/>
  <c r="T10" i="21" a="1"/>
  <c r="T10" i="21" s="1"/>
  <c r="T39" i="21" a="1"/>
  <c r="T39" i="21" s="1"/>
  <c r="T30" i="21" a="1"/>
  <c r="T30" i="21" s="1"/>
  <c r="T60" i="21" a="1"/>
  <c r="T60" i="21" s="1"/>
  <c r="T81" i="21" a="1"/>
  <c r="T81" i="21" s="1"/>
  <c r="T107" i="21" a="1"/>
  <c r="T107" i="21" s="1"/>
  <c r="T19" i="21" a="1"/>
  <c r="T19" i="21" s="1"/>
  <c r="T5" i="21" a="1"/>
  <c r="T5" i="21" s="1"/>
  <c r="T70" i="21" a="1"/>
  <c r="T70" i="21" s="1"/>
  <c r="T24" i="21" a="1"/>
  <c r="T24" i="21" s="1"/>
  <c r="T16" i="21" a="1"/>
  <c r="T16" i="21" s="1"/>
  <c r="T9" i="21" a="1"/>
  <c r="T9" i="21" s="1"/>
  <c r="T28" i="21" a="1"/>
  <c r="T28" i="21" s="1"/>
  <c r="T41" i="21" a="1"/>
  <c r="T41" i="21" s="1"/>
  <c r="T40" i="21" a="1"/>
  <c r="T40" i="21" s="1"/>
  <c r="T31" i="21" a="1"/>
  <c r="T31" i="21" s="1"/>
  <c r="T61" i="21" a="1"/>
  <c r="T61" i="21" s="1"/>
  <c r="T76" i="21" a="1"/>
  <c r="T76" i="21" s="1"/>
  <c r="T82" i="21" a="1"/>
  <c r="T82" i="21" s="1"/>
  <c r="T117" i="21" a="1"/>
  <c r="T117" i="21" s="1"/>
  <c r="T113" i="21" a="1"/>
  <c r="T113" i="21" s="1"/>
  <c r="T110" i="21" a="1"/>
  <c r="T110" i="21" s="1"/>
  <c r="T63" i="21" a="1"/>
  <c r="T63" i="21" s="1"/>
  <c r="T52" i="21" a="1"/>
  <c r="T52" i="21" s="1"/>
  <c r="T68" i="21" a="1"/>
  <c r="T68" i="21" s="1"/>
  <c r="T23" i="21" a="1"/>
  <c r="T23" i="21" s="1"/>
  <c r="T15" i="21" a="1"/>
  <c r="T15" i="21" s="1"/>
  <c r="T8" i="21" a="1"/>
  <c r="T8" i="21" s="1"/>
  <c r="T42" i="21" a="1"/>
  <c r="T42" i="21" s="1"/>
  <c r="T33" i="21" a="1"/>
  <c r="T33" i="21" s="1"/>
  <c r="T32" i="21" a="1"/>
  <c r="T32" i="21" s="1"/>
  <c r="T72" i="21" a="1"/>
  <c r="T72" i="21" s="1"/>
  <c r="T62" i="21" a="1"/>
  <c r="T62" i="21" s="1"/>
  <c r="T53" i="21" a="1"/>
  <c r="T53" i="21" s="1"/>
  <c r="T84" i="21" a="1"/>
  <c r="T84" i="21" s="1"/>
  <c r="T83" i="21" a="1"/>
  <c r="T83" i="21" s="1"/>
  <c r="T105" i="21" a="1"/>
  <c r="T105" i="21" s="1"/>
  <c r="T102" i="21" a="1"/>
  <c r="T102" i="21" s="1"/>
  <c r="T95" i="21" a="1"/>
  <c r="T95" i="21" s="1"/>
  <c r="T92" i="21" a="1"/>
  <c r="T92" i="21" s="1"/>
  <c r="T91" i="21" a="1"/>
  <c r="T91" i="21" s="1"/>
  <c r="T90" i="21" a="1"/>
  <c r="T90" i="21" s="1"/>
  <c r="T89" i="21" a="1"/>
  <c r="T89" i="21" s="1"/>
  <c r="T88" i="21" a="1"/>
  <c r="T88" i="21" s="1"/>
  <c r="T87" i="21" a="1"/>
  <c r="T87" i="21" s="1"/>
  <c r="T86" i="21" a="1"/>
  <c r="T86" i="21" s="1"/>
  <c r="T85" i="21" a="1"/>
  <c r="T85" i="21" s="1"/>
  <c r="T100" i="21" a="1"/>
  <c r="T100" i="21" s="1"/>
  <c r="T118" i="21" a="1"/>
  <c r="T118" i="21" s="1"/>
  <c r="T114" i="21" a="1"/>
  <c r="T114" i="21" s="1"/>
  <c r="T108" i="21" a="1"/>
  <c r="T108" i="21" s="1"/>
  <c r="T94" i="21" a="1"/>
  <c r="T94" i="21" s="1"/>
  <c r="T21" i="21" a="1"/>
  <c r="T21" i="21" s="1"/>
  <c r="T7" i="21" a="1"/>
  <c r="T7" i="21" s="1"/>
  <c r="T44" i="21" a="1"/>
  <c r="T44" i="21" s="1"/>
  <c r="T35" i="21" a="1"/>
  <c r="T35" i="21" s="1"/>
  <c r="T66" i="21" a="1"/>
  <c r="T66" i="21" s="1"/>
  <c r="T65" i="21" a="1"/>
  <c r="T65" i="21" s="1"/>
  <c r="T64" i="21" a="1"/>
  <c r="T64" i="21" s="1"/>
  <c r="T56" i="21" a="1"/>
  <c r="T56" i="21" s="1"/>
  <c r="T77" i="21" a="1"/>
  <c r="T77" i="21" s="1"/>
  <c r="T111" i="21" a="1"/>
  <c r="T111" i="21" s="1"/>
  <c r="T103" i="21" a="1"/>
  <c r="T103" i="21" s="1"/>
  <c r="S21" i="21" a="1"/>
  <c r="S21" i="21" s="1"/>
  <c r="S43" i="21" a="1"/>
  <c r="S43" i="21" s="1"/>
  <c r="S42" i="21" a="1"/>
  <c r="S42" i="21" s="1"/>
  <c r="S41" i="21" a="1"/>
  <c r="S41" i="21" s="1"/>
  <c r="S68" i="21" a="1"/>
  <c r="S68" i="21" s="1"/>
  <c r="S67" i="21" a="1"/>
  <c r="S67" i="21" s="1"/>
  <c r="S66" i="21" a="1"/>
  <c r="S66" i="21" s="1"/>
  <c r="S117" i="21" a="1"/>
  <c r="S117" i="21" s="1"/>
  <c r="S69" i="21" a="1"/>
  <c r="S69" i="21" s="1"/>
  <c r="S40" i="21" a="1"/>
  <c r="S40" i="21" s="1"/>
  <c r="S34" i="21" a="1"/>
  <c r="S34" i="21" s="1"/>
  <c r="S61" i="21" a="1"/>
  <c r="S61" i="21" s="1"/>
  <c r="S56" i="21" a="1"/>
  <c r="S56" i="21" s="1"/>
  <c r="S55" i="21" a="1"/>
  <c r="S55" i="21" s="1"/>
  <c r="S118" i="21" a="1"/>
  <c r="S118" i="21" s="1"/>
  <c r="S107" i="21" a="1"/>
  <c r="S107" i="21" s="1"/>
  <c r="S46" i="21" a="1"/>
  <c r="S46" i="21" s="1"/>
  <c r="S96" i="21" a="1"/>
  <c r="S96" i="21" s="1"/>
  <c r="S39" i="21" a="1"/>
  <c r="S39" i="21" s="1"/>
  <c r="S35" i="21" a="1"/>
  <c r="S35" i="21" s="1"/>
  <c r="S64" i="21" a="1"/>
  <c r="S64" i="21" s="1"/>
  <c r="S59" i="21" a="1"/>
  <c r="S59" i="21" s="1"/>
  <c r="S8" i="21" a="1"/>
  <c r="S8" i="21" s="1"/>
  <c r="S54" i="21" a="1"/>
  <c r="S54" i="21" s="1"/>
  <c r="S53" i="21" a="1"/>
  <c r="S53" i="21" s="1"/>
  <c r="S76" i="21" a="1"/>
  <c r="S76" i="21" s="1"/>
  <c r="S71" i="21" a="1"/>
  <c r="S71" i="21" s="1"/>
  <c r="S18" i="21" a="1"/>
  <c r="S18" i="21" s="1"/>
  <c r="S36" i="21" a="1"/>
  <c r="S36" i="21" s="1"/>
  <c r="S62" i="21" a="1"/>
  <c r="S62" i="21" s="1"/>
  <c r="S57" i="21" a="1"/>
  <c r="S57" i="21" s="1"/>
  <c r="S6" i="21" a="1"/>
  <c r="S6" i="21" s="1"/>
  <c r="S22" i="21" a="1"/>
  <c r="S22" i="21" s="1"/>
  <c r="S11" i="21" a="1"/>
  <c r="S11" i="21" s="1"/>
  <c r="S38" i="21" a="1"/>
  <c r="S38" i="21" s="1"/>
  <c r="S33" i="21" a="1"/>
  <c r="S33" i="21" s="1"/>
  <c r="S60" i="21" a="1"/>
  <c r="S60" i="21" s="1"/>
  <c r="S10" i="21" a="1"/>
  <c r="S10" i="21" s="1"/>
  <c r="S19" i="21" a="1"/>
  <c r="S19" i="21" s="1"/>
  <c r="S14" i="21" a="1"/>
  <c r="S14" i="21" s="1"/>
  <c r="S111" i="21" a="1"/>
  <c r="S111" i="21" s="1"/>
  <c r="S45" i="21" a="1"/>
  <c r="S45" i="21" s="1"/>
  <c r="S44" i="21" a="1"/>
  <c r="S44" i="21" s="1"/>
  <c r="S37" i="21" a="1"/>
  <c r="S37" i="21" s="1"/>
  <c r="S63" i="21" a="1"/>
  <c r="S63" i="21" s="1"/>
  <c r="S58" i="21" a="1"/>
  <c r="S58" i="21" s="1"/>
  <c r="S83" i="21" a="1"/>
  <c r="S83" i="21" s="1"/>
  <c r="S82" i="21" a="1"/>
  <c r="S82" i="21" s="1"/>
  <c r="S81" i="21" a="1"/>
  <c r="S81" i="21" s="1"/>
  <c r="S28" i="21" a="1"/>
  <c r="S28" i="21" s="1"/>
  <c r="S31" i="21" a="1"/>
  <c r="S31" i="21" s="1"/>
  <c r="S30" i="21" a="1"/>
  <c r="S30" i="21" s="1"/>
  <c r="S29" i="21" a="1"/>
  <c r="S29" i="21" s="1"/>
  <c r="S52" i="21" a="1"/>
  <c r="S52" i="21" s="1"/>
  <c r="S119" i="21" a="1"/>
  <c r="S119" i="21" s="1"/>
  <c r="S9" i="21" a="1"/>
  <c r="S9" i="21" s="1"/>
  <c r="S32" i="21" a="1"/>
  <c r="S32" i="21" s="1"/>
  <c r="S120" i="21" a="1"/>
  <c r="S120" i="21" s="1"/>
  <c r="S112" i="21" a="1"/>
  <c r="S112" i="21" s="1"/>
  <c r="S108" i="21" a="1"/>
  <c r="S108" i="21" s="1"/>
  <c r="S104" i="21" a="1"/>
  <c r="S104" i="21" s="1"/>
  <c r="S16" i="21" a="1"/>
  <c r="S16" i="21" s="1"/>
  <c r="S24" i="21" a="1"/>
  <c r="S24" i="21" s="1"/>
  <c r="S20" i="21" a="1"/>
  <c r="S20" i="21" s="1"/>
  <c r="S17" i="21" a="1"/>
  <c r="S17" i="21" s="1"/>
  <c r="S13" i="21" a="1"/>
  <c r="S13" i="21" s="1"/>
  <c r="S7" i="21" a="1"/>
  <c r="S7" i="21" s="1"/>
  <c r="S113" i="21" a="1"/>
  <c r="S113" i="21" s="1"/>
  <c r="S85" i="21" a="1"/>
  <c r="S85" i="21" s="1"/>
  <c r="S84" i="21" a="1"/>
  <c r="S84" i="21" s="1"/>
  <c r="S114" i="21" a="1"/>
  <c r="S114" i="21" s="1"/>
  <c r="S109" i="21" a="1"/>
  <c r="S109" i="21" s="1"/>
  <c r="S105" i="21" a="1"/>
  <c r="S105" i="21" s="1"/>
  <c r="S101" i="21" a="1"/>
  <c r="S101" i="21" s="1"/>
  <c r="S80" i="21" a="1"/>
  <c r="S80" i="21" s="1"/>
  <c r="S79" i="21" a="1"/>
  <c r="S79" i="21" s="1"/>
  <c r="S78" i="21" a="1"/>
  <c r="S78" i="21" s="1"/>
  <c r="S77" i="21" a="1"/>
  <c r="S77" i="21" s="1"/>
  <c r="S100" i="21" a="1"/>
  <c r="S100" i="21" s="1"/>
  <c r="S115" i="21" a="1"/>
  <c r="S115" i="21" s="1"/>
  <c r="S72" i="21" a="1"/>
  <c r="S72" i="21" s="1"/>
  <c r="S65" i="21" a="1"/>
  <c r="S65" i="21" s="1"/>
  <c r="S116" i="21" a="1"/>
  <c r="S116" i="21" s="1"/>
  <c r="S110" i="21" a="1"/>
  <c r="S110" i="21" s="1"/>
  <c r="S106" i="21" a="1"/>
  <c r="S106" i="21" s="1"/>
  <c r="S102" i="21" a="1"/>
  <c r="S102" i="21" s="1"/>
  <c r="R10" i="21" a="1"/>
  <c r="R10" i="21" s="1"/>
  <c r="R36" i="21" a="1"/>
  <c r="R36" i="21" s="1"/>
  <c r="R62" i="21" a="1"/>
  <c r="R62" i="21" s="1"/>
  <c r="R88" i="21" a="1"/>
  <c r="R88" i="21" s="1"/>
  <c r="R52" i="21" a="1"/>
  <c r="R52" i="21" s="1"/>
  <c r="R59" i="21" a="1"/>
  <c r="R59" i="21" s="1"/>
  <c r="R81" i="21" a="1"/>
  <c r="R81" i="21" s="1"/>
  <c r="R109" i="21" a="1"/>
  <c r="R109" i="21" s="1"/>
  <c r="R48" i="21" a="1"/>
  <c r="R48" i="21" s="1"/>
  <c r="R101" i="21" a="1"/>
  <c r="R101" i="21" s="1"/>
  <c r="R23" i="21" a="1"/>
  <c r="R23" i="21" s="1"/>
  <c r="R76" i="21" a="1"/>
  <c r="R76" i="21" s="1"/>
  <c r="R9" i="21" a="1"/>
  <c r="R9" i="21" s="1"/>
  <c r="R44" i="21" a="1"/>
  <c r="R44" i="21" s="1"/>
  <c r="R19" i="21" a="1"/>
  <c r="R19" i="21" s="1"/>
  <c r="R43" i="21" a="1"/>
  <c r="R43" i="21" s="1"/>
  <c r="R35" i="21" a="1"/>
  <c r="R35" i="21" s="1"/>
  <c r="R68" i="21" a="1"/>
  <c r="R68" i="21" s="1"/>
  <c r="R61" i="21" a="1"/>
  <c r="R61" i="21" s="1"/>
  <c r="R54" i="21" a="1"/>
  <c r="R54" i="21" s="1"/>
  <c r="R96" i="21" a="1"/>
  <c r="R96" i="21" s="1"/>
  <c r="R95" i="21" a="1"/>
  <c r="R95" i="21" s="1"/>
  <c r="R87" i="21" a="1"/>
  <c r="R87" i="21" s="1"/>
  <c r="R80" i="21" a="1"/>
  <c r="R80" i="21" s="1"/>
  <c r="R110" i="21" a="1"/>
  <c r="R110" i="21" s="1"/>
  <c r="R102" i="21" a="1"/>
  <c r="R102" i="21" s="1"/>
  <c r="R6" i="21" a="1"/>
  <c r="R6" i="21" s="1"/>
  <c r="R42" i="21" a="1"/>
  <c r="R42" i="21" s="1"/>
  <c r="R34" i="21" a="1"/>
  <c r="R34" i="21" s="1"/>
  <c r="R67" i="21" a="1"/>
  <c r="R67" i="21" s="1"/>
  <c r="R60" i="21" a="1"/>
  <c r="R60" i="21" s="1"/>
  <c r="R53" i="21" a="1"/>
  <c r="R53" i="21" s="1"/>
  <c r="R94" i="21" a="1"/>
  <c r="R94" i="21" s="1"/>
  <c r="R86" i="21" a="1"/>
  <c r="R86" i="21" s="1"/>
  <c r="R79" i="21" a="1"/>
  <c r="R79" i="21" s="1"/>
  <c r="R111" i="21" a="1"/>
  <c r="R111" i="21" s="1"/>
  <c r="R103" i="21" a="1"/>
  <c r="R103" i="21" s="1"/>
  <c r="R93" i="21" a="1"/>
  <c r="R93" i="21" s="1"/>
  <c r="R85" i="21" a="1"/>
  <c r="R85" i="21" s="1"/>
  <c r="R78" i="21" a="1"/>
  <c r="R78" i="21" s="1"/>
  <c r="R120" i="21" a="1"/>
  <c r="R120" i="21" s="1"/>
  <c r="R119" i="21" a="1"/>
  <c r="R119" i="21" s="1"/>
  <c r="R118" i="21" a="1"/>
  <c r="R118" i="21" s="1"/>
  <c r="R117" i="21" a="1"/>
  <c r="R117" i="21" s="1"/>
  <c r="R116" i="21" a="1"/>
  <c r="R116" i="21" s="1"/>
  <c r="R115" i="21" a="1"/>
  <c r="R115" i="21" s="1"/>
  <c r="R114" i="21" a="1"/>
  <c r="R114" i="21" s="1"/>
  <c r="R113" i="21" a="1"/>
  <c r="R113" i="21" s="1"/>
  <c r="R112" i="21" a="1"/>
  <c r="R112" i="21" s="1"/>
  <c r="R104" i="21" a="1"/>
  <c r="R104" i="21" s="1"/>
  <c r="R16" i="21" a="1"/>
  <c r="R16" i="21" s="1"/>
  <c r="R7" i="21" a="1"/>
  <c r="R7" i="21" s="1"/>
  <c r="R47" i="21" a="1"/>
  <c r="R47" i="21" s="1"/>
  <c r="R40" i="21" a="1"/>
  <c r="R40" i="21" s="1"/>
  <c r="R32" i="21" a="1"/>
  <c r="R32" i="21" s="1"/>
  <c r="R65" i="21" a="1"/>
  <c r="R65" i="21" s="1"/>
  <c r="R58" i="21" a="1"/>
  <c r="R58" i="21" s="1"/>
  <c r="R92" i="21" a="1"/>
  <c r="R92" i="21" s="1"/>
  <c r="R84" i="21" a="1"/>
  <c r="R84" i="21" s="1"/>
  <c r="R77" i="21" a="1"/>
  <c r="R77" i="21" s="1"/>
  <c r="R105" i="21" a="1"/>
  <c r="R105" i="21" s="1"/>
  <c r="R17" i="21" a="1"/>
  <c r="R17" i="21" s="1"/>
  <c r="R12" i="21" a="1"/>
  <c r="R12" i="21" s="1"/>
  <c r="R28" i="21" a="1"/>
  <c r="R28" i="21" s="1"/>
  <c r="R46" i="21" a="1"/>
  <c r="R46" i="21" s="1"/>
  <c r="R39" i="21" a="1"/>
  <c r="R39" i="21" s="1"/>
  <c r="R31" i="21" a="1"/>
  <c r="R31" i="21" s="1"/>
  <c r="R71" i="21" a="1"/>
  <c r="R71" i="21" s="1"/>
  <c r="R57" i="21" a="1"/>
  <c r="R57" i="21" s="1"/>
  <c r="R91" i="21" a="1"/>
  <c r="R91" i="21" s="1"/>
  <c r="R100" i="21" a="1"/>
  <c r="R100" i="21" s="1"/>
  <c r="R106" i="21" a="1"/>
  <c r="R106" i="21" s="1"/>
  <c r="R8" i="21" a="1"/>
  <c r="R8" i="21" s="1"/>
  <c r="R45" i="21" a="1"/>
  <c r="R45" i="21" s="1"/>
  <c r="R38" i="21" a="1"/>
  <c r="R38" i="21" s="1"/>
  <c r="R30" i="21" a="1"/>
  <c r="R30" i="21" s="1"/>
  <c r="R72" i="21" a="1"/>
  <c r="R72" i="21" s="1"/>
  <c r="R70" i="21" a="1"/>
  <c r="R70" i="21" s="1"/>
  <c r="R64" i="21" a="1"/>
  <c r="R64" i="21" s="1"/>
  <c r="R56" i="21" a="1"/>
  <c r="R56" i="21" s="1"/>
  <c r="R90" i="21" a="1"/>
  <c r="R90" i="21" s="1"/>
  <c r="R83" i="21" a="1"/>
  <c r="R83" i="21" s="1"/>
  <c r="R107" i="21" a="1"/>
  <c r="R107" i="21" s="1"/>
  <c r="R18" i="21" a="1"/>
  <c r="R18" i="21" s="1"/>
  <c r="R13" i="21" a="1"/>
  <c r="R13" i="21" s="1"/>
  <c r="R37" i="21" a="1"/>
  <c r="R37" i="21" s="1"/>
  <c r="R29" i="21" a="1"/>
  <c r="R29" i="21" s="1"/>
  <c r="R69" i="21" a="1"/>
  <c r="R69" i="21" s="1"/>
  <c r="R63" i="21" a="1"/>
  <c r="R63" i="21" s="1"/>
  <c r="R55" i="21" a="1"/>
  <c r="R55" i="21" s="1"/>
  <c r="R89" i="21" a="1"/>
  <c r="R89" i="21" s="1"/>
  <c r="R82" i="21" a="1"/>
  <c r="R82" i="21" s="1"/>
  <c r="R108" i="21" a="1"/>
  <c r="R108" i="21" s="1"/>
  <c r="Q112" i="21" a="1"/>
  <c r="Q112" i="21" s="1"/>
  <c r="Q111" i="21" a="1"/>
  <c r="Q111" i="21" s="1"/>
  <c r="Q110" i="21" a="1"/>
  <c r="Q110" i="21" s="1"/>
  <c r="Q109" i="21" a="1"/>
  <c r="Q109" i="21" s="1"/>
  <c r="Q12" i="21" a="1"/>
  <c r="Q12" i="21" s="1"/>
  <c r="Q37" i="21" a="1"/>
  <c r="Q37" i="21" s="1"/>
  <c r="Q68" i="21" a="1"/>
  <c r="Q68" i="21" s="1"/>
  <c r="Q64" i="21" a="1"/>
  <c r="Q64" i="21" s="1"/>
  <c r="Q59" i="21" a="1"/>
  <c r="Q59" i="21" s="1"/>
  <c r="Q20" i="21" a="1"/>
  <c r="Q20" i="21" s="1"/>
  <c r="Q13" i="21" a="1"/>
  <c r="Q13" i="21" s="1"/>
  <c r="Q53" i="21" a="1"/>
  <c r="Q53" i="21" s="1"/>
  <c r="Q88" i="21" a="1"/>
  <c r="Q88" i="21" s="1"/>
  <c r="Q29" i="21" a="1"/>
  <c r="Q29" i="21" s="1"/>
  <c r="Q72" i="21" a="1"/>
  <c r="Q72" i="21" s="1"/>
  <c r="Q71" i="21" a="1"/>
  <c r="Q71" i="21" s="1"/>
  <c r="Q67" i="21" a="1"/>
  <c r="Q67" i="21" s="1"/>
  <c r="Q63" i="21" a="1"/>
  <c r="Q63" i="21" s="1"/>
  <c r="Q15" i="21" a="1"/>
  <c r="Q15" i="21" s="1"/>
  <c r="Q8" i="21" a="1"/>
  <c r="Q8" i="21" s="1"/>
  <c r="Q41" i="21" a="1"/>
  <c r="Q41" i="21" s="1"/>
  <c r="Q57" i="21" a="1"/>
  <c r="Q57" i="21" s="1"/>
  <c r="Q80" i="21" a="1"/>
  <c r="Q80" i="21" s="1"/>
  <c r="Q16" i="21" a="1"/>
  <c r="Q16" i="21" s="1"/>
  <c r="Q28" i="21" a="1"/>
  <c r="Q28" i="21" s="1"/>
  <c r="Q70" i="21" a="1"/>
  <c r="Q70" i="21" s="1"/>
  <c r="Q66" i="21" a="1"/>
  <c r="Q66" i="21" s="1"/>
  <c r="Q92" i="21" a="1"/>
  <c r="Q92" i="21" s="1"/>
  <c r="Q9" i="21" a="1"/>
  <c r="Q9" i="21" s="1"/>
  <c r="Q33" i="21" a="1"/>
  <c r="Q33" i="21" s="1"/>
  <c r="Q61" i="21" a="1"/>
  <c r="Q61" i="21" s="1"/>
  <c r="Q19" i="21" a="1"/>
  <c r="Q19" i="21" s="1"/>
  <c r="Q18" i="21" a="1"/>
  <c r="Q18" i="21" s="1"/>
  <c r="Q48" i="21" a="1"/>
  <c r="Q48" i="21" s="1"/>
  <c r="Q44" i="21" a="1"/>
  <c r="Q44" i="21" s="1"/>
  <c r="Q40" i="21" a="1"/>
  <c r="Q40" i="21" s="1"/>
  <c r="Q36" i="21" a="1"/>
  <c r="Q36" i="21" s="1"/>
  <c r="Q32" i="21" a="1"/>
  <c r="Q32" i="21" s="1"/>
  <c r="Q52" i="21" a="1"/>
  <c r="Q52" i="21" s="1"/>
  <c r="Q62" i="21" a="1"/>
  <c r="Q62" i="21" s="1"/>
  <c r="Q58" i="21" a="1"/>
  <c r="Q58" i="21" s="1"/>
  <c r="Q54" i="21" a="1"/>
  <c r="Q54" i="21" s="1"/>
  <c r="Q93" i="21" a="1"/>
  <c r="Q93" i="21" s="1"/>
  <c r="Q89" i="21" a="1"/>
  <c r="Q89" i="21" s="1"/>
  <c r="Q85" i="21" a="1"/>
  <c r="Q85" i="21" s="1"/>
  <c r="Q81" i="21" a="1"/>
  <c r="Q81" i="21" s="1"/>
  <c r="Q77" i="21" a="1"/>
  <c r="Q77" i="21" s="1"/>
  <c r="Q22" i="21" a="1"/>
  <c r="Q22" i="21" s="1"/>
  <c r="Q7" i="21" a="1"/>
  <c r="Q7" i="21" s="1"/>
  <c r="Q6" i="21" a="1"/>
  <c r="Q6" i="21" s="1"/>
  <c r="Q47" i="21" a="1"/>
  <c r="Q47" i="21" s="1"/>
  <c r="Q43" i="21" a="1"/>
  <c r="Q43" i="21" s="1"/>
  <c r="Q39" i="21" a="1"/>
  <c r="Q39" i="21" s="1"/>
  <c r="Q35" i="21" a="1"/>
  <c r="Q35" i="21" s="1"/>
  <c r="Q31" i="21" a="1"/>
  <c r="Q31" i="21" s="1"/>
  <c r="Q108" i="21" a="1"/>
  <c r="Q108" i="21" s="1"/>
  <c r="Q107" i="21" a="1"/>
  <c r="Q107" i="21" s="1"/>
  <c r="Q106" i="21" a="1"/>
  <c r="Q106" i="21" s="1"/>
  <c r="Q105" i="21" a="1"/>
  <c r="Q105" i="21" s="1"/>
  <c r="Q104" i="21" a="1"/>
  <c r="Q104" i="21" s="1"/>
  <c r="Q103" i="21" a="1"/>
  <c r="Q103" i="21" s="1"/>
  <c r="Q102" i="21" a="1"/>
  <c r="Q102" i="21" s="1"/>
  <c r="Q101" i="21" a="1"/>
  <c r="Q101" i="21" s="1"/>
  <c r="Q10" i="21" a="1"/>
  <c r="Q10" i="21" s="1"/>
  <c r="Q46" i="21" a="1"/>
  <c r="Q46" i="21" s="1"/>
  <c r="Q42" i="21" a="1"/>
  <c r="Q42" i="21" s="1"/>
  <c r="Q38" i="21" a="1"/>
  <c r="Q38" i="21" s="1"/>
  <c r="Q34" i="21" a="1"/>
  <c r="Q34" i="21" s="1"/>
  <c r="Q30" i="21" a="1"/>
  <c r="Q30" i="21" s="1"/>
  <c r="Q96" i="21" a="1"/>
  <c r="Q96" i="21" s="1"/>
  <c r="Q100" i="21" a="1"/>
  <c r="Q100" i="21" s="1"/>
  <c r="Q60" i="21" a="1"/>
  <c r="Q60" i="21" s="1"/>
  <c r="Q56" i="21" a="1"/>
  <c r="Q56" i="21" s="1"/>
  <c r="Q76" i="21" a="1"/>
  <c r="Q76" i="21" s="1"/>
  <c r="Q95" i="21" a="1"/>
  <c r="Q95" i="21" s="1"/>
  <c r="Q91" i="21" a="1"/>
  <c r="Q91" i="21" s="1"/>
  <c r="Q87" i="21" a="1"/>
  <c r="Q87" i="21" s="1"/>
  <c r="Q83" i="21" a="1"/>
  <c r="Q83" i="21" s="1"/>
  <c r="Q79" i="21" a="1"/>
  <c r="Q79" i="21" s="1"/>
  <c r="Q94" i="21" a="1"/>
  <c r="Q94" i="21" s="1"/>
  <c r="Q90" i="21" a="1"/>
  <c r="Q90" i="21" s="1"/>
  <c r="Q86" i="21" a="1"/>
  <c r="Q86" i="21" s="1"/>
  <c r="Q82" i="21" a="1"/>
  <c r="Q82" i="21" s="1"/>
  <c r="Q78" i="21" a="1"/>
  <c r="Q78" i="21" s="1"/>
  <c r="M116" i="14" a="1"/>
  <c r="M116" i="14" s="1"/>
  <c r="S23" i="16" a="1"/>
  <c r="S23" i="16" s="1"/>
  <c r="Z97" i="16" a="1"/>
  <c r="Z97" i="16" s="1"/>
  <c r="V92" i="16" a="1"/>
  <c r="V92" i="16" s="1"/>
  <c r="AA21" i="16" a="1"/>
  <c r="AA21" i="16" s="1"/>
  <c r="R97" i="16" a="1"/>
  <c r="R97" i="16" s="1"/>
  <c r="Z91" i="16" a="1"/>
  <c r="Z91" i="16" s="1"/>
  <c r="AA18" i="16" a="1"/>
  <c r="AA18" i="16" s="1"/>
  <c r="V96" i="16" a="1"/>
  <c r="V96" i="16" s="1"/>
  <c r="R91" i="16" a="1"/>
  <c r="R91" i="16" s="1"/>
  <c r="Q4" i="16" a="1"/>
  <c r="Q4" i="16" s="1"/>
  <c r="R9" i="16" a="1"/>
  <c r="R9" i="16" s="1"/>
  <c r="Z95" i="16" a="1"/>
  <c r="Z95" i="16" s="1"/>
  <c r="V90" i="16" a="1"/>
  <c r="V90" i="16" s="1"/>
  <c r="V79" i="16" a="1"/>
  <c r="V79" i="16" s="1"/>
  <c r="R95" i="16" a="1"/>
  <c r="R95" i="16" s="1"/>
  <c r="Z89" i="16" a="1"/>
  <c r="Z89" i="16" s="1"/>
  <c r="Z99" i="16" a="1"/>
  <c r="Z99" i="16" s="1"/>
  <c r="V94" i="16" a="1"/>
  <c r="V94" i="16" s="1"/>
  <c r="Y88" i="16" a="1"/>
  <c r="Y88" i="16" s="1"/>
  <c r="Q23" i="16" a="1"/>
  <c r="Q23" i="16" s="1"/>
  <c r="R99" i="16" a="1"/>
  <c r="R99" i="16" s="1"/>
  <c r="Z93" i="16" a="1"/>
  <c r="Z93" i="16" s="1"/>
  <c r="Z87" i="16" a="1"/>
  <c r="Z87" i="16" s="1"/>
  <c r="W24" i="16" a="1"/>
  <c r="W24" i="16" s="1"/>
  <c r="V98" i="16" a="1"/>
  <c r="V98" i="16" s="1"/>
  <c r="R93" i="16" a="1"/>
  <c r="R93" i="16" s="1"/>
  <c r="V86" i="16" a="1"/>
  <c r="V86" i="16" s="1"/>
  <c r="W84" i="16" a="1"/>
  <c r="W84" i="16" s="1"/>
  <c r="X80" i="16" a="1"/>
  <c r="X80" i="16" s="1"/>
  <c r="Y117" i="16" a="1"/>
  <c r="Y117" i="16" s="1"/>
  <c r="V113" i="16" a="1"/>
  <c r="V113" i="16" s="1"/>
  <c r="S109" i="16" a="1"/>
  <c r="S109" i="16" s="1"/>
  <c r="U24" i="16" a="1"/>
  <c r="U24" i="16" s="1"/>
  <c r="R23" i="16" a="1"/>
  <c r="R23" i="16" s="1"/>
  <c r="X21" i="16" a="1"/>
  <c r="X21" i="16" s="1"/>
  <c r="Z6" i="16" a="1"/>
  <c r="Z6" i="16" s="1"/>
  <c r="Y99" i="16" a="1"/>
  <c r="Y99" i="16" s="1"/>
  <c r="Q99" i="16" a="1"/>
  <c r="Q99" i="16" s="1"/>
  <c r="U98" i="16" a="1"/>
  <c r="U98" i="16" s="1"/>
  <c r="Y97" i="16" a="1"/>
  <c r="Y97" i="16" s="1"/>
  <c r="Q97" i="16" a="1"/>
  <c r="Q97" i="16" s="1"/>
  <c r="U96" i="16" a="1"/>
  <c r="U96" i="16" s="1"/>
  <c r="Y95" i="16" a="1"/>
  <c r="Y95" i="16" s="1"/>
  <c r="Q95" i="16" a="1"/>
  <c r="Q95" i="16" s="1"/>
  <c r="U94" i="16" a="1"/>
  <c r="U94" i="16" s="1"/>
  <c r="Y93" i="16" a="1"/>
  <c r="Y93" i="16" s="1"/>
  <c r="Q93" i="16" a="1"/>
  <c r="Q93" i="16" s="1"/>
  <c r="U92" i="16" a="1"/>
  <c r="U92" i="16" s="1"/>
  <c r="Y91" i="16" a="1"/>
  <c r="Y91" i="16" s="1"/>
  <c r="Q91" i="16" a="1"/>
  <c r="Q91" i="16" s="1"/>
  <c r="U90" i="16" a="1"/>
  <c r="U90" i="16" s="1"/>
  <c r="Y89" i="16" a="1"/>
  <c r="Y89" i="16" s="1"/>
  <c r="X88" i="16" a="1"/>
  <c r="X88" i="16" s="1"/>
  <c r="X87" i="16" a="1"/>
  <c r="X87" i="16" s="1"/>
  <c r="T86" i="16" a="1"/>
  <c r="T86" i="16" s="1"/>
  <c r="V84" i="16" a="1"/>
  <c r="V84" i="16" s="1"/>
  <c r="Q80" i="16" a="1"/>
  <c r="Q80" i="16" s="1"/>
  <c r="V121" i="16" a="1"/>
  <c r="V121" i="16" s="1"/>
  <c r="S117" i="16" a="1"/>
  <c r="S117" i="16" s="1"/>
  <c r="AA105" i="16" a="1"/>
  <c r="AA105" i="16" s="1"/>
  <c r="U106" i="16" a="1"/>
  <c r="U106" i="16" s="1"/>
  <c r="AB106" i="16" a="1"/>
  <c r="AB106" i="16" s="1"/>
  <c r="V107" i="16" a="1"/>
  <c r="V107" i="16" s="1"/>
  <c r="W108" i="16" a="1"/>
  <c r="W108" i="16" s="1"/>
  <c r="Q109" i="16" a="1"/>
  <c r="Q109" i="16" s="1"/>
  <c r="X109" i="16" a="1"/>
  <c r="X109" i="16" s="1"/>
  <c r="R110" i="16" a="1"/>
  <c r="R110" i="16" s="1"/>
  <c r="S111" i="16" a="1"/>
  <c r="S111" i="16" s="1"/>
  <c r="Y111" i="16" a="1"/>
  <c r="Y111" i="16" s="1"/>
  <c r="T112" i="16" a="1"/>
  <c r="T112" i="16" s="1"/>
  <c r="Z112" i="16" a="1"/>
  <c r="Z112" i="16" s="1"/>
  <c r="AA113" i="16" a="1"/>
  <c r="AA113" i="16" s="1"/>
  <c r="U114" i="16" a="1"/>
  <c r="U114" i="16" s="1"/>
  <c r="AB114" i="16" a="1"/>
  <c r="AB114" i="16" s="1"/>
  <c r="V115" i="16" a="1"/>
  <c r="V115" i="16" s="1"/>
  <c r="W116" i="16" a="1"/>
  <c r="W116" i="16" s="1"/>
  <c r="Q117" i="16" a="1"/>
  <c r="Q117" i="16" s="1"/>
  <c r="X117" i="16" a="1"/>
  <c r="X117" i="16" s="1"/>
  <c r="R118" i="16" a="1"/>
  <c r="R118" i="16" s="1"/>
  <c r="S119" i="16" a="1"/>
  <c r="S119" i="16" s="1"/>
  <c r="Y119" i="16" a="1"/>
  <c r="Y119" i="16" s="1"/>
  <c r="T120" i="16" a="1"/>
  <c r="T120" i="16" s="1"/>
  <c r="Z120" i="16" a="1"/>
  <c r="Z120" i="16" s="1"/>
  <c r="AA121" i="16" a="1"/>
  <c r="AA121" i="16" s="1"/>
  <c r="U122" i="16" a="1"/>
  <c r="U122" i="16" s="1"/>
  <c r="AB122" i="16" a="1"/>
  <c r="AB122" i="16" s="1"/>
  <c r="V123" i="16" a="1"/>
  <c r="V123" i="16" s="1"/>
  <c r="Q124" i="16" a="1"/>
  <c r="Q124" i="16" s="1"/>
  <c r="Y124" i="16" a="1"/>
  <c r="Y124" i="16" s="1"/>
  <c r="AB104" i="16" a="1"/>
  <c r="AB104" i="16" s="1"/>
  <c r="V80" i="16" a="1"/>
  <c r="V80" i="16" s="1"/>
  <c r="Q81" i="16" a="1"/>
  <c r="Q81" i="16" s="1"/>
  <c r="Y81" i="16" a="1"/>
  <c r="Y81" i="16" s="1"/>
  <c r="U82" i="16" a="1"/>
  <c r="U82" i="16" s="1"/>
  <c r="Q83" i="16" a="1"/>
  <c r="Q83" i="16" s="1"/>
  <c r="Y83" i="16" a="1"/>
  <c r="Y83" i="16" s="1"/>
  <c r="U84" i="16" a="1"/>
  <c r="U84" i="16" s="1"/>
  <c r="Q85" i="16" a="1"/>
  <c r="Q85" i="16" s="1"/>
  <c r="Y85" i="16" a="1"/>
  <c r="Y85" i="16" s="1"/>
  <c r="U86" i="16" a="1"/>
  <c r="U86" i="16" s="1"/>
  <c r="Q87" i="16" a="1"/>
  <c r="Q87" i="16" s="1"/>
  <c r="Y87" i="16" a="1"/>
  <c r="Y87" i="16" s="1"/>
  <c r="U88" i="16" a="1"/>
  <c r="U88" i="16" s="1"/>
  <c r="Q89" i="16" a="1"/>
  <c r="Q89" i="16" s="1"/>
  <c r="U105" i="16" a="1"/>
  <c r="U105" i="16" s="1"/>
  <c r="AB105" i="16" a="1"/>
  <c r="AB105" i="16" s="1"/>
  <c r="V106" i="16" a="1"/>
  <c r="V106" i="16" s="1"/>
  <c r="W107" i="16" a="1"/>
  <c r="W107" i="16" s="1"/>
  <c r="Q108" i="16" a="1"/>
  <c r="Q108" i="16" s="1"/>
  <c r="X108" i="16" a="1"/>
  <c r="X108" i="16" s="1"/>
  <c r="R109" i="16" a="1"/>
  <c r="R109" i="16" s="1"/>
  <c r="S110" i="16" a="1"/>
  <c r="S110" i="16" s="1"/>
  <c r="Y110" i="16" a="1"/>
  <c r="Y110" i="16" s="1"/>
  <c r="T111" i="16" a="1"/>
  <c r="T111" i="16" s="1"/>
  <c r="Z111" i="16" a="1"/>
  <c r="Z111" i="16" s="1"/>
  <c r="AA112" i="16" a="1"/>
  <c r="AA112" i="16" s="1"/>
  <c r="U113" i="16" a="1"/>
  <c r="U113" i="16" s="1"/>
  <c r="AB113" i="16" a="1"/>
  <c r="AB113" i="16" s="1"/>
  <c r="V114" i="16" a="1"/>
  <c r="V114" i="16" s="1"/>
  <c r="W115" i="16" a="1"/>
  <c r="W115" i="16" s="1"/>
  <c r="Q116" i="16" a="1"/>
  <c r="Q116" i="16" s="1"/>
  <c r="X116" i="16" a="1"/>
  <c r="X116" i="16" s="1"/>
  <c r="R117" i="16" a="1"/>
  <c r="R117" i="16" s="1"/>
  <c r="S118" i="16" a="1"/>
  <c r="S118" i="16" s="1"/>
  <c r="Y118" i="16" a="1"/>
  <c r="Y118" i="16" s="1"/>
  <c r="T119" i="16" a="1"/>
  <c r="T119" i="16" s="1"/>
  <c r="Z119" i="16" a="1"/>
  <c r="Z119" i="16" s="1"/>
  <c r="AA120" i="16" a="1"/>
  <c r="AA120" i="16" s="1"/>
  <c r="U121" i="16" a="1"/>
  <c r="U121" i="16" s="1"/>
  <c r="AB121" i="16" a="1"/>
  <c r="AB121" i="16" s="1"/>
  <c r="V122" i="16" a="1"/>
  <c r="V122" i="16" s="1"/>
  <c r="W123" i="16" a="1"/>
  <c r="W123" i="16" s="1"/>
  <c r="R124" i="16" a="1"/>
  <c r="R124" i="16" s="1"/>
  <c r="Z124" i="16" a="1"/>
  <c r="Z124" i="16" s="1"/>
  <c r="V104" i="16" a="1"/>
  <c r="V104" i="16" s="1"/>
  <c r="Q104" i="16" a="1"/>
  <c r="Q104" i="16" s="1"/>
  <c r="W80" i="16" a="1"/>
  <c r="W80" i="16" s="1"/>
  <c r="R81" i="16" a="1"/>
  <c r="R81" i="16" s="1"/>
  <c r="Z81" i="16" a="1"/>
  <c r="Z81" i="16" s="1"/>
  <c r="V82" i="16" a="1"/>
  <c r="V82" i="16" s="1"/>
  <c r="R83" i="16" a="1"/>
  <c r="R83" i="16" s="1"/>
  <c r="W105" i="16" a="1"/>
  <c r="W105" i="16" s="1"/>
  <c r="Q106" i="16" a="1"/>
  <c r="Q106" i="16" s="1"/>
  <c r="X106" i="16" a="1"/>
  <c r="X106" i="16" s="1"/>
  <c r="R107" i="16" a="1"/>
  <c r="R107" i="16" s="1"/>
  <c r="S108" i="16" a="1"/>
  <c r="S108" i="16" s="1"/>
  <c r="Y108" i="16" a="1"/>
  <c r="Y108" i="16" s="1"/>
  <c r="T109" i="16" a="1"/>
  <c r="T109" i="16" s="1"/>
  <c r="Z109" i="16" a="1"/>
  <c r="Z109" i="16" s="1"/>
  <c r="AA110" i="16" a="1"/>
  <c r="AA110" i="16" s="1"/>
  <c r="U111" i="16" a="1"/>
  <c r="U111" i="16" s="1"/>
  <c r="AB111" i="16" a="1"/>
  <c r="AB111" i="16" s="1"/>
  <c r="V112" i="16" a="1"/>
  <c r="V112" i="16" s="1"/>
  <c r="W113" i="16" a="1"/>
  <c r="W113" i="16" s="1"/>
  <c r="Q114" i="16" a="1"/>
  <c r="Q114" i="16" s="1"/>
  <c r="X114" i="16" a="1"/>
  <c r="X114" i="16" s="1"/>
  <c r="R115" i="16" a="1"/>
  <c r="R115" i="16" s="1"/>
  <c r="S116" i="16" a="1"/>
  <c r="S116" i="16" s="1"/>
  <c r="Y116" i="16" a="1"/>
  <c r="Y116" i="16" s="1"/>
  <c r="T117" i="16" a="1"/>
  <c r="T117" i="16" s="1"/>
  <c r="Z117" i="16" a="1"/>
  <c r="Z117" i="16" s="1"/>
  <c r="AA118" i="16" a="1"/>
  <c r="AA118" i="16" s="1"/>
  <c r="U119" i="16" a="1"/>
  <c r="U119" i="16" s="1"/>
  <c r="AB119" i="16" a="1"/>
  <c r="AB119" i="16" s="1"/>
  <c r="V120" i="16" a="1"/>
  <c r="V120" i="16" s="1"/>
  <c r="W121" i="16" a="1"/>
  <c r="W121" i="16" s="1"/>
  <c r="Q122" i="16" a="1"/>
  <c r="Q122" i="16" s="1"/>
  <c r="X122" i="16" a="1"/>
  <c r="X122" i="16" s="1"/>
  <c r="R123" i="16" a="1"/>
  <c r="R123" i="16" s="1"/>
  <c r="T124" i="16" a="1"/>
  <c r="T124" i="16" s="1"/>
  <c r="AB124" i="16" a="1"/>
  <c r="AB124" i="16" s="1"/>
  <c r="X104" i="16" a="1"/>
  <c r="X104" i="16" s="1"/>
  <c r="R80" i="16" a="1"/>
  <c r="R80" i="16" s="1"/>
  <c r="T81" i="16" a="1"/>
  <c r="T81" i="16" s="1"/>
  <c r="AB81" i="16" a="1"/>
  <c r="AB81" i="16" s="1"/>
  <c r="X82" i="16" a="1"/>
  <c r="X82" i="16" s="1"/>
  <c r="T83" i="16" a="1"/>
  <c r="T83" i="16" s="1"/>
  <c r="AB83" i="16" a="1"/>
  <c r="AB83" i="16" s="1"/>
  <c r="X84" i="16" a="1"/>
  <c r="X84" i="16" s="1"/>
  <c r="T85" i="16" a="1"/>
  <c r="T85" i="16" s="1"/>
  <c r="AB85" i="16" a="1"/>
  <c r="AB85" i="16" s="1"/>
  <c r="X86" i="16" a="1"/>
  <c r="X86" i="16" s="1"/>
  <c r="T87" i="16" a="1"/>
  <c r="T87" i="16" s="1"/>
  <c r="Q105" i="16" a="1"/>
  <c r="Q105" i="16" s="1"/>
  <c r="X105" i="16" a="1"/>
  <c r="X105" i="16" s="1"/>
  <c r="R106" i="16" a="1"/>
  <c r="R106" i="16" s="1"/>
  <c r="S107" i="16" a="1"/>
  <c r="S107" i="16" s="1"/>
  <c r="Y107" i="16" a="1"/>
  <c r="Y107" i="16" s="1"/>
  <c r="T108" i="16" a="1"/>
  <c r="T108" i="16" s="1"/>
  <c r="Z108" i="16" a="1"/>
  <c r="Z108" i="16" s="1"/>
  <c r="AA109" i="16" a="1"/>
  <c r="AA109" i="16" s="1"/>
  <c r="U110" i="16" a="1"/>
  <c r="U110" i="16" s="1"/>
  <c r="AB110" i="16" a="1"/>
  <c r="AB110" i="16" s="1"/>
  <c r="V111" i="16" a="1"/>
  <c r="V111" i="16" s="1"/>
  <c r="W112" i="16" a="1"/>
  <c r="W112" i="16" s="1"/>
  <c r="Q113" i="16" a="1"/>
  <c r="Q113" i="16" s="1"/>
  <c r="X113" i="16" a="1"/>
  <c r="X113" i="16" s="1"/>
  <c r="R114" i="16" a="1"/>
  <c r="R114" i="16" s="1"/>
  <c r="S115" i="16" a="1"/>
  <c r="S115" i="16" s="1"/>
  <c r="Y115" i="16" a="1"/>
  <c r="Y115" i="16" s="1"/>
  <c r="T116" i="16" a="1"/>
  <c r="T116" i="16" s="1"/>
  <c r="Z116" i="16" a="1"/>
  <c r="Z116" i="16" s="1"/>
  <c r="AA117" i="16" a="1"/>
  <c r="AA117" i="16" s="1"/>
  <c r="U118" i="16" a="1"/>
  <c r="U118" i="16" s="1"/>
  <c r="AB118" i="16" a="1"/>
  <c r="AB118" i="16" s="1"/>
  <c r="V119" i="16" a="1"/>
  <c r="V119" i="16" s="1"/>
  <c r="W120" i="16" a="1"/>
  <c r="W120" i="16" s="1"/>
  <c r="Q121" i="16" a="1"/>
  <c r="Q121" i="16" s="1"/>
  <c r="X121" i="16" a="1"/>
  <c r="X121" i="16" s="1"/>
  <c r="R122" i="16" a="1"/>
  <c r="R122" i="16" s="1"/>
  <c r="S123" i="16" a="1"/>
  <c r="S123" i="16" s="1"/>
  <c r="Y123" i="16" a="1"/>
  <c r="Y123" i="16" s="1"/>
  <c r="U124" i="16" a="1"/>
  <c r="U124" i="16" s="1"/>
  <c r="R104" i="16" a="1"/>
  <c r="R104" i="16" s="1"/>
  <c r="Y104" i="16" a="1"/>
  <c r="Y104" i="16" s="1"/>
  <c r="S80" i="16" a="1"/>
  <c r="S80" i="16" s="1"/>
  <c r="Y80" i="16" a="1"/>
  <c r="Y80" i="16" s="1"/>
  <c r="U81" i="16" a="1"/>
  <c r="U81" i="16" s="1"/>
  <c r="Q82" i="16" a="1"/>
  <c r="Q82" i="16" s="1"/>
  <c r="Y82" i="16" a="1"/>
  <c r="Y82" i="16" s="1"/>
  <c r="U83" i="16" a="1"/>
  <c r="U83" i="16" s="1"/>
  <c r="Q84" i="16" a="1"/>
  <c r="Q84" i="16" s="1"/>
  <c r="Y84" i="16" a="1"/>
  <c r="Y84" i="16" s="1"/>
  <c r="U85" i="16" a="1"/>
  <c r="U85" i="16" s="1"/>
  <c r="R105" i="16" a="1"/>
  <c r="R105" i="16" s="1"/>
  <c r="S106" i="16" a="1"/>
  <c r="S106" i="16" s="1"/>
  <c r="Y106" i="16" a="1"/>
  <c r="Y106" i="16" s="1"/>
  <c r="T107" i="16" a="1"/>
  <c r="T107" i="16" s="1"/>
  <c r="Z107" i="16" a="1"/>
  <c r="Z107" i="16" s="1"/>
  <c r="AA108" i="16" a="1"/>
  <c r="AA108" i="16" s="1"/>
  <c r="U109" i="16" a="1"/>
  <c r="U109" i="16" s="1"/>
  <c r="AB109" i="16" a="1"/>
  <c r="AB109" i="16" s="1"/>
  <c r="V110" i="16" a="1"/>
  <c r="V110" i="16" s="1"/>
  <c r="W111" i="16" a="1"/>
  <c r="W111" i="16" s="1"/>
  <c r="Q112" i="16" a="1"/>
  <c r="Q112" i="16" s="1"/>
  <c r="X112" i="16" a="1"/>
  <c r="X112" i="16" s="1"/>
  <c r="R113" i="16" a="1"/>
  <c r="R113" i="16" s="1"/>
  <c r="S114" i="16" a="1"/>
  <c r="S114" i="16" s="1"/>
  <c r="Y114" i="16" a="1"/>
  <c r="Y114" i="16" s="1"/>
  <c r="T115" i="16" a="1"/>
  <c r="T115" i="16" s="1"/>
  <c r="Z115" i="16" a="1"/>
  <c r="Z115" i="16" s="1"/>
  <c r="AA116" i="16" a="1"/>
  <c r="AA116" i="16" s="1"/>
  <c r="U117" i="16" a="1"/>
  <c r="U117" i="16" s="1"/>
  <c r="AB117" i="16" a="1"/>
  <c r="AB117" i="16" s="1"/>
  <c r="V118" i="16" a="1"/>
  <c r="V118" i="16" s="1"/>
  <c r="W119" i="16" a="1"/>
  <c r="W119" i="16" s="1"/>
  <c r="Q120" i="16" a="1"/>
  <c r="Q120" i="16" s="1"/>
  <c r="X120" i="16" a="1"/>
  <c r="X120" i="16" s="1"/>
  <c r="R121" i="16" a="1"/>
  <c r="R121" i="16" s="1"/>
  <c r="S122" i="16" a="1"/>
  <c r="S122" i="16" s="1"/>
  <c r="Y122" i="16" a="1"/>
  <c r="Y122" i="16" s="1"/>
  <c r="T123" i="16" a="1"/>
  <c r="T123" i="16" s="1"/>
  <c r="Z123" i="16" a="1"/>
  <c r="Z123" i="16" s="1"/>
  <c r="V124" i="16" a="1"/>
  <c r="V124" i="16" s="1"/>
  <c r="S104" i="16" a="1"/>
  <c r="S104" i="16" s="1"/>
  <c r="T80" i="16" a="1"/>
  <c r="T80" i="16" s="1"/>
  <c r="Z80" i="16" a="1"/>
  <c r="Z80" i="16" s="1"/>
  <c r="V81" i="16" a="1"/>
  <c r="V81" i="16" s="1"/>
  <c r="R82" i="16" a="1"/>
  <c r="R82" i="16" s="1"/>
  <c r="Z82" i="16" a="1"/>
  <c r="Z82" i="16" s="1"/>
  <c r="V83" i="16" a="1"/>
  <c r="V83" i="16" s="1"/>
  <c r="R84" i="16" a="1"/>
  <c r="R84" i="16" s="1"/>
  <c r="Z84" i="16" a="1"/>
  <c r="Z84" i="16" s="1"/>
  <c r="V85" i="16" a="1"/>
  <c r="V85" i="16" s="1"/>
  <c r="R86" i="16" a="1"/>
  <c r="R86" i="16" s="1"/>
  <c r="Z86" i="16" a="1"/>
  <c r="Z86" i="16" s="1"/>
  <c r="V87" i="16" a="1"/>
  <c r="V87" i="16" s="1"/>
  <c r="R88" i="16" a="1"/>
  <c r="R88" i="16" s="1"/>
  <c r="Z88" i="16" a="1"/>
  <c r="Z88" i="16" s="1"/>
  <c r="V89" i="16" a="1"/>
  <c r="V89" i="16" s="1"/>
  <c r="S105" i="16" a="1"/>
  <c r="S105" i="16" s="1"/>
  <c r="Y105" i="16" a="1"/>
  <c r="Y105" i="16" s="1"/>
  <c r="T106" i="16" a="1"/>
  <c r="T106" i="16" s="1"/>
  <c r="Z106" i="16" a="1"/>
  <c r="Z106" i="16" s="1"/>
  <c r="AA107" i="16" a="1"/>
  <c r="AA107" i="16" s="1"/>
  <c r="U108" i="16" a="1"/>
  <c r="U108" i="16" s="1"/>
  <c r="AB108" i="16" a="1"/>
  <c r="AB108" i="16" s="1"/>
  <c r="V109" i="16" a="1"/>
  <c r="V109" i="16" s="1"/>
  <c r="W110" i="16" a="1"/>
  <c r="W110" i="16" s="1"/>
  <c r="Q111" i="16" a="1"/>
  <c r="Q111" i="16" s="1"/>
  <c r="X111" i="16" a="1"/>
  <c r="X111" i="16" s="1"/>
  <c r="R112" i="16" a="1"/>
  <c r="R112" i="16" s="1"/>
  <c r="S113" i="16" a="1"/>
  <c r="S113" i="16" s="1"/>
  <c r="Y113" i="16" a="1"/>
  <c r="Y113" i="16" s="1"/>
  <c r="T114" i="16" a="1"/>
  <c r="T114" i="16" s="1"/>
  <c r="Z114" i="16" a="1"/>
  <c r="Z114" i="16" s="1"/>
  <c r="AA115" i="16" a="1"/>
  <c r="AA115" i="16" s="1"/>
  <c r="U116" i="16" a="1"/>
  <c r="U116" i="16" s="1"/>
  <c r="AB116" i="16" a="1"/>
  <c r="AB116" i="16" s="1"/>
  <c r="V117" i="16" a="1"/>
  <c r="V117" i="16" s="1"/>
  <c r="W118" i="16" a="1"/>
  <c r="W118" i="16" s="1"/>
  <c r="Q119" i="16" a="1"/>
  <c r="Q119" i="16" s="1"/>
  <c r="X119" i="16" a="1"/>
  <c r="X119" i="16" s="1"/>
  <c r="R120" i="16" a="1"/>
  <c r="R120" i="16" s="1"/>
  <c r="S121" i="16" a="1"/>
  <c r="S121" i="16" s="1"/>
  <c r="Y121" i="16" a="1"/>
  <c r="Y121" i="16" s="1"/>
  <c r="T122" i="16" a="1"/>
  <c r="T122" i="16" s="1"/>
  <c r="Z122" i="16" a="1"/>
  <c r="Z122" i="16" s="1"/>
  <c r="AA123" i="16" a="1"/>
  <c r="AA123" i="16" s="1"/>
  <c r="W124" i="16" a="1"/>
  <c r="W124" i="16" s="1"/>
  <c r="T104" i="16" a="1"/>
  <c r="T104" i="16" s="1"/>
  <c r="Z104" i="16" a="1"/>
  <c r="Z104" i="16" s="1"/>
  <c r="AA80" i="16" a="1"/>
  <c r="AA80" i="16" s="1"/>
  <c r="W81" i="16" a="1"/>
  <c r="W81" i="16" s="1"/>
  <c r="S82" i="16" a="1"/>
  <c r="S82" i="16" s="1"/>
  <c r="AA82" i="16" a="1"/>
  <c r="AA82" i="16" s="1"/>
  <c r="W83" i="16" a="1"/>
  <c r="W83" i="16" s="1"/>
  <c r="S84" i="16" a="1"/>
  <c r="S84" i="16" s="1"/>
  <c r="AA84" i="16" a="1"/>
  <c r="AA84" i="16" s="1"/>
  <c r="W85" i="16" a="1"/>
  <c r="W85" i="16" s="1"/>
  <c r="S86" i="16" a="1"/>
  <c r="S86" i="16" s="1"/>
  <c r="AA86" i="16" a="1"/>
  <c r="AA86" i="16" s="1"/>
  <c r="W87" i="16" a="1"/>
  <c r="W87" i="16" s="1"/>
  <c r="S88" i="16" a="1"/>
  <c r="S88" i="16" s="1"/>
  <c r="AA88" i="16" a="1"/>
  <c r="AA88" i="16" s="1"/>
  <c r="W89" i="16" a="1"/>
  <c r="W89" i="16" s="1"/>
  <c r="T105" i="16" a="1"/>
  <c r="T105" i="16" s="1"/>
  <c r="Z105" i="16" a="1"/>
  <c r="Z105" i="16" s="1"/>
  <c r="AA106" i="16" a="1"/>
  <c r="AA106" i="16" s="1"/>
  <c r="U107" i="16" a="1"/>
  <c r="U107" i="16" s="1"/>
  <c r="AB107" i="16" a="1"/>
  <c r="AB107" i="16" s="1"/>
  <c r="V108" i="16" a="1"/>
  <c r="V108" i="16" s="1"/>
  <c r="W109" i="16" a="1"/>
  <c r="W109" i="16" s="1"/>
  <c r="Q110" i="16" a="1"/>
  <c r="Q110" i="16" s="1"/>
  <c r="X110" i="16" a="1"/>
  <c r="X110" i="16" s="1"/>
  <c r="R111" i="16" a="1"/>
  <c r="R111" i="16" s="1"/>
  <c r="S112" i="16" a="1"/>
  <c r="S112" i="16" s="1"/>
  <c r="Y112" i="16" a="1"/>
  <c r="Y112" i="16" s="1"/>
  <c r="T113" i="16" a="1"/>
  <c r="T113" i="16" s="1"/>
  <c r="Z113" i="16" a="1"/>
  <c r="Z113" i="16" s="1"/>
  <c r="AA114" i="16" a="1"/>
  <c r="AA114" i="16" s="1"/>
  <c r="U115" i="16" a="1"/>
  <c r="U115" i="16" s="1"/>
  <c r="AB115" i="16" a="1"/>
  <c r="AB115" i="16" s="1"/>
  <c r="V116" i="16" a="1"/>
  <c r="V116" i="16" s="1"/>
  <c r="W117" i="16" a="1"/>
  <c r="W117" i="16" s="1"/>
  <c r="Q118" i="16" a="1"/>
  <c r="Q118" i="16" s="1"/>
  <c r="X118" i="16" a="1"/>
  <c r="X118" i="16" s="1"/>
  <c r="R119" i="16" a="1"/>
  <c r="R119" i="16" s="1"/>
  <c r="S120" i="16" a="1"/>
  <c r="S120" i="16" s="1"/>
  <c r="Y120" i="16" a="1"/>
  <c r="Y120" i="16" s="1"/>
  <c r="T121" i="16" a="1"/>
  <c r="T121" i="16" s="1"/>
  <c r="Z121" i="16" a="1"/>
  <c r="Z121" i="16" s="1"/>
  <c r="AA122" i="16" a="1"/>
  <c r="AA122" i="16" s="1"/>
  <c r="U123" i="16" a="1"/>
  <c r="U123" i="16" s="1"/>
  <c r="AB123" i="16" a="1"/>
  <c r="AB123" i="16" s="1"/>
  <c r="X124" i="16" a="1"/>
  <c r="X124" i="16" s="1"/>
  <c r="U104" i="16" a="1"/>
  <c r="U104" i="16" s="1"/>
  <c r="AA104" i="16" a="1"/>
  <c r="AA104" i="16" s="1"/>
  <c r="U80" i="16" a="1"/>
  <c r="U80" i="16" s="1"/>
  <c r="AB80" i="16" a="1"/>
  <c r="AB80" i="16" s="1"/>
  <c r="X81" i="16" a="1"/>
  <c r="X81" i="16" s="1"/>
  <c r="T82" i="16" a="1"/>
  <c r="T82" i="16" s="1"/>
  <c r="AB82" i="16" a="1"/>
  <c r="AB82" i="16" s="1"/>
  <c r="X83" i="16" a="1"/>
  <c r="X83" i="16" s="1"/>
  <c r="T84" i="16" a="1"/>
  <c r="T84" i="16" s="1"/>
  <c r="AB84" i="16" a="1"/>
  <c r="AB84" i="16" s="1"/>
  <c r="AB23" i="16" a="1"/>
  <c r="AB23" i="16" s="1"/>
  <c r="Z22" i="16" a="1"/>
  <c r="Z22" i="16" s="1"/>
  <c r="V21" i="16" a="1"/>
  <c r="V21" i="16" s="1"/>
  <c r="R18" i="16" a="1"/>
  <c r="R18" i="16" s="1"/>
  <c r="AB79" i="16" a="1"/>
  <c r="AB79" i="16" s="1"/>
  <c r="U79" i="16" a="1"/>
  <c r="U79" i="16" s="1"/>
  <c r="X99" i="16" a="1"/>
  <c r="X99" i="16" s="1"/>
  <c r="AB98" i="16" a="1"/>
  <c r="AB98" i="16" s="1"/>
  <c r="T98" i="16" a="1"/>
  <c r="T98" i="16" s="1"/>
  <c r="X97" i="16" a="1"/>
  <c r="X97" i="16" s="1"/>
  <c r="AB96" i="16" a="1"/>
  <c r="AB96" i="16" s="1"/>
  <c r="T96" i="16" a="1"/>
  <c r="T96" i="16" s="1"/>
  <c r="X95" i="16" a="1"/>
  <c r="X95" i="16" s="1"/>
  <c r="AB94" i="16" a="1"/>
  <c r="AB94" i="16" s="1"/>
  <c r="T94" i="16" a="1"/>
  <c r="T94" i="16" s="1"/>
  <c r="X93" i="16" a="1"/>
  <c r="X93" i="16" s="1"/>
  <c r="AB92" i="16" a="1"/>
  <c r="AB92" i="16" s="1"/>
  <c r="T92" i="16" a="1"/>
  <c r="T92" i="16" s="1"/>
  <c r="X91" i="16" a="1"/>
  <c r="X91" i="16" s="1"/>
  <c r="AB90" i="16" a="1"/>
  <c r="AB90" i="16" s="1"/>
  <c r="T90" i="16" a="1"/>
  <c r="T90" i="16" s="1"/>
  <c r="X89" i="16" a="1"/>
  <c r="X89" i="16" s="1"/>
  <c r="W88" i="16" a="1"/>
  <c r="W88" i="16" s="1"/>
  <c r="U87" i="16" a="1"/>
  <c r="U87" i="16" s="1"/>
  <c r="Q86" i="16" a="1"/>
  <c r="Q86" i="16" s="1"/>
  <c r="AA83" i="16" a="1"/>
  <c r="AA83" i="16" s="1"/>
  <c r="W104" i="16" a="1"/>
  <c r="W104" i="16" s="1"/>
  <c r="AB120" i="16" a="1"/>
  <c r="AB120" i="16" s="1"/>
  <c r="U112" i="16" a="1"/>
  <c r="U112" i="16" s="1"/>
  <c r="R108" i="16" a="1"/>
  <c r="R108" i="16" s="1"/>
  <c r="U16" i="16" a="1"/>
  <c r="U16" i="16" s="1"/>
  <c r="AA98" i="16" a="1"/>
  <c r="AA98" i="16" s="1"/>
  <c r="W95" i="16" a="1"/>
  <c r="W95" i="16" s="1"/>
  <c r="S92" i="16" a="1"/>
  <c r="S92" i="16" s="1"/>
  <c r="V88" i="16" a="1"/>
  <c r="V88" i="16" s="1"/>
  <c r="AA124" i="16" a="1"/>
  <c r="AA124" i="16" s="1"/>
  <c r="AA111" i="16" a="1"/>
  <c r="AA111" i="16" s="1"/>
  <c r="X107" i="16" a="1"/>
  <c r="X107" i="16" s="1"/>
  <c r="AA79" i="16" a="1"/>
  <c r="AA79" i="16" s="1"/>
  <c r="W97" i="16" a="1"/>
  <c r="W97" i="16" s="1"/>
  <c r="S94" i="16" a="1"/>
  <c r="S94" i="16" s="1"/>
  <c r="AA90" i="16" a="1"/>
  <c r="AA90" i="16" s="1"/>
  <c r="AA85" i="16" a="1"/>
  <c r="AA85" i="16" s="1"/>
  <c r="Q17" i="16" a="1"/>
  <c r="Q17" i="16" s="1"/>
  <c r="Z23" i="16" a="1"/>
  <c r="Z23" i="16" s="1"/>
  <c r="W22" i="16" a="1"/>
  <c r="W22" i="16" s="1"/>
  <c r="U21" i="16" a="1"/>
  <c r="U21" i="16" s="1"/>
  <c r="V15" i="16" a="1"/>
  <c r="V15" i="16" s="1"/>
  <c r="Z79" i="16" a="1"/>
  <c r="Z79" i="16" s="1"/>
  <c r="S79" i="16" a="1"/>
  <c r="S79" i="16" s="1"/>
  <c r="V99" i="16" a="1"/>
  <c r="V99" i="16" s="1"/>
  <c r="Z98" i="16" a="1"/>
  <c r="Z98" i="16" s="1"/>
  <c r="R98" i="16" a="1"/>
  <c r="R98" i="16" s="1"/>
  <c r="V97" i="16" a="1"/>
  <c r="V97" i="16" s="1"/>
  <c r="Z96" i="16" a="1"/>
  <c r="Z96" i="16" s="1"/>
  <c r="R96" i="16" a="1"/>
  <c r="R96" i="16" s="1"/>
  <c r="V95" i="16" a="1"/>
  <c r="V95" i="16" s="1"/>
  <c r="Z94" i="16" a="1"/>
  <c r="Z94" i="16" s="1"/>
  <c r="R94" i="16" a="1"/>
  <c r="R94" i="16" s="1"/>
  <c r="V93" i="16" a="1"/>
  <c r="V93" i="16" s="1"/>
  <c r="Z92" i="16" a="1"/>
  <c r="Z92" i="16" s="1"/>
  <c r="R92" i="16" a="1"/>
  <c r="R92" i="16" s="1"/>
  <c r="V91" i="16" a="1"/>
  <c r="V91" i="16" s="1"/>
  <c r="Z90" i="16" a="1"/>
  <c r="Z90" i="16" s="1"/>
  <c r="R90" i="16" a="1"/>
  <c r="R90" i="16" s="1"/>
  <c r="T89" i="16" a="1"/>
  <c r="T89" i="16" s="1"/>
  <c r="T88" i="16" a="1"/>
  <c r="T88" i="16" s="1"/>
  <c r="R87" i="16" a="1"/>
  <c r="R87" i="16" s="1"/>
  <c r="Z85" i="16" a="1"/>
  <c r="Z85" i="16" s="1"/>
  <c r="S83" i="16" a="1"/>
  <c r="S83" i="16" s="1"/>
  <c r="S124" i="16" a="1"/>
  <c r="S124" i="16" s="1"/>
  <c r="AA119" i="16" a="1"/>
  <c r="AA119" i="16" s="1"/>
  <c r="X115" i="16" a="1"/>
  <c r="X115" i="16" s="1"/>
  <c r="Q107" i="16" a="1"/>
  <c r="Q107" i="16" s="1"/>
  <c r="T79" i="16" a="1"/>
  <c r="T79" i="16" s="1"/>
  <c r="AA96" i="16" a="1"/>
  <c r="AA96" i="16" s="1"/>
  <c r="W93" i="16" a="1"/>
  <c r="W93" i="16" s="1"/>
  <c r="S90" i="16" a="1"/>
  <c r="S90" i="16" s="1"/>
  <c r="Z83" i="16" a="1"/>
  <c r="Z83" i="16" s="1"/>
  <c r="Q12" i="16" a="1"/>
  <c r="Q12" i="16" s="1"/>
  <c r="Y23" i="16" a="1"/>
  <c r="Y23" i="16" s="1"/>
  <c r="S22" i="16" a="1"/>
  <c r="S22" i="16" s="1"/>
  <c r="AA20" i="16" a="1"/>
  <c r="AA20" i="16" s="1"/>
  <c r="U14" i="16" a="1"/>
  <c r="U14" i="16" s="1"/>
  <c r="Y79" i="16" a="1"/>
  <c r="Y79" i="16" s="1"/>
  <c r="R79" i="16" a="1"/>
  <c r="R79" i="16" s="1"/>
  <c r="U99" i="16" a="1"/>
  <c r="U99" i="16" s="1"/>
  <c r="Y98" i="16" a="1"/>
  <c r="Y98" i="16" s="1"/>
  <c r="Q98" i="16" a="1"/>
  <c r="Q98" i="16" s="1"/>
  <c r="U97" i="16" a="1"/>
  <c r="U97" i="16" s="1"/>
  <c r="Y96" i="16" a="1"/>
  <c r="Y96" i="16" s="1"/>
  <c r="Q96" i="16" a="1"/>
  <c r="Q96" i="16" s="1"/>
  <c r="U95" i="16" a="1"/>
  <c r="U95" i="16" s="1"/>
  <c r="Y94" i="16" a="1"/>
  <c r="Y94" i="16" s="1"/>
  <c r="Q94" i="16" a="1"/>
  <c r="Q94" i="16" s="1"/>
  <c r="U93" i="16" a="1"/>
  <c r="U93" i="16" s="1"/>
  <c r="Y92" i="16" a="1"/>
  <c r="Y92" i="16" s="1"/>
  <c r="Q92" i="16" a="1"/>
  <c r="Q92" i="16" s="1"/>
  <c r="U91" i="16" a="1"/>
  <c r="U91" i="16" s="1"/>
  <c r="Y90" i="16" a="1"/>
  <c r="Y90" i="16" s="1"/>
  <c r="Q90" i="16" a="1"/>
  <c r="Q90" i="16" s="1"/>
  <c r="S89" i="16" a="1"/>
  <c r="S89" i="16" s="1"/>
  <c r="Q88" i="16" a="1"/>
  <c r="Q88" i="16" s="1"/>
  <c r="AB86" i="16" a="1"/>
  <c r="AB86" i="16" s="1"/>
  <c r="X85" i="16" a="1"/>
  <c r="X85" i="16" s="1"/>
  <c r="W82" i="16" a="1"/>
  <c r="W82" i="16" s="1"/>
  <c r="X123" i="16" a="1"/>
  <c r="X123" i="16" s="1"/>
  <c r="Q115" i="16" a="1"/>
  <c r="Q115" i="16" s="1"/>
  <c r="Z110" i="16" a="1"/>
  <c r="Z110" i="16" s="1"/>
  <c r="W106" i="16" a="1"/>
  <c r="W106" i="16" s="1"/>
  <c r="AA23" i="16" a="1"/>
  <c r="AA23" i="16" s="1"/>
  <c r="S98" i="16" a="1"/>
  <c r="S98" i="16" s="1"/>
  <c r="AA94" i="16" a="1"/>
  <c r="AA94" i="16" s="1"/>
  <c r="W91" i="16" a="1"/>
  <c r="W91" i="16" s="1"/>
  <c r="S87" i="16" a="1"/>
  <c r="S87" i="16" s="1"/>
  <c r="R116" i="16" a="1"/>
  <c r="R116" i="16" s="1"/>
  <c r="U23" i="16" a="1"/>
  <c r="U23" i="16" s="1"/>
  <c r="Z20" i="16" a="1"/>
  <c r="Z20" i="16" s="1"/>
  <c r="AB99" i="16" a="1"/>
  <c r="AB99" i="16" s="1"/>
  <c r="X98" i="16" a="1"/>
  <c r="X98" i="16" s="1"/>
  <c r="AB97" i="16" a="1"/>
  <c r="AB97" i="16" s="1"/>
  <c r="T97" i="16" a="1"/>
  <c r="T97" i="16" s="1"/>
  <c r="X96" i="16" a="1"/>
  <c r="X96" i="16" s="1"/>
  <c r="AB95" i="16" a="1"/>
  <c r="AB95" i="16" s="1"/>
  <c r="T95" i="16" a="1"/>
  <c r="T95" i="16" s="1"/>
  <c r="X94" i="16" a="1"/>
  <c r="X94" i="16" s="1"/>
  <c r="AB93" i="16" a="1"/>
  <c r="AB93" i="16" s="1"/>
  <c r="T93" i="16" a="1"/>
  <c r="T93" i="16" s="1"/>
  <c r="X92" i="16" a="1"/>
  <c r="X92" i="16" s="1"/>
  <c r="AB91" i="16" a="1"/>
  <c r="AB91" i="16" s="1"/>
  <c r="T91" i="16" a="1"/>
  <c r="T91" i="16" s="1"/>
  <c r="X90" i="16" a="1"/>
  <c r="X90" i="16" s="1"/>
  <c r="AB89" i="16" a="1"/>
  <c r="AB89" i="16" s="1"/>
  <c r="R89" i="16" a="1"/>
  <c r="R89" i="16" s="1"/>
  <c r="AB87" i="16" a="1"/>
  <c r="AB87" i="16" s="1"/>
  <c r="Y86" i="16" a="1"/>
  <c r="Y86" i="16" s="1"/>
  <c r="S85" i="16" a="1"/>
  <c r="S85" i="16" s="1"/>
  <c r="AA81" i="16" a="1"/>
  <c r="AA81" i="16" s="1"/>
  <c r="Q123" i="16" a="1"/>
  <c r="Q123" i="16" s="1"/>
  <c r="Z118" i="16" a="1"/>
  <c r="Z118" i="16" s="1"/>
  <c r="W114" i="16" a="1"/>
  <c r="W114" i="16" s="1"/>
  <c r="T110" i="16" a="1"/>
  <c r="T110" i="16" s="1"/>
  <c r="X22" i="16" a="1"/>
  <c r="X22" i="16" s="1"/>
  <c r="W99" i="16" a="1"/>
  <c r="W99" i="16" s="1"/>
  <c r="S96" i="16" a="1"/>
  <c r="S96" i="16" s="1"/>
  <c r="AA92" i="16" a="1"/>
  <c r="AA92" i="16" s="1"/>
  <c r="U89" i="16" a="1"/>
  <c r="U89" i="16" s="1"/>
  <c r="U120" i="16" a="1"/>
  <c r="U120" i="16" s="1"/>
  <c r="AB24" i="16" a="1"/>
  <c r="AB24" i="16" s="1"/>
  <c r="R22" i="16" a="1"/>
  <c r="R22" i="16" s="1"/>
  <c r="R13" i="16" a="1"/>
  <c r="R13" i="16" s="1"/>
  <c r="X79" i="16" a="1"/>
  <c r="X79" i="16" s="1"/>
  <c r="T99" i="16" a="1"/>
  <c r="T99" i="16" s="1"/>
  <c r="Y24" i="16" a="1"/>
  <c r="Y24" i="16" s="1"/>
  <c r="AB21" i="16" a="1"/>
  <c r="AB21" i="16" s="1"/>
  <c r="Y19" i="16" a="1"/>
  <c r="Y19" i="16" s="1"/>
  <c r="V11" i="16" a="1"/>
  <c r="V11" i="16" s="1"/>
  <c r="W79" i="16" a="1"/>
  <c r="W79" i="16" s="1"/>
  <c r="AA99" i="16" a="1"/>
  <c r="AA99" i="16" s="1"/>
  <c r="S99" i="16" a="1"/>
  <c r="S99" i="16" s="1"/>
  <c r="W98" i="16" a="1"/>
  <c r="W98" i="16" s="1"/>
  <c r="AA97" i="16" a="1"/>
  <c r="AA97" i="16" s="1"/>
  <c r="S97" i="16" a="1"/>
  <c r="S97" i="16" s="1"/>
  <c r="W96" i="16" a="1"/>
  <c r="W96" i="16" s="1"/>
  <c r="AA95" i="16" a="1"/>
  <c r="AA95" i="16" s="1"/>
  <c r="S95" i="16" a="1"/>
  <c r="S95" i="16" s="1"/>
  <c r="W94" i="16" a="1"/>
  <c r="W94" i="16" s="1"/>
  <c r="AA93" i="16" a="1"/>
  <c r="AA93" i="16" s="1"/>
  <c r="S93" i="16" a="1"/>
  <c r="S93" i="16" s="1"/>
  <c r="W92" i="16" a="1"/>
  <c r="W92" i="16" s="1"/>
  <c r="AA91" i="16" a="1"/>
  <c r="AA91" i="16" s="1"/>
  <c r="S91" i="16" a="1"/>
  <c r="S91" i="16" s="1"/>
  <c r="W90" i="16" a="1"/>
  <c r="W90" i="16" s="1"/>
  <c r="AA89" i="16" a="1"/>
  <c r="AA89" i="16" s="1"/>
  <c r="AB88" i="16" a="1"/>
  <c r="AB88" i="16" s="1"/>
  <c r="AA87" i="16" a="1"/>
  <c r="AA87" i="16" s="1"/>
  <c r="W86" i="16" a="1"/>
  <c r="W86" i="16" s="1"/>
  <c r="R85" i="16" a="1"/>
  <c r="R85" i="16" s="1"/>
  <c r="S81" i="16" a="1"/>
  <c r="S81" i="16" s="1"/>
  <c r="W122" i="16" a="1"/>
  <c r="W122" i="16" s="1"/>
  <c r="T118" i="16" a="1"/>
  <c r="T118" i="16" s="1"/>
  <c r="Y109" i="16" a="1"/>
  <c r="Y109" i="16" s="1"/>
  <c r="V105" i="16" a="1"/>
  <c r="V105" i="16" s="1"/>
  <c r="Q6" i="16" a="1"/>
  <c r="Q6" i="16" s="1"/>
  <c r="T20" i="16" a="1"/>
  <c r="T20" i="16" s="1"/>
  <c r="S17" i="16" a="1"/>
  <c r="S17" i="16" s="1"/>
  <c r="T16" i="16" a="1"/>
  <c r="T16" i="16" s="1"/>
  <c r="U15" i="16" a="1"/>
  <c r="U15" i="16" s="1"/>
  <c r="T14" i="16" a="1"/>
  <c r="T14" i="16" s="1"/>
  <c r="Y12" i="16" a="1"/>
  <c r="Y12" i="16" s="1"/>
  <c r="U11" i="16" a="1"/>
  <c r="U11" i="16" s="1"/>
  <c r="Y6" i="16" a="1"/>
  <c r="Y6" i="16" s="1"/>
  <c r="T17" i="16" a="1"/>
  <c r="T17" i="16" s="1"/>
  <c r="V24" i="16" a="1"/>
  <c r="V24" i="16" s="1"/>
  <c r="Q21" i="16" a="1"/>
  <c r="Q21" i="16" s="1"/>
  <c r="Y20" i="16" a="1"/>
  <c r="Y20" i="16" s="1"/>
  <c r="S20" i="16" a="1"/>
  <c r="S20" i="16" s="1"/>
  <c r="W19" i="16" a="1"/>
  <c r="W19" i="16" s="1"/>
  <c r="Y18" i="16" a="1"/>
  <c r="Y18" i="16" s="1"/>
  <c r="AB17" i="16" a="1"/>
  <c r="AB17" i="16" s="1"/>
  <c r="R17" i="16" a="1"/>
  <c r="R17" i="16" s="1"/>
  <c r="R16" i="16" a="1"/>
  <c r="R16" i="16" s="1"/>
  <c r="R14" i="16" a="1"/>
  <c r="R14" i="16" s="1"/>
  <c r="X12" i="16" a="1"/>
  <c r="X12" i="16" s="1"/>
  <c r="W8" i="16" a="1"/>
  <c r="W8" i="16" s="1"/>
  <c r="S6" i="16" a="1"/>
  <c r="S6" i="16" s="1"/>
  <c r="Q11" i="16" a="1"/>
  <c r="Q11" i="16" s="1"/>
  <c r="Q10" i="16" a="1"/>
  <c r="Q10" i="16" s="1"/>
  <c r="T24" i="16" a="1"/>
  <c r="T24" i="16" s="1"/>
  <c r="X23" i="16" a="1"/>
  <c r="X23" i="16" s="1"/>
  <c r="AB22" i="16" a="1"/>
  <c r="AB22" i="16" s="1"/>
  <c r="V22" i="16" a="1"/>
  <c r="V22" i="16" s="1"/>
  <c r="Z21" i="16" a="1"/>
  <c r="Z21" i="16" s="1"/>
  <c r="T21" i="16" a="1"/>
  <c r="T21" i="16" s="1"/>
  <c r="R20" i="16" a="1"/>
  <c r="R20" i="16" s="1"/>
  <c r="V19" i="16" a="1"/>
  <c r="V19" i="16" s="1"/>
  <c r="X18" i="16" a="1"/>
  <c r="X18" i="16" s="1"/>
  <c r="Z17" i="16" a="1"/>
  <c r="Z17" i="16" s="1"/>
  <c r="AB16" i="16" a="1"/>
  <c r="AB16" i="16" s="1"/>
  <c r="AB15" i="16" a="1"/>
  <c r="AB15" i="16" s="1"/>
  <c r="R15" i="16" a="1"/>
  <c r="R15" i="16" s="1"/>
  <c r="AA13" i="16" a="1"/>
  <c r="AA13" i="16" s="1"/>
  <c r="W12" i="16" a="1"/>
  <c r="W12" i="16" s="1"/>
  <c r="Z10" i="16" a="1"/>
  <c r="Z10" i="16" s="1"/>
  <c r="V8" i="16" a="1"/>
  <c r="V8" i="16" s="1"/>
  <c r="Q16" i="16" a="1"/>
  <c r="Q16" i="16" s="1"/>
  <c r="Q9" i="16" a="1"/>
  <c r="Q9" i="16" s="1"/>
  <c r="AA24" i="16" a="1"/>
  <c r="AA24" i="16" s="1"/>
  <c r="S24" i="16" a="1"/>
  <c r="S24" i="16" s="1"/>
  <c r="W23" i="16" a="1"/>
  <c r="W23" i="16" s="1"/>
  <c r="AA22" i="16" a="1"/>
  <c r="AA22" i="16" s="1"/>
  <c r="U22" i="16" a="1"/>
  <c r="U22" i="16" s="1"/>
  <c r="S21" i="16" a="1"/>
  <c r="S21" i="16" s="1"/>
  <c r="X20" i="16" a="1"/>
  <c r="X20" i="16" s="1"/>
  <c r="AB19" i="16" a="1"/>
  <c r="AB19" i="16" s="1"/>
  <c r="T19" i="16" a="1"/>
  <c r="T19" i="16" s="1"/>
  <c r="W18" i="16" a="1"/>
  <c r="W18" i="16" s="1"/>
  <c r="Z16" i="16" a="1"/>
  <c r="Z16" i="16" s="1"/>
  <c r="AA14" i="16" a="1"/>
  <c r="AA14" i="16" s="1"/>
  <c r="S12" i="16" a="1"/>
  <c r="S12" i="16" s="1"/>
  <c r="T10" i="16" a="1"/>
  <c r="T10" i="16" s="1"/>
  <c r="W5" i="16" a="1"/>
  <c r="W5" i="16" s="1"/>
  <c r="Q22" i="16" a="1"/>
  <c r="Q22" i="16" s="1"/>
  <c r="Q5" i="16" a="1"/>
  <c r="Q5" i="16" s="1"/>
  <c r="Q15" i="16" a="1"/>
  <c r="Q15" i="16" s="1"/>
  <c r="Q20" i="16" a="1"/>
  <c r="Q20" i="16" s="1"/>
  <c r="Q79" i="16" a="1"/>
  <c r="Q79" i="16" s="1"/>
  <c r="V55" i="16" a="1"/>
  <c r="V55" i="16" s="1"/>
  <c r="W56" i="16" a="1"/>
  <c r="W56" i="16" s="1"/>
  <c r="Q57" i="16" a="1"/>
  <c r="Q57" i="16" s="1"/>
  <c r="X57" i="16" a="1"/>
  <c r="X57" i="16" s="1"/>
  <c r="R58" i="16" a="1"/>
  <c r="R58" i="16" s="1"/>
  <c r="S59" i="16" a="1"/>
  <c r="S59" i="16" s="1"/>
  <c r="Y59" i="16" a="1"/>
  <c r="Y59" i="16" s="1"/>
  <c r="U60" i="16" a="1"/>
  <c r="U60" i="16" s="1"/>
  <c r="Q61" i="16" a="1"/>
  <c r="Q61" i="16" s="1"/>
  <c r="Y61" i="16" a="1"/>
  <c r="Y61" i="16" s="1"/>
  <c r="U62" i="16" a="1"/>
  <c r="U62" i="16" s="1"/>
  <c r="Q63" i="16" a="1"/>
  <c r="Q63" i="16" s="1"/>
  <c r="Y63" i="16" a="1"/>
  <c r="Y63" i="16" s="1"/>
  <c r="U64" i="16" a="1"/>
  <c r="U64" i="16" s="1"/>
  <c r="Q65" i="16" a="1"/>
  <c r="Q65" i="16" s="1"/>
  <c r="Y65" i="16" a="1"/>
  <c r="Y65" i="16" s="1"/>
  <c r="U66" i="16" a="1"/>
  <c r="U66" i="16" s="1"/>
  <c r="Q67" i="16" a="1"/>
  <c r="Q67" i="16" s="1"/>
  <c r="Y67" i="16" a="1"/>
  <c r="Y67" i="16" s="1"/>
  <c r="U68" i="16" a="1"/>
  <c r="U68" i="16" s="1"/>
  <c r="Q69" i="16" a="1"/>
  <c r="Q69" i="16" s="1"/>
  <c r="Y69" i="16" a="1"/>
  <c r="Y69" i="16" s="1"/>
  <c r="U70" i="16" a="1"/>
  <c r="U70" i="16" s="1"/>
  <c r="Q71" i="16" a="1"/>
  <c r="Q71" i="16" s="1"/>
  <c r="Y71" i="16" a="1"/>
  <c r="Y71" i="16" s="1"/>
  <c r="U72" i="16" a="1"/>
  <c r="U72" i="16" s="1"/>
  <c r="Q73" i="16" a="1"/>
  <c r="Q73" i="16" s="1"/>
  <c r="Y73" i="16" a="1"/>
  <c r="Y73" i="16" s="1"/>
  <c r="U74" i="16" a="1"/>
  <c r="U74" i="16" s="1"/>
  <c r="R54" i="16" a="1"/>
  <c r="R54" i="16" s="1"/>
  <c r="Y54" i="16" a="1"/>
  <c r="Y54" i="16" s="1"/>
  <c r="Z30" i="16" a="1"/>
  <c r="Z30" i="16" s="1"/>
  <c r="T31" i="16" a="1"/>
  <c r="T31" i="16" s="1"/>
  <c r="AA31" i="16" a="1"/>
  <c r="AA31" i="16" s="1"/>
  <c r="U32" i="16" a="1"/>
  <c r="U32" i="16" s="1"/>
  <c r="V33" i="16" a="1"/>
  <c r="V33" i="16" s="1"/>
  <c r="AB33" i="16" a="1"/>
  <c r="AB33" i="16" s="1"/>
  <c r="W34" i="16" a="1"/>
  <c r="W34" i="16" s="1"/>
  <c r="Q35" i="16" a="1"/>
  <c r="Q35" i="16" s="1"/>
  <c r="R36" i="16" a="1"/>
  <c r="R36" i="16" s="1"/>
  <c r="X36" i="16" a="1"/>
  <c r="X36" i="16" s="1"/>
  <c r="S37" i="16" a="1"/>
  <c r="S37" i="16" s="1"/>
  <c r="Y37" i="16" a="1"/>
  <c r="Y37" i="16" s="1"/>
  <c r="Z38" i="16" a="1"/>
  <c r="Z38" i="16" s="1"/>
  <c r="T39" i="16" a="1"/>
  <c r="T39" i="16" s="1"/>
  <c r="AA39" i="16" a="1"/>
  <c r="AA39" i="16" s="1"/>
  <c r="U40" i="16" a="1"/>
  <c r="U40" i="16" s="1"/>
  <c r="V41" i="16" a="1"/>
  <c r="V41" i="16" s="1"/>
  <c r="AB41" i="16" a="1"/>
  <c r="AB41" i="16" s="1"/>
  <c r="W42" i="16" a="1"/>
  <c r="W42" i="16" s="1"/>
  <c r="Q43" i="16" a="1"/>
  <c r="Q43" i="16" s="1"/>
  <c r="R44" i="16" a="1"/>
  <c r="R44" i="16" s="1"/>
  <c r="X44" i="16" a="1"/>
  <c r="X44" i="16" s="1"/>
  <c r="S45" i="16" a="1"/>
  <c r="S45" i="16" s="1"/>
  <c r="Y45" i="16" a="1"/>
  <c r="Y45" i="16" s="1"/>
  <c r="Z46" i="16" a="1"/>
  <c r="Z46" i="16" s="1"/>
  <c r="T47" i="16" a="1"/>
  <c r="T47" i="16" s="1"/>
  <c r="AA47" i="16" a="1"/>
  <c r="AA47" i="16" s="1"/>
  <c r="U48" i="16" a="1"/>
  <c r="U48" i="16" s="1"/>
  <c r="V49" i="16" a="1"/>
  <c r="V49" i="16" s="1"/>
  <c r="S29" i="16" a="1"/>
  <c r="S29" i="16" s="1"/>
  <c r="Z29" i="16" a="1"/>
  <c r="Z29" i="16" s="1"/>
  <c r="W55" i="16" a="1"/>
  <c r="W55" i="16" s="1"/>
  <c r="Q56" i="16" a="1"/>
  <c r="Q56" i="16" s="1"/>
  <c r="X56" i="16" a="1"/>
  <c r="X56" i="16" s="1"/>
  <c r="R57" i="16" a="1"/>
  <c r="R57" i="16" s="1"/>
  <c r="S58" i="16" a="1"/>
  <c r="S58" i="16" s="1"/>
  <c r="Y58" i="16" a="1"/>
  <c r="Y58" i="16" s="1"/>
  <c r="T59" i="16" a="1"/>
  <c r="T59" i="16" s="1"/>
  <c r="Z59" i="16" a="1"/>
  <c r="Z59" i="16" s="1"/>
  <c r="V60" i="16" a="1"/>
  <c r="V60" i="16" s="1"/>
  <c r="R61" i="16" a="1"/>
  <c r="R61" i="16" s="1"/>
  <c r="Z61" i="16" a="1"/>
  <c r="Z61" i="16" s="1"/>
  <c r="V62" i="16" a="1"/>
  <c r="V62" i="16" s="1"/>
  <c r="R63" i="16" a="1"/>
  <c r="R63" i="16" s="1"/>
  <c r="Z63" i="16" a="1"/>
  <c r="Z63" i="16" s="1"/>
  <c r="V64" i="16" a="1"/>
  <c r="V64" i="16" s="1"/>
  <c r="R65" i="16" a="1"/>
  <c r="R65" i="16" s="1"/>
  <c r="Z65" i="16" a="1"/>
  <c r="Z65" i="16" s="1"/>
  <c r="V66" i="16" a="1"/>
  <c r="V66" i="16" s="1"/>
  <c r="R67" i="16" a="1"/>
  <c r="R67" i="16" s="1"/>
  <c r="Z67" i="16" a="1"/>
  <c r="Z67" i="16" s="1"/>
  <c r="V68" i="16" a="1"/>
  <c r="V68" i="16" s="1"/>
  <c r="R69" i="16" a="1"/>
  <c r="R69" i="16" s="1"/>
  <c r="Z69" i="16" a="1"/>
  <c r="Z69" i="16" s="1"/>
  <c r="V70" i="16" a="1"/>
  <c r="V70" i="16" s="1"/>
  <c r="R71" i="16" a="1"/>
  <c r="R71" i="16" s="1"/>
  <c r="Z71" i="16" a="1"/>
  <c r="Z71" i="16" s="1"/>
  <c r="V72" i="16" a="1"/>
  <c r="V72" i="16" s="1"/>
  <c r="R73" i="16" a="1"/>
  <c r="R73" i="16" s="1"/>
  <c r="Z73" i="16" a="1"/>
  <c r="Z73" i="16" s="1"/>
  <c r="V74" i="16" a="1"/>
  <c r="V74" i="16" s="1"/>
  <c r="S54" i="16" a="1"/>
  <c r="S54" i="16" s="1"/>
  <c r="Z54" i="16" a="1"/>
  <c r="Z54" i="16" s="1"/>
  <c r="T30" i="16" a="1"/>
  <c r="T30" i="16" s="1"/>
  <c r="AA30" i="16" a="1"/>
  <c r="AA30" i="16" s="1"/>
  <c r="U31" i="16" a="1"/>
  <c r="U31" i="16" s="1"/>
  <c r="V32" i="16" a="1"/>
  <c r="V32" i="16" s="1"/>
  <c r="AB32" i="16" a="1"/>
  <c r="AB32" i="16" s="1"/>
  <c r="W33" i="16" a="1"/>
  <c r="W33" i="16" s="1"/>
  <c r="Q34" i="16" a="1"/>
  <c r="Q34" i="16" s="1"/>
  <c r="R35" i="16" a="1"/>
  <c r="R35" i="16" s="1"/>
  <c r="X35" i="16" a="1"/>
  <c r="X35" i="16" s="1"/>
  <c r="S36" i="16" a="1"/>
  <c r="S36" i="16" s="1"/>
  <c r="Y36" i="16" a="1"/>
  <c r="Y36" i="16" s="1"/>
  <c r="Z37" i="16" a="1"/>
  <c r="Z37" i="16" s="1"/>
  <c r="T38" i="16" a="1"/>
  <c r="T38" i="16" s="1"/>
  <c r="AA38" i="16" a="1"/>
  <c r="AA38" i="16" s="1"/>
  <c r="U39" i="16" a="1"/>
  <c r="U39" i="16" s="1"/>
  <c r="V40" i="16" a="1"/>
  <c r="V40" i="16" s="1"/>
  <c r="AB40" i="16" a="1"/>
  <c r="AB40" i="16" s="1"/>
  <c r="W41" i="16" a="1"/>
  <c r="W41" i="16" s="1"/>
  <c r="Q42" i="16" a="1"/>
  <c r="Q42" i="16" s="1"/>
  <c r="R43" i="16" a="1"/>
  <c r="R43" i="16" s="1"/>
  <c r="X43" i="16" a="1"/>
  <c r="X43" i="16" s="1"/>
  <c r="S44" i="16" a="1"/>
  <c r="S44" i="16" s="1"/>
  <c r="Y44" i="16" a="1"/>
  <c r="Y44" i="16" s="1"/>
  <c r="Z45" i="16" a="1"/>
  <c r="Z45" i="16" s="1"/>
  <c r="T46" i="16" a="1"/>
  <c r="T46" i="16" s="1"/>
  <c r="AA46" i="16" a="1"/>
  <c r="AA46" i="16" s="1"/>
  <c r="U47" i="16" a="1"/>
  <c r="U47" i="16" s="1"/>
  <c r="Q55" i="16" a="1"/>
  <c r="Q55" i="16" s="1"/>
  <c r="X55" i="16" a="1"/>
  <c r="X55" i="16" s="1"/>
  <c r="R56" i="16" a="1"/>
  <c r="R56" i="16" s="1"/>
  <c r="S57" i="16" a="1"/>
  <c r="S57" i="16" s="1"/>
  <c r="Y57" i="16" a="1"/>
  <c r="Y57" i="16" s="1"/>
  <c r="T58" i="16" a="1"/>
  <c r="T58" i="16" s="1"/>
  <c r="Z58" i="16" a="1"/>
  <c r="Z58" i="16" s="1"/>
  <c r="AA59" i="16" a="1"/>
  <c r="AA59" i="16" s="1"/>
  <c r="W60" i="16" a="1"/>
  <c r="W60" i="16" s="1"/>
  <c r="S61" i="16" a="1"/>
  <c r="S61" i="16" s="1"/>
  <c r="AA61" i="16" a="1"/>
  <c r="AA61" i="16" s="1"/>
  <c r="W62" i="16" a="1"/>
  <c r="W62" i="16" s="1"/>
  <c r="S63" i="16" a="1"/>
  <c r="S63" i="16" s="1"/>
  <c r="AA63" i="16" a="1"/>
  <c r="AA63" i="16" s="1"/>
  <c r="W64" i="16" a="1"/>
  <c r="W64" i="16" s="1"/>
  <c r="S65" i="16" a="1"/>
  <c r="S65" i="16" s="1"/>
  <c r="AA65" i="16" a="1"/>
  <c r="AA65" i="16" s="1"/>
  <c r="W66" i="16" a="1"/>
  <c r="W66" i="16" s="1"/>
  <c r="S67" i="16" a="1"/>
  <c r="S67" i="16" s="1"/>
  <c r="AA67" i="16" a="1"/>
  <c r="AA67" i="16" s="1"/>
  <c r="W68" i="16" a="1"/>
  <c r="W68" i="16" s="1"/>
  <c r="S69" i="16" a="1"/>
  <c r="S69" i="16" s="1"/>
  <c r="AA69" i="16" a="1"/>
  <c r="AA69" i="16" s="1"/>
  <c r="W70" i="16" a="1"/>
  <c r="W70" i="16" s="1"/>
  <c r="S71" i="16" a="1"/>
  <c r="S71" i="16" s="1"/>
  <c r="AA71" i="16" a="1"/>
  <c r="AA71" i="16" s="1"/>
  <c r="W72" i="16" a="1"/>
  <c r="W72" i="16" s="1"/>
  <c r="S73" i="16" a="1"/>
  <c r="S73" i="16" s="1"/>
  <c r="AA73" i="16" a="1"/>
  <c r="AA73" i="16" s="1"/>
  <c r="W74" i="16" a="1"/>
  <c r="W74" i="16" s="1"/>
  <c r="T54" i="16" a="1"/>
  <c r="T54" i="16" s="1"/>
  <c r="AA54" i="16" a="1"/>
  <c r="AA54" i="16" s="1"/>
  <c r="U30" i="16" a="1"/>
  <c r="U30" i="16" s="1"/>
  <c r="V31" i="16" a="1"/>
  <c r="V31" i="16" s="1"/>
  <c r="AB31" i="16" a="1"/>
  <c r="AB31" i="16" s="1"/>
  <c r="W32" i="16" a="1"/>
  <c r="W32" i="16" s="1"/>
  <c r="Q33" i="16" a="1"/>
  <c r="Q33" i="16" s="1"/>
  <c r="R34" i="16" a="1"/>
  <c r="R34" i="16" s="1"/>
  <c r="X34" i="16" a="1"/>
  <c r="X34" i="16" s="1"/>
  <c r="S35" i="16" a="1"/>
  <c r="S35" i="16" s="1"/>
  <c r="Y35" i="16" a="1"/>
  <c r="Y35" i="16" s="1"/>
  <c r="Z36" i="16" a="1"/>
  <c r="Z36" i="16" s="1"/>
  <c r="T37" i="16" a="1"/>
  <c r="T37" i="16" s="1"/>
  <c r="AA37" i="16" a="1"/>
  <c r="AA37" i="16" s="1"/>
  <c r="U38" i="16" a="1"/>
  <c r="U38" i="16" s="1"/>
  <c r="V39" i="16" a="1"/>
  <c r="V39" i="16" s="1"/>
  <c r="AB39" i="16" a="1"/>
  <c r="AB39" i="16" s="1"/>
  <c r="W40" i="16" a="1"/>
  <c r="W40" i="16" s="1"/>
  <c r="Q41" i="16" a="1"/>
  <c r="Q41" i="16" s="1"/>
  <c r="R42" i="16" a="1"/>
  <c r="R42" i="16" s="1"/>
  <c r="X42" i="16" a="1"/>
  <c r="X42" i="16" s="1"/>
  <c r="S43" i="16" a="1"/>
  <c r="S43" i="16" s="1"/>
  <c r="Y43" i="16" a="1"/>
  <c r="Y43" i="16" s="1"/>
  <c r="Z44" i="16" a="1"/>
  <c r="Z44" i="16" s="1"/>
  <c r="T45" i="16" a="1"/>
  <c r="T45" i="16" s="1"/>
  <c r="AA45" i="16" a="1"/>
  <c r="AA45" i="16" s="1"/>
  <c r="U46" i="16" a="1"/>
  <c r="U46" i="16" s="1"/>
  <c r="V47" i="16" a="1"/>
  <c r="V47" i="16" s="1"/>
  <c r="AB47" i="16" a="1"/>
  <c r="AB47" i="16" s="1"/>
  <c r="W48" i="16" a="1"/>
  <c r="W48" i="16" s="1"/>
  <c r="Q49" i="16" a="1"/>
  <c r="Q49" i="16" s="1"/>
  <c r="X49" i="16" a="1"/>
  <c r="X49" i="16" s="1"/>
  <c r="U29" i="16" a="1"/>
  <c r="U29" i="16" s="1"/>
  <c r="AB29" i="16" a="1"/>
  <c r="AB29" i="16" s="1"/>
  <c r="R55" i="16" a="1"/>
  <c r="R55" i="16" s="1"/>
  <c r="S56" i="16" a="1"/>
  <c r="S56" i="16" s="1"/>
  <c r="Y56" i="16" a="1"/>
  <c r="Y56" i="16" s="1"/>
  <c r="T57" i="16" a="1"/>
  <c r="T57" i="16" s="1"/>
  <c r="Z57" i="16" a="1"/>
  <c r="Z57" i="16" s="1"/>
  <c r="AA58" i="16" a="1"/>
  <c r="AA58" i="16" s="1"/>
  <c r="U59" i="16" a="1"/>
  <c r="U59" i="16" s="1"/>
  <c r="AB59" i="16" a="1"/>
  <c r="AB59" i="16" s="1"/>
  <c r="X60" i="16" a="1"/>
  <c r="X60" i="16" s="1"/>
  <c r="T61" i="16" a="1"/>
  <c r="T61" i="16" s="1"/>
  <c r="AB61" i="16" a="1"/>
  <c r="AB61" i="16" s="1"/>
  <c r="X62" i="16" a="1"/>
  <c r="X62" i="16" s="1"/>
  <c r="T63" i="16" a="1"/>
  <c r="T63" i="16" s="1"/>
  <c r="AB63" i="16" a="1"/>
  <c r="AB63" i="16" s="1"/>
  <c r="X64" i="16" a="1"/>
  <c r="X64" i="16" s="1"/>
  <c r="T65" i="16" a="1"/>
  <c r="T65" i="16" s="1"/>
  <c r="AB65" i="16" a="1"/>
  <c r="AB65" i="16" s="1"/>
  <c r="X66" i="16" a="1"/>
  <c r="X66" i="16" s="1"/>
  <c r="T67" i="16" a="1"/>
  <c r="T67" i="16" s="1"/>
  <c r="AB67" i="16" a="1"/>
  <c r="AB67" i="16" s="1"/>
  <c r="X68" i="16" a="1"/>
  <c r="X68" i="16" s="1"/>
  <c r="T69" i="16" a="1"/>
  <c r="T69" i="16" s="1"/>
  <c r="AB69" i="16" a="1"/>
  <c r="AB69" i="16" s="1"/>
  <c r="X70" i="16" a="1"/>
  <c r="X70" i="16" s="1"/>
  <c r="T71" i="16" a="1"/>
  <c r="T71" i="16" s="1"/>
  <c r="AB71" i="16" a="1"/>
  <c r="AB71" i="16" s="1"/>
  <c r="X72" i="16" a="1"/>
  <c r="X72" i="16" s="1"/>
  <c r="T73" i="16" a="1"/>
  <c r="T73" i="16" s="1"/>
  <c r="AB73" i="16" a="1"/>
  <c r="AB73" i="16" s="1"/>
  <c r="X74" i="16" a="1"/>
  <c r="X74" i="16" s="1"/>
  <c r="U54" i="16" a="1"/>
  <c r="U54" i="16" s="1"/>
  <c r="AB54" i="16" a="1"/>
  <c r="AB54" i="16" s="1"/>
  <c r="V30" i="16" a="1"/>
  <c r="V30" i="16" s="1"/>
  <c r="AB30" i="16" a="1"/>
  <c r="AB30" i="16" s="1"/>
  <c r="W31" i="16" a="1"/>
  <c r="W31" i="16" s="1"/>
  <c r="Q32" i="16" a="1"/>
  <c r="Q32" i="16" s="1"/>
  <c r="R33" i="16" a="1"/>
  <c r="R33" i="16" s="1"/>
  <c r="X33" i="16" a="1"/>
  <c r="X33" i="16" s="1"/>
  <c r="S34" i="16" a="1"/>
  <c r="S34" i="16" s="1"/>
  <c r="Y34" i="16" a="1"/>
  <c r="Y34" i="16" s="1"/>
  <c r="Z35" i="16" a="1"/>
  <c r="Z35" i="16" s="1"/>
  <c r="T36" i="16" a="1"/>
  <c r="T36" i="16" s="1"/>
  <c r="AA36" i="16" a="1"/>
  <c r="AA36" i="16" s="1"/>
  <c r="U37" i="16" a="1"/>
  <c r="U37" i="16" s="1"/>
  <c r="V38" i="16" a="1"/>
  <c r="V38" i="16" s="1"/>
  <c r="AB38" i="16" a="1"/>
  <c r="AB38" i="16" s="1"/>
  <c r="W39" i="16" a="1"/>
  <c r="W39" i="16" s="1"/>
  <c r="Q40" i="16" a="1"/>
  <c r="Q40" i="16" s="1"/>
  <c r="R41" i="16" a="1"/>
  <c r="R41" i="16" s="1"/>
  <c r="X41" i="16" a="1"/>
  <c r="X41" i="16" s="1"/>
  <c r="S42" i="16" a="1"/>
  <c r="S42" i="16" s="1"/>
  <c r="Y42" i="16" a="1"/>
  <c r="Y42" i="16" s="1"/>
  <c r="Z43" i="16" a="1"/>
  <c r="Z43" i="16" s="1"/>
  <c r="T44" i="16" a="1"/>
  <c r="T44" i="16" s="1"/>
  <c r="AA44" i="16" a="1"/>
  <c r="AA44" i="16" s="1"/>
  <c r="S55" i="16" a="1"/>
  <c r="S55" i="16" s="1"/>
  <c r="Y55" i="16" a="1"/>
  <c r="Y55" i="16" s="1"/>
  <c r="T56" i="16" a="1"/>
  <c r="T56" i="16" s="1"/>
  <c r="Z56" i="16" a="1"/>
  <c r="Z56" i="16" s="1"/>
  <c r="AA57" i="16" a="1"/>
  <c r="AA57" i="16" s="1"/>
  <c r="U58" i="16" a="1"/>
  <c r="U58" i="16" s="1"/>
  <c r="AB58" i="16" a="1"/>
  <c r="AB58" i="16" s="1"/>
  <c r="V59" i="16" a="1"/>
  <c r="V59" i="16" s="1"/>
  <c r="Q60" i="16" a="1"/>
  <c r="Q60" i="16" s="1"/>
  <c r="Y60" i="16" a="1"/>
  <c r="Y60" i="16" s="1"/>
  <c r="U61" i="16" a="1"/>
  <c r="U61" i="16" s="1"/>
  <c r="Q62" i="16" a="1"/>
  <c r="Q62" i="16" s="1"/>
  <c r="Y62" i="16" a="1"/>
  <c r="Y62" i="16" s="1"/>
  <c r="U63" i="16" a="1"/>
  <c r="U63" i="16" s="1"/>
  <c r="Q64" i="16" a="1"/>
  <c r="Q64" i="16" s="1"/>
  <c r="Y64" i="16" a="1"/>
  <c r="Y64" i="16" s="1"/>
  <c r="U65" i="16" a="1"/>
  <c r="U65" i="16" s="1"/>
  <c r="Q66" i="16" a="1"/>
  <c r="Q66" i="16" s="1"/>
  <c r="Y66" i="16" a="1"/>
  <c r="Y66" i="16" s="1"/>
  <c r="U67" i="16" a="1"/>
  <c r="U67" i="16" s="1"/>
  <c r="Q68" i="16" a="1"/>
  <c r="Q68" i="16" s="1"/>
  <c r="Y68" i="16" a="1"/>
  <c r="Y68" i="16" s="1"/>
  <c r="U69" i="16" a="1"/>
  <c r="U69" i="16" s="1"/>
  <c r="Q70" i="16" a="1"/>
  <c r="Q70" i="16" s="1"/>
  <c r="Y70" i="16" a="1"/>
  <c r="Y70" i="16" s="1"/>
  <c r="U71" i="16" a="1"/>
  <c r="U71" i="16" s="1"/>
  <c r="Q72" i="16" a="1"/>
  <c r="Q72" i="16" s="1"/>
  <c r="Y72" i="16" a="1"/>
  <c r="Y72" i="16" s="1"/>
  <c r="U73" i="16" a="1"/>
  <c r="U73" i="16" s="1"/>
  <c r="Q74" i="16" a="1"/>
  <c r="Q74" i="16" s="1"/>
  <c r="T55" i="16" a="1"/>
  <c r="T55" i="16" s="1"/>
  <c r="Z55" i="16" a="1"/>
  <c r="Z55" i="16" s="1"/>
  <c r="AA56" i="16" a="1"/>
  <c r="AA56" i="16" s="1"/>
  <c r="U57" i="16" a="1"/>
  <c r="U57" i="16" s="1"/>
  <c r="AB57" i="16" a="1"/>
  <c r="AB57" i="16" s="1"/>
  <c r="V58" i="16" a="1"/>
  <c r="V58" i="16" s="1"/>
  <c r="W59" i="16" a="1"/>
  <c r="W59" i="16" s="1"/>
  <c r="R60" i="16" a="1"/>
  <c r="R60" i="16" s="1"/>
  <c r="Z60" i="16" a="1"/>
  <c r="Z60" i="16" s="1"/>
  <c r="V61" i="16" a="1"/>
  <c r="V61" i="16" s="1"/>
  <c r="R62" i="16" a="1"/>
  <c r="R62" i="16" s="1"/>
  <c r="Z62" i="16" a="1"/>
  <c r="Z62" i="16" s="1"/>
  <c r="V63" i="16" a="1"/>
  <c r="V63" i="16" s="1"/>
  <c r="R64" i="16" a="1"/>
  <c r="R64" i="16" s="1"/>
  <c r="Z64" i="16" a="1"/>
  <c r="Z64" i="16" s="1"/>
  <c r="V65" i="16" a="1"/>
  <c r="V65" i="16" s="1"/>
  <c r="R66" i="16" a="1"/>
  <c r="R66" i="16" s="1"/>
  <c r="Z66" i="16" a="1"/>
  <c r="Z66" i="16" s="1"/>
  <c r="V67" i="16" a="1"/>
  <c r="V67" i="16" s="1"/>
  <c r="R68" i="16" a="1"/>
  <c r="R68" i="16" s="1"/>
  <c r="Z68" i="16" a="1"/>
  <c r="Z68" i="16" s="1"/>
  <c r="V69" i="16" a="1"/>
  <c r="V69" i="16" s="1"/>
  <c r="R70" i="16" a="1"/>
  <c r="R70" i="16" s="1"/>
  <c r="Z70" i="16" a="1"/>
  <c r="Z70" i="16" s="1"/>
  <c r="V71" i="16" a="1"/>
  <c r="V71" i="16" s="1"/>
  <c r="R72" i="16" a="1"/>
  <c r="R72" i="16" s="1"/>
  <c r="Z72" i="16" a="1"/>
  <c r="Z72" i="16" s="1"/>
  <c r="V73" i="16" a="1"/>
  <c r="V73" i="16" s="1"/>
  <c r="R74" i="16" a="1"/>
  <c r="R74" i="16" s="1"/>
  <c r="Z74" i="16" a="1"/>
  <c r="Z74" i="16" s="1"/>
  <c r="V54" i="16" a="1"/>
  <c r="V54" i="16" s="1"/>
  <c r="Q30" i="16" a="1"/>
  <c r="Q30" i="16" s="1"/>
  <c r="R31" i="16" a="1"/>
  <c r="R31" i="16" s="1"/>
  <c r="X31" i="16" a="1"/>
  <c r="X31" i="16" s="1"/>
  <c r="S32" i="16" a="1"/>
  <c r="S32" i="16" s="1"/>
  <c r="Y32" i="16" a="1"/>
  <c r="Y32" i="16" s="1"/>
  <c r="Z33" i="16" a="1"/>
  <c r="Z33" i="16" s="1"/>
  <c r="T34" i="16" a="1"/>
  <c r="T34" i="16" s="1"/>
  <c r="AA34" i="16" a="1"/>
  <c r="AA34" i="16" s="1"/>
  <c r="U35" i="16" a="1"/>
  <c r="U35" i="16" s="1"/>
  <c r="V36" i="16" a="1"/>
  <c r="V36" i="16" s="1"/>
  <c r="AB36" i="16" a="1"/>
  <c r="AB36" i="16" s="1"/>
  <c r="W37" i="16" a="1"/>
  <c r="W37" i="16" s="1"/>
  <c r="Q38" i="16" a="1"/>
  <c r="Q38" i="16" s="1"/>
  <c r="R39" i="16" a="1"/>
  <c r="R39" i="16" s="1"/>
  <c r="X39" i="16" a="1"/>
  <c r="X39" i="16" s="1"/>
  <c r="S40" i="16" a="1"/>
  <c r="S40" i="16" s="1"/>
  <c r="Y40" i="16" a="1"/>
  <c r="Y40" i="16" s="1"/>
  <c r="Z41" i="16" a="1"/>
  <c r="Z41" i="16" s="1"/>
  <c r="T42" i="16" a="1"/>
  <c r="T42" i="16" s="1"/>
  <c r="AA42" i="16" a="1"/>
  <c r="AA42" i="16" s="1"/>
  <c r="U43" i="16" a="1"/>
  <c r="U43" i="16" s="1"/>
  <c r="V44" i="16" a="1"/>
  <c r="V44" i="16" s="1"/>
  <c r="AB44" i="16" a="1"/>
  <c r="AB44" i="16" s="1"/>
  <c r="W45" i="16" a="1"/>
  <c r="W45" i="16" s="1"/>
  <c r="Q46" i="16" a="1"/>
  <c r="Q46" i="16" s="1"/>
  <c r="U55" i="16" a="1"/>
  <c r="U55" i="16" s="1"/>
  <c r="AB55" i="16" a="1"/>
  <c r="AB55" i="16" s="1"/>
  <c r="V56" i="16" a="1"/>
  <c r="V56" i="16" s="1"/>
  <c r="W57" i="16" a="1"/>
  <c r="W57" i="16" s="1"/>
  <c r="Q58" i="16" a="1"/>
  <c r="Q58" i="16" s="1"/>
  <c r="X58" i="16" a="1"/>
  <c r="X58" i="16" s="1"/>
  <c r="R59" i="16" a="1"/>
  <c r="R59" i="16" s="1"/>
  <c r="T60" i="16" a="1"/>
  <c r="T60" i="16" s="1"/>
  <c r="AB60" i="16" a="1"/>
  <c r="AB60" i="16" s="1"/>
  <c r="X61" i="16" a="1"/>
  <c r="X61" i="16" s="1"/>
  <c r="T62" i="16" a="1"/>
  <c r="T62" i="16" s="1"/>
  <c r="AB62" i="16" a="1"/>
  <c r="AB62" i="16" s="1"/>
  <c r="X63" i="16" a="1"/>
  <c r="X63" i="16" s="1"/>
  <c r="T64" i="16" a="1"/>
  <c r="T64" i="16" s="1"/>
  <c r="AB64" i="16" a="1"/>
  <c r="AB64" i="16" s="1"/>
  <c r="X65" i="16" a="1"/>
  <c r="X65" i="16" s="1"/>
  <c r="T66" i="16" a="1"/>
  <c r="T66" i="16" s="1"/>
  <c r="AB66" i="16" a="1"/>
  <c r="AB66" i="16" s="1"/>
  <c r="X67" i="16" a="1"/>
  <c r="X67" i="16" s="1"/>
  <c r="T68" i="16" a="1"/>
  <c r="T68" i="16" s="1"/>
  <c r="AB68" i="16" a="1"/>
  <c r="AB68" i="16" s="1"/>
  <c r="X69" i="16" a="1"/>
  <c r="X69" i="16" s="1"/>
  <c r="T70" i="16" a="1"/>
  <c r="T70" i="16" s="1"/>
  <c r="AB70" i="16" a="1"/>
  <c r="AB70" i="16" s="1"/>
  <c r="X71" i="16" a="1"/>
  <c r="X71" i="16" s="1"/>
  <c r="T72" i="16" a="1"/>
  <c r="T72" i="16" s="1"/>
  <c r="AB72" i="16" a="1"/>
  <c r="AB72" i="16" s="1"/>
  <c r="X73" i="16" a="1"/>
  <c r="X73" i="16" s="1"/>
  <c r="T74" i="16" a="1"/>
  <c r="T74" i="16" s="1"/>
  <c r="AB74" i="16" a="1"/>
  <c r="AB74" i="16" s="1"/>
  <c r="X54" i="16" a="1"/>
  <c r="X54" i="16" s="1"/>
  <c r="S30" i="16" a="1"/>
  <c r="S30" i="16" s="1"/>
  <c r="Y30" i="16" a="1"/>
  <c r="Y30" i="16" s="1"/>
  <c r="Z31" i="16" a="1"/>
  <c r="Z31" i="16" s="1"/>
  <c r="T32" i="16" a="1"/>
  <c r="T32" i="16" s="1"/>
  <c r="AA32" i="16" a="1"/>
  <c r="AA32" i="16" s="1"/>
  <c r="U33" i="16" a="1"/>
  <c r="U33" i="16" s="1"/>
  <c r="V34" i="16" a="1"/>
  <c r="V34" i="16" s="1"/>
  <c r="AB34" i="16" a="1"/>
  <c r="AB34" i="16" s="1"/>
  <c r="W35" i="16" a="1"/>
  <c r="W35" i="16" s="1"/>
  <c r="Q36" i="16" a="1"/>
  <c r="Q36" i="16" s="1"/>
  <c r="R37" i="16" a="1"/>
  <c r="R37" i="16" s="1"/>
  <c r="X37" i="16" a="1"/>
  <c r="X37" i="16" s="1"/>
  <c r="S38" i="16" a="1"/>
  <c r="S38" i="16" s="1"/>
  <c r="Y38" i="16" a="1"/>
  <c r="Y38" i="16" s="1"/>
  <c r="Z39" i="16" a="1"/>
  <c r="Z39" i="16" s="1"/>
  <c r="T40" i="16" a="1"/>
  <c r="T40" i="16" s="1"/>
  <c r="AA40" i="16" a="1"/>
  <c r="AA40" i="16" s="1"/>
  <c r="X59" i="16" a="1"/>
  <c r="X59" i="16" s="1"/>
  <c r="AA64" i="16" a="1"/>
  <c r="AA64" i="16" s="1"/>
  <c r="S70" i="16" a="1"/>
  <c r="S70" i="16" s="1"/>
  <c r="AA74" i="16" a="1"/>
  <c r="AA74" i="16" s="1"/>
  <c r="S31" i="16" a="1"/>
  <c r="S31" i="16" s="1"/>
  <c r="T33" i="16" a="1"/>
  <c r="T33" i="16" s="1"/>
  <c r="V35" i="16" a="1"/>
  <c r="V35" i="16" s="1"/>
  <c r="Y39" i="16" a="1"/>
  <c r="Y39" i="16" s="1"/>
  <c r="Y41" i="16" a="1"/>
  <c r="Y41" i="16" s="1"/>
  <c r="AB42" i="16" a="1"/>
  <c r="AB42" i="16" s="1"/>
  <c r="W44" i="16" a="1"/>
  <c r="W44" i="16" s="1"/>
  <c r="X45" i="16" a="1"/>
  <c r="X45" i="16" s="1"/>
  <c r="X46" i="16" a="1"/>
  <c r="X46" i="16" s="1"/>
  <c r="AB48" i="16" a="1"/>
  <c r="AB48" i="16" s="1"/>
  <c r="Z49" i="16" a="1"/>
  <c r="Z49" i="16" s="1"/>
  <c r="X29" i="16" a="1"/>
  <c r="X29" i="16" s="1"/>
  <c r="AA55" i="16" a="1"/>
  <c r="AA55" i="16" s="1"/>
  <c r="S60" i="16" a="1"/>
  <c r="S60" i="16" s="1"/>
  <c r="W65" i="16" a="1"/>
  <c r="W65" i="16" s="1"/>
  <c r="AA70" i="16" a="1"/>
  <c r="AA70" i="16" s="1"/>
  <c r="Y33" i="16" a="1"/>
  <c r="Y33" i="16" s="1"/>
  <c r="AA35" i="16" a="1"/>
  <c r="AA35" i="16" s="1"/>
  <c r="AB37" i="16" a="1"/>
  <c r="AB37" i="16" s="1"/>
  <c r="R40" i="16" a="1"/>
  <c r="R40" i="16" s="1"/>
  <c r="AA41" i="16" a="1"/>
  <c r="AA41" i="16" s="1"/>
  <c r="T43" i="16" a="1"/>
  <c r="T43" i="16" s="1"/>
  <c r="Y46" i="16" a="1"/>
  <c r="Y46" i="16" s="1"/>
  <c r="X47" i="16" a="1"/>
  <c r="X47" i="16" s="1"/>
  <c r="T48" i="16" a="1"/>
  <c r="T48" i="16" s="1"/>
  <c r="R49" i="16" a="1"/>
  <c r="R49" i="16" s="1"/>
  <c r="AA49" i="16" a="1"/>
  <c r="AA49" i="16" s="1"/>
  <c r="Y29" i="16" a="1"/>
  <c r="Y29" i="16" s="1"/>
  <c r="U56" i="16" a="1"/>
  <c r="U56" i="16" s="1"/>
  <c r="AA60" i="16" a="1"/>
  <c r="AA60" i="16" s="1"/>
  <c r="S66" i="16" a="1"/>
  <c r="S66" i="16" s="1"/>
  <c r="W71" i="16" a="1"/>
  <c r="W71" i="16" s="1"/>
  <c r="W54" i="16" a="1"/>
  <c r="W54" i="16" s="1"/>
  <c r="Y31" i="16" a="1"/>
  <c r="Y31" i="16" s="1"/>
  <c r="AA33" i="16" a="1"/>
  <c r="AA33" i="16" s="1"/>
  <c r="AB35" i="16" a="1"/>
  <c r="AB35" i="16" s="1"/>
  <c r="R38" i="16" a="1"/>
  <c r="R38" i="16" s="1"/>
  <c r="V43" i="16" a="1"/>
  <c r="V43" i="16" s="1"/>
  <c r="AB45" i="16" a="1"/>
  <c r="AB45" i="16" s="1"/>
  <c r="AB46" i="16" a="1"/>
  <c r="AB46" i="16" s="1"/>
  <c r="Y47" i="16" a="1"/>
  <c r="Y47" i="16" s="1"/>
  <c r="V48" i="16" a="1"/>
  <c r="V48" i="16" s="1"/>
  <c r="S49" i="16" a="1"/>
  <c r="S49" i="16" s="1"/>
  <c r="AB49" i="16" a="1"/>
  <c r="AB49" i="16" s="1"/>
  <c r="AA29" i="16" a="1"/>
  <c r="AA29" i="16" s="1"/>
  <c r="AB56" i="16" a="1"/>
  <c r="AB56" i="16" s="1"/>
  <c r="W61" i="16" a="1"/>
  <c r="W61" i="16" s="1"/>
  <c r="AA66" i="16" a="1"/>
  <c r="AA66" i="16" s="1"/>
  <c r="S72" i="16" a="1"/>
  <c r="S72" i="16" s="1"/>
  <c r="Q54" i="16" a="1"/>
  <c r="Q54" i="16" s="1"/>
  <c r="R32" i="16" a="1"/>
  <c r="R32" i="16" s="1"/>
  <c r="U36" i="16" a="1"/>
  <c r="U36" i="16" s="1"/>
  <c r="W38" i="16" a="1"/>
  <c r="W38" i="16" s="1"/>
  <c r="X40" i="16" a="1"/>
  <c r="X40" i="16" s="1"/>
  <c r="W43" i="16" a="1"/>
  <c r="W43" i="16" s="1"/>
  <c r="Q45" i="16" a="1"/>
  <c r="Q45" i="16" s="1"/>
  <c r="R46" i="16" a="1"/>
  <c r="R46" i="16" s="1"/>
  <c r="Q47" i="16" a="1"/>
  <c r="Q47" i="16" s="1"/>
  <c r="Z47" i="16" a="1"/>
  <c r="Z47" i="16" s="1"/>
  <c r="R29" i="16" a="1"/>
  <c r="R29" i="16" s="1"/>
  <c r="Q29" i="16" a="1"/>
  <c r="Q29" i="16" s="1"/>
  <c r="V57" i="16" a="1"/>
  <c r="V57" i="16" s="1"/>
  <c r="S62" i="16" a="1"/>
  <c r="S62" i="16" s="1"/>
  <c r="W67" i="16" a="1"/>
  <c r="W67" i="16" s="1"/>
  <c r="AA72" i="16" a="1"/>
  <c r="AA72" i="16" s="1"/>
  <c r="R30" i="16" a="1"/>
  <c r="R30" i="16" s="1"/>
  <c r="U34" i="16" a="1"/>
  <c r="U34" i="16" s="1"/>
  <c r="W36" i="16" a="1"/>
  <c r="W36" i="16" s="1"/>
  <c r="X38" i="16" a="1"/>
  <c r="X38" i="16" s="1"/>
  <c r="Z40" i="16" a="1"/>
  <c r="Z40" i="16" s="1"/>
  <c r="U42" i="16" a="1"/>
  <c r="U42" i="16" s="1"/>
  <c r="AA43" i="16" a="1"/>
  <c r="AA43" i="16" s="1"/>
  <c r="R45" i="16" a="1"/>
  <c r="R45" i="16" s="1"/>
  <c r="S46" i="16" a="1"/>
  <c r="S46" i="16" s="1"/>
  <c r="R47" i="16" a="1"/>
  <c r="R47" i="16" s="1"/>
  <c r="X48" i="16" a="1"/>
  <c r="X48" i="16" s="1"/>
  <c r="T49" i="16" a="1"/>
  <c r="T49" i="16" s="1"/>
  <c r="T29" i="16" a="1"/>
  <c r="T29" i="16" s="1"/>
  <c r="AA62" i="16" a="1"/>
  <c r="AA62" i="16" s="1"/>
  <c r="S68" i="16" a="1"/>
  <c r="S68" i="16" s="1"/>
  <c r="W73" i="16" a="1"/>
  <c r="W73" i="16" s="1"/>
  <c r="W30" i="16" a="1"/>
  <c r="W30" i="16" s="1"/>
  <c r="X32" i="16" a="1"/>
  <c r="X32" i="16" s="1"/>
  <c r="Z34" i="16" a="1"/>
  <c r="Z34" i="16" s="1"/>
  <c r="Q39" i="16" a="1"/>
  <c r="Q39" i="16" s="1"/>
  <c r="S41" i="16" a="1"/>
  <c r="S41" i="16" s="1"/>
  <c r="V42" i="16" a="1"/>
  <c r="V42" i="16" s="1"/>
  <c r="AB43" i="16" a="1"/>
  <c r="AB43" i="16" s="1"/>
  <c r="U45" i="16" a="1"/>
  <c r="U45" i="16" s="1"/>
  <c r="V46" i="16" a="1"/>
  <c r="V46" i="16" s="1"/>
  <c r="S47" i="16" a="1"/>
  <c r="S47" i="16" s="1"/>
  <c r="Q48" i="16" a="1"/>
  <c r="Q48" i="16" s="1"/>
  <c r="Y48" i="16" a="1"/>
  <c r="Y48" i="16" s="1"/>
  <c r="U49" i="16" a="1"/>
  <c r="U49" i="16" s="1"/>
  <c r="W58" i="16" a="1"/>
  <c r="W58" i="16" s="1"/>
  <c r="W63" i="16" a="1"/>
  <c r="W63" i="16" s="1"/>
  <c r="AA68" i="16" a="1"/>
  <c r="AA68" i="16" s="1"/>
  <c r="S74" i="16" a="1"/>
  <c r="S74" i="16" s="1"/>
  <c r="X30" i="16" a="1"/>
  <c r="X30" i="16" s="1"/>
  <c r="Z32" i="16" a="1"/>
  <c r="Z32" i="16" s="1"/>
  <c r="Q37" i="16" a="1"/>
  <c r="Q37" i="16" s="1"/>
  <c r="S39" i="16" a="1"/>
  <c r="S39" i="16" s="1"/>
  <c r="T41" i="16" a="1"/>
  <c r="T41" i="16" s="1"/>
  <c r="Z42" i="16" a="1"/>
  <c r="Z42" i="16" s="1"/>
  <c r="Q44" i="16" a="1"/>
  <c r="Q44" i="16" s="1"/>
  <c r="V45" i="16" a="1"/>
  <c r="V45" i="16" s="1"/>
  <c r="W46" i="16" a="1"/>
  <c r="W46" i="16" s="1"/>
  <c r="R48" i="16" a="1"/>
  <c r="R48" i="16" s="1"/>
  <c r="Z48" i="16" a="1"/>
  <c r="Z48" i="16" s="1"/>
  <c r="W49" i="16" a="1"/>
  <c r="W49" i="16" s="1"/>
  <c r="V29" i="16" a="1"/>
  <c r="V29" i="16" s="1"/>
  <c r="Q59" i="16" a="1"/>
  <c r="Q59" i="16" s="1"/>
  <c r="AA48" i="16" a="1"/>
  <c r="AA48" i="16" s="1"/>
  <c r="V4" i="16" a="1"/>
  <c r="V4" i="16" s="1"/>
  <c r="X5" i="16" a="1"/>
  <c r="X5" i="16" s="1"/>
  <c r="S64" i="16" a="1"/>
  <c r="S64" i="16" s="1"/>
  <c r="U41" i="16" a="1"/>
  <c r="U41" i="16" s="1"/>
  <c r="Y49" i="16" a="1"/>
  <c r="Y49" i="16" s="1"/>
  <c r="W4" i="16" a="1"/>
  <c r="W4" i="16" s="1"/>
  <c r="R5" i="16" a="1"/>
  <c r="R5" i="16" s="1"/>
  <c r="Y5" i="16" a="1"/>
  <c r="Y5" i="16" s="1"/>
  <c r="T6" i="16" a="1"/>
  <c r="T6" i="16" s="1"/>
  <c r="V7" i="16" a="1"/>
  <c r="V7" i="16" s="1"/>
  <c r="AB7" i="16" a="1"/>
  <c r="AB7" i="16" s="1"/>
  <c r="X8" i="16" a="1"/>
  <c r="X8" i="16" s="1"/>
  <c r="S9" i="16" a="1"/>
  <c r="S9" i="16" s="1"/>
  <c r="U10" i="16" a="1"/>
  <c r="U10" i="16" s="1"/>
  <c r="AA10" i="16" a="1"/>
  <c r="AA10" i="16" s="1"/>
  <c r="W11" i="16" a="1"/>
  <c r="W11" i="16" s="1"/>
  <c r="R12" i="16" a="1"/>
  <c r="R12" i="16" s="1"/>
  <c r="T13" i="16" a="1"/>
  <c r="T13" i="16" s="1"/>
  <c r="Z13" i="16" a="1"/>
  <c r="Z13" i="16" s="1"/>
  <c r="V14" i="16" a="1"/>
  <c r="V14" i="16" s="1"/>
  <c r="AB14" i="16" a="1"/>
  <c r="AB14" i="16" s="1"/>
  <c r="S16" i="16" a="1"/>
  <c r="S16" i="16" s="1"/>
  <c r="Y16" i="16" a="1"/>
  <c r="Y16" i="16" s="1"/>
  <c r="U17" i="16" a="1"/>
  <c r="U17" i="16" s="1"/>
  <c r="AA17" i="16" a="1"/>
  <c r="AA17" i="16" s="1"/>
  <c r="R19" i="16" a="1"/>
  <c r="R19" i="16" s="1"/>
  <c r="X19" i="16" a="1"/>
  <c r="X19" i="16" s="1"/>
  <c r="W69" i="16" a="1"/>
  <c r="W69" i="16" s="1"/>
  <c r="W29" i="16" a="1"/>
  <c r="W29" i="16" s="1"/>
  <c r="X4" i="16" a="1"/>
  <c r="X4" i="16" s="1"/>
  <c r="S5" i="16" a="1"/>
  <c r="S5" i="16" s="1"/>
  <c r="U6" i="16" a="1"/>
  <c r="U6" i="16" s="1"/>
  <c r="AA6" i="16" a="1"/>
  <c r="AA6" i="16" s="1"/>
  <c r="W7" i="16" a="1"/>
  <c r="W7" i="16" s="1"/>
  <c r="R8" i="16" a="1"/>
  <c r="R8" i="16" s="1"/>
  <c r="T9" i="16" a="1"/>
  <c r="T9" i="16" s="1"/>
  <c r="Z9" i="16" a="1"/>
  <c r="Z9" i="16" s="1"/>
  <c r="V10" i="16" a="1"/>
  <c r="V10" i="16" s="1"/>
  <c r="AB10" i="16" a="1"/>
  <c r="AB10" i="16" s="1"/>
  <c r="Y74" i="16" a="1"/>
  <c r="Y74" i="16" s="1"/>
  <c r="U44" i="16" a="1"/>
  <c r="U44" i="16" s="1"/>
  <c r="R4" i="16" a="1"/>
  <c r="R4" i="16" s="1"/>
  <c r="T5" i="16" a="1"/>
  <c r="T5" i="16" s="1"/>
  <c r="Z5" i="16" a="1"/>
  <c r="Z5" i="16" s="1"/>
  <c r="V6" i="16" a="1"/>
  <c r="V6" i="16" s="1"/>
  <c r="AB6" i="16" a="1"/>
  <c r="AB6" i="16" s="1"/>
  <c r="S8" i="16" a="1"/>
  <c r="S8" i="16" s="1"/>
  <c r="Y8" i="16" a="1"/>
  <c r="Y8" i="16" s="1"/>
  <c r="U9" i="16" a="1"/>
  <c r="U9" i="16" s="1"/>
  <c r="AA9" i="16" a="1"/>
  <c r="AA9" i="16" s="1"/>
  <c r="R11" i="16" a="1"/>
  <c r="R11" i="16" s="1"/>
  <c r="X11" i="16" a="1"/>
  <c r="X11" i="16" s="1"/>
  <c r="T12" i="16" a="1"/>
  <c r="T12" i="16" s="1"/>
  <c r="Z12" i="16" a="1"/>
  <c r="Z12" i="16" s="1"/>
  <c r="AB13" i="16" a="1"/>
  <c r="AB13" i="16" s="1"/>
  <c r="W14" i="16" a="1"/>
  <c r="W14" i="16" s="1"/>
  <c r="S15" i="16" a="1"/>
  <c r="S15" i="16" s="1"/>
  <c r="Y15" i="16" a="1"/>
  <c r="Y15" i="16" s="1"/>
  <c r="AA16" i="16" a="1"/>
  <c r="AA16" i="16" s="1"/>
  <c r="V17" i="16" a="1"/>
  <c r="V17" i="16" s="1"/>
  <c r="Q31" i="16" a="1"/>
  <c r="Q31" i="16" s="1"/>
  <c r="S4" i="16" a="1"/>
  <c r="S4" i="16" s="1"/>
  <c r="Y4" i="16" a="1"/>
  <c r="Y4" i="16" s="1"/>
  <c r="U5" i="16" a="1"/>
  <c r="U5" i="16" s="1"/>
  <c r="AA5" i="16" a="1"/>
  <c r="AA5" i="16" s="1"/>
  <c r="R7" i="16" a="1"/>
  <c r="R7" i="16" s="1"/>
  <c r="X7" i="16" a="1"/>
  <c r="X7" i="16" s="1"/>
  <c r="T8" i="16" a="1"/>
  <c r="T8" i="16" s="1"/>
  <c r="Z8" i="16" a="1"/>
  <c r="Z8" i="16" s="1"/>
  <c r="AB9" i="16" a="1"/>
  <c r="AB9" i="16" s="1"/>
  <c r="W10" i="16" a="1"/>
  <c r="W10" i="16" s="1"/>
  <c r="S11" i="16" a="1"/>
  <c r="S11" i="16" s="1"/>
  <c r="Y11" i="16" a="1"/>
  <c r="Y11" i="16" s="1"/>
  <c r="AA12" i="16" a="1"/>
  <c r="AA12" i="16" s="1"/>
  <c r="V13" i="16" a="1"/>
  <c r="V13" i="16" s="1"/>
  <c r="S33" i="16" a="1"/>
  <c r="S33" i="16" s="1"/>
  <c r="T4" i="16" a="1"/>
  <c r="T4" i="16" s="1"/>
  <c r="Z4" i="16" a="1"/>
  <c r="Z4" i="16" s="1"/>
  <c r="AB5" i="16" a="1"/>
  <c r="AB5" i="16" s="1"/>
  <c r="W6" i="16" a="1"/>
  <c r="W6" i="16" s="1"/>
  <c r="S7" i="16" a="1"/>
  <c r="S7" i="16" s="1"/>
  <c r="Y7" i="16" a="1"/>
  <c r="Y7" i="16" s="1"/>
  <c r="AA8" i="16" a="1"/>
  <c r="AA8" i="16" s="1"/>
  <c r="V9" i="16" a="1"/>
  <c r="V9" i="16" s="1"/>
  <c r="R10" i="16" a="1"/>
  <c r="R10" i="16" s="1"/>
  <c r="X10" i="16" a="1"/>
  <c r="X10" i="16" s="1"/>
  <c r="Z11" i="16" a="1"/>
  <c r="Z11" i="16" s="1"/>
  <c r="U12" i="16" a="1"/>
  <c r="U12" i="16" s="1"/>
  <c r="AB12" i="16" a="1"/>
  <c r="AB12" i="16" s="1"/>
  <c r="W13" i="16" a="1"/>
  <c r="W13" i="16" s="1"/>
  <c r="Y14" i="16" a="1"/>
  <c r="Y14" i="16" s="1"/>
  <c r="T15" i="16" a="1"/>
  <c r="T15" i="16" s="1"/>
  <c r="AA15" i="16" a="1"/>
  <c r="AA15" i="16" s="1"/>
  <c r="V16" i="16" a="1"/>
  <c r="V16" i="16" s="1"/>
  <c r="X17" i="16" a="1"/>
  <c r="X17" i="16" s="1"/>
  <c r="S18" i="16" a="1"/>
  <c r="S18" i="16" s="1"/>
  <c r="Z18" i="16" a="1"/>
  <c r="Z18" i="16" s="1"/>
  <c r="U19" i="16" a="1"/>
  <c r="U19" i="16" s="1"/>
  <c r="T35" i="16" a="1"/>
  <c r="T35" i="16" s="1"/>
  <c r="W47" i="16" a="1"/>
  <c r="W47" i="16" s="1"/>
  <c r="AA4" i="16" a="1"/>
  <c r="AA4" i="16" s="1"/>
  <c r="V5" i="16" a="1"/>
  <c r="V5" i="16" s="1"/>
  <c r="R6" i="16" a="1"/>
  <c r="R6" i="16" s="1"/>
  <c r="X6" i="16" a="1"/>
  <c r="X6" i="16" s="1"/>
  <c r="Z7" i="16" a="1"/>
  <c r="Z7" i="16" s="1"/>
  <c r="U8" i="16" a="1"/>
  <c r="U8" i="16" s="1"/>
  <c r="AB8" i="16" a="1"/>
  <c r="AB8" i="16" s="1"/>
  <c r="W9" i="16" a="1"/>
  <c r="W9" i="16" s="1"/>
  <c r="Y10" i="16" a="1"/>
  <c r="Y10" i="16" s="1"/>
  <c r="T11" i="16" a="1"/>
  <c r="T11" i="16" s="1"/>
  <c r="AA11" i="16" a="1"/>
  <c r="AA11" i="16" s="1"/>
  <c r="V12" i="16" a="1"/>
  <c r="V12" i="16" s="1"/>
  <c r="X13" i="16" a="1"/>
  <c r="X13" i="16" s="1"/>
  <c r="S14" i="16" a="1"/>
  <c r="S14" i="16" s="1"/>
  <c r="Z14" i="16" a="1"/>
  <c r="Z14" i="16" s="1"/>
  <c r="Q19" i="16" a="1"/>
  <c r="Q19" i="16" s="1"/>
  <c r="Q14" i="16" a="1"/>
  <c r="Q14" i="16" s="1"/>
  <c r="Z24" i="16" a="1"/>
  <c r="Z24" i="16" s="1"/>
  <c r="R24" i="16" a="1"/>
  <c r="R24" i="16" s="1"/>
  <c r="V23" i="16" a="1"/>
  <c r="V23" i="16" s="1"/>
  <c r="T22" i="16" a="1"/>
  <c r="T22" i="16" s="1"/>
  <c r="Y21" i="16" a="1"/>
  <c r="Y21" i="16" s="1"/>
  <c r="R21" i="16" a="1"/>
  <c r="R21" i="16" s="1"/>
  <c r="W20" i="16" a="1"/>
  <c r="W20" i="16" s="1"/>
  <c r="V18" i="16" a="1"/>
  <c r="V18" i="16" s="1"/>
  <c r="Y17" i="16" a="1"/>
  <c r="Y17" i="16" s="1"/>
  <c r="Z15" i="16" a="1"/>
  <c r="Z15" i="16" s="1"/>
  <c r="Y13" i="16" a="1"/>
  <c r="Y13" i="16" s="1"/>
  <c r="AB11" i="16" a="1"/>
  <c r="AB11" i="16" s="1"/>
  <c r="S10" i="16" a="1"/>
  <c r="S10" i="16" s="1"/>
  <c r="AA7" i="16" a="1"/>
  <c r="AA7" i="16" s="1"/>
  <c r="AB4" i="16" a="1"/>
  <c r="AB4" i="16" s="1"/>
  <c r="Q8" i="16" a="1"/>
  <c r="Q8" i="16" s="1"/>
  <c r="V20" i="16" a="1"/>
  <c r="V20" i="16" s="1"/>
  <c r="AA19" i="16" a="1"/>
  <c r="AA19" i="16" s="1"/>
  <c r="S19" i="16" a="1"/>
  <c r="S19" i="16" s="1"/>
  <c r="U18" i="16" a="1"/>
  <c r="U18" i="16" s="1"/>
  <c r="W17" i="16" a="1"/>
  <c r="W17" i="16" s="1"/>
  <c r="X16" i="16" a="1"/>
  <c r="X16" i="16" s="1"/>
  <c r="X15" i="16" a="1"/>
  <c r="X15" i="16" s="1"/>
  <c r="X14" i="16" a="1"/>
  <c r="X14" i="16" s="1"/>
  <c r="U13" i="16" a="1"/>
  <c r="U13" i="16" s="1"/>
  <c r="Y9" i="16" a="1"/>
  <c r="Y9" i="16" s="1"/>
  <c r="U7" i="16" a="1"/>
  <c r="U7" i="16" s="1"/>
  <c r="U4" i="16" a="1"/>
  <c r="U4" i="16" s="1"/>
  <c r="S48" i="16" a="1"/>
  <c r="S48" i="16" s="1"/>
  <c r="Q13" i="16" a="1"/>
  <c r="Q13" i="16" s="1"/>
  <c r="Q24" i="16" a="1"/>
  <c r="Q24" i="16" s="1"/>
  <c r="Q18" i="16" a="1"/>
  <c r="Q18" i="16" s="1"/>
  <c r="Q7" i="16" a="1"/>
  <c r="Q7" i="16" s="1"/>
  <c r="X24" i="16" a="1"/>
  <c r="X24" i="16" s="1"/>
  <c r="T23" i="16" a="1"/>
  <c r="T23" i="16" s="1"/>
  <c r="Y22" i="16" a="1"/>
  <c r="Y22" i="16" s="1"/>
  <c r="W21" i="16" a="1"/>
  <c r="W21" i="16" s="1"/>
  <c r="AB20" i="16" a="1"/>
  <c r="AB20" i="16" s="1"/>
  <c r="U20" i="16" a="1"/>
  <c r="U20" i="16" s="1"/>
  <c r="Z19" i="16" a="1"/>
  <c r="Z19" i="16" s="1"/>
  <c r="AB18" i="16" a="1"/>
  <c r="AB18" i="16" s="1"/>
  <c r="T18" i="16" a="1"/>
  <c r="T18" i="16" s="1"/>
  <c r="W16" i="16" a="1"/>
  <c r="W16" i="16" s="1"/>
  <c r="W15" i="16" a="1"/>
  <c r="W15" i="16" s="1"/>
  <c r="S13" i="16" a="1"/>
  <c r="S13" i="16" s="1"/>
  <c r="X9" i="16" a="1"/>
  <c r="X9" i="16" s="1"/>
  <c r="T7" i="16" a="1"/>
  <c r="T7" i="16" s="1"/>
  <c r="V37" i="16" a="1"/>
  <c r="V37" i="16" s="1"/>
  <c r="J13" i="14" a="1"/>
  <c r="J13" i="14" s="1"/>
  <c r="M23" i="14" a="1"/>
  <c r="M23" i="14" s="1"/>
  <c r="M18" i="14" a="1"/>
  <c r="M18" i="14" s="1"/>
  <c r="L14" i="14" a="1"/>
  <c r="L14" i="14" s="1"/>
  <c r="K10" i="14" a="1"/>
  <c r="K10" i="14" s="1"/>
  <c r="M5" i="14" a="1"/>
  <c r="M5" i="14" s="1"/>
  <c r="K46" i="14" a="1"/>
  <c r="K46" i="14" s="1"/>
  <c r="L113" i="14" a="1"/>
  <c r="L113" i="14" s="1"/>
  <c r="L5" i="14" a="1"/>
  <c r="L5" i="14" s="1"/>
  <c r="K45" i="14" a="1"/>
  <c r="K45" i="14" s="1"/>
  <c r="M39" i="14" a="1"/>
  <c r="M39" i="14" s="1"/>
  <c r="L33" i="14" a="1"/>
  <c r="L33" i="14" s="1"/>
  <c r="M70" i="14" a="1"/>
  <c r="M70" i="14" s="1"/>
  <c r="J93" i="14" a="1"/>
  <c r="J93" i="14" s="1"/>
  <c r="K80" i="14" a="1"/>
  <c r="K80" i="14" s="1"/>
  <c r="K61" i="14" a="1"/>
  <c r="K61" i="14" s="1"/>
  <c r="M13" i="14" a="1"/>
  <c r="M13" i="14" s="1"/>
  <c r="J39" i="14" a="1"/>
  <c r="J39" i="14" s="1"/>
  <c r="J23" i="14" a="1"/>
  <c r="J23" i="14" s="1"/>
  <c r="J11" i="14" a="1"/>
  <c r="J11" i="14" s="1"/>
  <c r="L22" i="14" a="1"/>
  <c r="L22" i="14" s="1"/>
  <c r="L13" i="14" a="1"/>
  <c r="L13" i="14" s="1"/>
  <c r="K9" i="14" a="1"/>
  <c r="K9" i="14" s="1"/>
  <c r="M4" i="14" a="1"/>
  <c r="M4" i="14" s="1"/>
  <c r="J36" i="14" a="1"/>
  <c r="J36" i="14" s="1"/>
  <c r="M44" i="14" a="1"/>
  <c r="M44" i="14" s="1"/>
  <c r="M38" i="14" a="1"/>
  <c r="M38" i="14" s="1"/>
  <c r="K32" i="14" a="1"/>
  <c r="K32" i="14" s="1"/>
  <c r="L69" i="14" a="1"/>
  <c r="L69" i="14" s="1"/>
  <c r="L91" i="14" a="1"/>
  <c r="L91" i="14" s="1"/>
  <c r="M78" i="14" a="1"/>
  <c r="M78" i="14" s="1"/>
  <c r="K110" i="14" a="1"/>
  <c r="K110" i="14" s="1"/>
  <c r="K34" i="14" a="1"/>
  <c r="K34" i="14" s="1"/>
  <c r="J12" i="14" a="1"/>
  <c r="J12" i="14" s="1"/>
  <c r="K22" i="14" a="1"/>
  <c r="K22" i="14" s="1"/>
  <c r="M8" i="14" a="1"/>
  <c r="M8" i="14" s="1"/>
  <c r="J33" i="14" a="1"/>
  <c r="J33" i="14" s="1"/>
  <c r="L38" i="14" a="1"/>
  <c r="L38" i="14" s="1"/>
  <c r="K31" i="14" a="1"/>
  <c r="K31" i="14" s="1"/>
  <c r="K57" i="14" a="1"/>
  <c r="K57" i="14" s="1"/>
  <c r="J77" i="14" a="1"/>
  <c r="J77" i="14" s="1"/>
  <c r="M108" i="14" a="1"/>
  <c r="M108" i="14" s="1"/>
  <c r="L71" i="14" a="1"/>
  <c r="L71" i="14" s="1"/>
  <c r="K18" i="14" a="1"/>
  <c r="K18" i="14" s="1"/>
  <c r="K13" i="14" a="1"/>
  <c r="K13" i="14" s="1"/>
  <c r="L4" i="14" a="1"/>
  <c r="L4" i="14" s="1"/>
  <c r="K44" i="14" a="1"/>
  <c r="K44" i="14" s="1"/>
  <c r="J20" i="14" a="1"/>
  <c r="J20" i="14" s="1"/>
  <c r="J8" i="14" a="1"/>
  <c r="J8" i="14" s="1"/>
  <c r="K21" i="14" a="1"/>
  <c r="K21" i="14" s="1"/>
  <c r="L16" i="14" a="1"/>
  <c r="L16" i="14" s="1"/>
  <c r="K8" i="14" a="1"/>
  <c r="K8" i="14" s="1"/>
  <c r="M3" i="14" a="1"/>
  <c r="M3" i="14" s="1"/>
  <c r="J32" i="14" a="1"/>
  <c r="J32" i="14" s="1"/>
  <c r="M29" i="14" a="1"/>
  <c r="M29" i="14" s="1"/>
  <c r="K88" i="14" a="1"/>
  <c r="K88" i="14" s="1"/>
  <c r="L99" i="14" a="1"/>
  <c r="L99" i="14" s="1"/>
  <c r="J107" i="14" a="1"/>
  <c r="J107" i="14" s="1"/>
  <c r="M94" i="14" a="1"/>
  <c r="M94" i="14" s="1"/>
  <c r="J21" i="14" a="1"/>
  <c r="J21" i="14" s="1"/>
  <c r="J18" i="14" a="1"/>
  <c r="J18" i="14" s="1"/>
  <c r="L20" i="14" a="1"/>
  <c r="L20" i="14" s="1"/>
  <c r="K16" i="14" a="1"/>
  <c r="K16" i="14" s="1"/>
  <c r="M11" i="14" a="1"/>
  <c r="M11" i="14" s="1"/>
  <c r="L7" i="14" a="1"/>
  <c r="L7" i="14" s="1"/>
  <c r="J47" i="14" a="1"/>
  <c r="J47" i="14" s="1"/>
  <c r="J30" i="14" a="1"/>
  <c r="J30" i="14" s="1"/>
  <c r="M42" i="14" a="1"/>
  <c r="M42" i="14" s="1"/>
  <c r="L36" i="14" a="1"/>
  <c r="L36" i="14" s="1"/>
  <c r="K29" i="14" a="1"/>
  <c r="K29" i="14" s="1"/>
  <c r="J66" i="14" a="1"/>
  <c r="J66" i="14" s="1"/>
  <c r="M86" i="14" a="1"/>
  <c r="M86" i="14" s="1"/>
  <c r="K118" i="14" a="1"/>
  <c r="K118" i="14" s="1"/>
  <c r="L105" i="14" a="1"/>
  <c r="L105" i="14" s="1"/>
  <c r="L40" i="14" a="1"/>
  <c r="L40" i="14" s="1"/>
  <c r="K23" i="14" a="1"/>
  <c r="K23" i="14" s="1"/>
  <c r="L17" i="14" a="1"/>
  <c r="L17" i="14" s="1"/>
  <c r="J17" i="14" a="1"/>
  <c r="J17" i="14" s="1"/>
  <c r="J6" i="14" a="1"/>
  <c r="J6" i="14" s="1"/>
  <c r="M19" i="14" a="1"/>
  <c r="M19" i="14" s="1"/>
  <c r="L15" i="14" a="1"/>
  <c r="L15" i="14" s="1"/>
  <c r="K11" i="14" a="1"/>
  <c r="K11" i="14" s="1"/>
  <c r="J46" i="14" a="1"/>
  <c r="J46" i="14" s="1"/>
  <c r="L47" i="14" a="1"/>
  <c r="L47" i="14" s="1"/>
  <c r="M41" i="14" a="1"/>
  <c r="M41" i="14" s="1"/>
  <c r="M27" i="14" a="1"/>
  <c r="M27" i="14" s="1"/>
  <c r="L64" i="14" a="1"/>
  <c r="L64" i="14" s="1"/>
  <c r="K53" i="14" a="1"/>
  <c r="K53" i="14" s="1"/>
  <c r="J85" i="14" a="1"/>
  <c r="J85" i="14" s="1"/>
  <c r="L102" i="14" a="1"/>
  <c r="L102" i="14" s="1"/>
  <c r="J104" i="14" a="1"/>
  <c r="J104" i="14" s="1"/>
  <c r="M105" i="14" a="1"/>
  <c r="M105" i="14" s="1"/>
  <c r="K107" i="14" a="1"/>
  <c r="K107" i="14" s="1"/>
  <c r="L110" i="14" a="1"/>
  <c r="L110" i="14" s="1"/>
  <c r="J112" i="14" a="1"/>
  <c r="J112" i="14" s="1"/>
  <c r="M113" i="14" a="1"/>
  <c r="M113" i="14" s="1"/>
  <c r="K115" i="14" a="1"/>
  <c r="K115" i="14" s="1"/>
  <c r="L118" i="14" a="1"/>
  <c r="L118" i="14" s="1"/>
  <c r="M99" i="14" a="1"/>
  <c r="M99" i="14" s="1"/>
  <c r="K77" i="14" a="1"/>
  <c r="K77" i="14" s="1"/>
  <c r="L80" i="14" a="1"/>
  <c r="L80" i="14" s="1"/>
  <c r="J82" i="14" a="1"/>
  <c r="J82" i="14" s="1"/>
  <c r="M83" i="14" a="1"/>
  <c r="M83" i="14" s="1"/>
  <c r="K85" i="14" a="1"/>
  <c r="K85" i="14" s="1"/>
  <c r="L88" i="14" a="1"/>
  <c r="L88" i="14" s="1"/>
  <c r="J90" i="14" a="1"/>
  <c r="J90" i="14" s="1"/>
  <c r="M91" i="14" a="1"/>
  <c r="M91" i="14" s="1"/>
  <c r="K93" i="14" a="1"/>
  <c r="K93" i="14" s="1"/>
  <c r="J95" i="14" a="1"/>
  <c r="J95" i="14" s="1"/>
  <c r="J52" i="14" a="1"/>
  <c r="J52" i="14" s="1"/>
  <c r="L53" i="14" a="1"/>
  <c r="L53" i="14" s="1"/>
  <c r="M54" i="14" a="1"/>
  <c r="M54" i="14" s="1"/>
  <c r="J56" i="14" a="1"/>
  <c r="J56" i="14" s="1"/>
  <c r="L57" i="14" a="1"/>
  <c r="L57" i="14" s="1"/>
  <c r="M58" i="14" a="1"/>
  <c r="M58" i="14" s="1"/>
  <c r="J60" i="14" a="1"/>
  <c r="J60" i="14" s="1"/>
  <c r="L61" i="14" a="1"/>
  <c r="L61" i="14" s="1"/>
  <c r="J63" i="14" a="1"/>
  <c r="J63" i="14" s="1"/>
  <c r="M64" i="14" a="1"/>
  <c r="M64" i="14" s="1"/>
  <c r="K66" i="14" a="1"/>
  <c r="K66" i="14" s="1"/>
  <c r="J68" i="14" a="1"/>
  <c r="J68" i="14" s="1"/>
  <c r="M69" i="14" a="1"/>
  <c r="M69" i="14" s="1"/>
  <c r="M71" i="14" a="1"/>
  <c r="M71" i="14" s="1"/>
  <c r="K28" i="14" a="1"/>
  <c r="K28" i="14" s="1"/>
  <c r="K30" i="14" a="1"/>
  <c r="K30" i="14" s="1"/>
  <c r="L34" i="14" a="1"/>
  <c r="L34" i="14" s="1"/>
  <c r="J101" i="14" a="1"/>
  <c r="J101" i="14" s="1"/>
  <c r="M102" i="14" a="1"/>
  <c r="M102" i="14" s="1"/>
  <c r="K104" i="14" a="1"/>
  <c r="K104" i="14" s="1"/>
  <c r="L107" i="14" a="1"/>
  <c r="L107" i="14" s="1"/>
  <c r="J109" i="14" a="1"/>
  <c r="J109" i="14" s="1"/>
  <c r="M110" i="14" a="1"/>
  <c r="M110" i="14" s="1"/>
  <c r="K112" i="14" a="1"/>
  <c r="K112" i="14" s="1"/>
  <c r="L115" i="14" a="1"/>
  <c r="L115" i="14" s="1"/>
  <c r="J117" i="14" a="1"/>
  <c r="J117" i="14" s="1"/>
  <c r="M118" i="14" a="1"/>
  <c r="M118" i="14" s="1"/>
  <c r="J99" i="14" a="1"/>
  <c r="J99" i="14" s="1"/>
  <c r="L77" i="14" a="1"/>
  <c r="L77" i="14" s="1"/>
  <c r="J79" i="14" a="1"/>
  <c r="J79" i="14" s="1"/>
  <c r="M80" i="14" a="1"/>
  <c r="M80" i="14" s="1"/>
  <c r="K82" i="14" a="1"/>
  <c r="K82" i="14" s="1"/>
  <c r="L85" i="14" a="1"/>
  <c r="L85" i="14" s="1"/>
  <c r="J87" i="14" a="1"/>
  <c r="J87" i="14" s="1"/>
  <c r="M88" i="14" a="1"/>
  <c r="M88" i="14" s="1"/>
  <c r="K90" i="14" a="1"/>
  <c r="K90" i="14" s="1"/>
  <c r="L93" i="14" a="1"/>
  <c r="L93" i="14" s="1"/>
  <c r="K95" i="14" a="1"/>
  <c r="K95" i="14" s="1"/>
  <c r="K52" i="14" a="1"/>
  <c r="K52" i="14" s="1"/>
  <c r="K56" i="14" a="1"/>
  <c r="K56" i="14" s="1"/>
  <c r="K60" i="14" a="1"/>
  <c r="K60" i="14" s="1"/>
  <c r="M61" i="14" a="1"/>
  <c r="M61" i="14" s="1"/>
  <c r="K63" i="14" a="1"/>
  <c r="K63" i="14" s="1"/>
  <c r="L66" i="14" a="1"/>
  <c r="L66" i="14" s="1"/>
  <c r="K68" i="14" a="1"/>
  <c r="K68" i="14" s="1"/>
  <c r="J70" i="14" a="1"/>
  <c r="J70" i="14" s="1"/>
  <c r="K51" i="14" a="1"/>
  <c r="K51" i="14" s="1"/>
  <c r="L30" i="14" a="1"/>
  <c r="L30" i="14" s="1"/>
  <c r="L32" i="14" a="1"/>
  <c r="L32" i="14" s="1"/>
  <c r="M34" i="14" a="1"/>
  <c r="M34" i="14" s="1"/>
  <c r="M36" i="14" a="1"/>
  <c r="M36" i="14" s="1"/>
  <c r="K41" i="14" a="1"/>
  <c r="K41" i="14" s="1"/>
  <c r="K43" i="14" a="1"/>
  <c r="K43" i="14" s="1"/>
  <c r="L45" i="14" a="1"/>
  <c r="L45" i="14" s="1"/>
  <c r="M47" i="14" a="1"/>
  <c r="M47" i="14" s="1"/>
  <c r="J34" i="14" a="1"/>
  <c r="J34" i="14" s="1"/>
  <c r="J40" i="14" a="1"/>
  <c r="J40" i="14" s="1"/>
  <c r="J27" i="14" a="1"/>
  <c r="J27" i="14" s="1"/>
  <c r="K5" i="14" a="1"/>
  <c r="K5" i="14" s="1"/>
  <c r="K7" i="14" a="1"/>
  <c r="K7" i="14" s="1"/>
  <c r="L9" i="14" a="1"/>
  <c r="L9" i="14" s="1"/>
  <c r="L11" i="14" a="1"/>
  <c r="L11" i="14" s="1"/>
  <c r="M15" i="14" a="1"/>
  <c r="M15" i="14" s="1"/>
  <c r="M17" i="14" a="1"/>
  <c r="M17" i="14" s="1"/>
  <c r="K20" i="14" a="1"/>
  <c r="K20" i="14" s="1"/>
  <c r="M22" i="14" a="1"/>
  <c r="M22" i="14" s="1"/>
  <c r="J14" i="14" a="1"/>
  <c r="J14" i="14" s="1"/>
  <c r="J22" i="14" a="1"/>
  <c r="J22" i="14" s="1"/>
  <c r="L43" i="14" a="1"/>
  <c r="L43" i="14" s="1"/>
  <c r="J28" i="14" a="1"/>
  <c r="J28" i="14" s="1"/>
  <c r="J41" i="14" a="1"/>
  <c r="J41" i="14" s="1"/>
  <c r="K101" i="14" a="1"/>
  <c r="K101" i="14" s="1"/>
  <c r="L104" i="14" a="1"/>
  <c r="L104" i="14" s="1"/>
  <c r="J106" i="14" a="1"/>
  <c r="J106" i="14" s="1"/>
  <c r="M107" i="14" a="1"/>
  <c r="M107" i="14" s="1"/>
  <c r="K109" i="14" a="1"/>
  <c r="K109" i="14" s="1"/>
  <c r="L112" i="14" a="1"/>
  <c r="L112" i="14" s="1"/>
  <c r="J114" i="14" a="1"/>
  <c r="J114" i="14" s="1"/>
  <c r="M115" i="14" a="1"/>
  <c r="M115" i="14" s="1"/>
  <c r="K117" i="14" a="1"/>
  <c r="K117" i="14" s="1"/>
  <c r="J119" i="14" a="1"/>
  <c r="J119" i="14" s="1"/>
  <c r="J76" i="14" a="1"/>
  <c r="J76" i="14" s="1"/>
  <c r="M77" i="14" a="1"/>
  <c r="M77" i="14" s="1"/>
  <c r="K79" i="14" a="1"/>
  <c r="K79" i="14" s="1"/>
  <c r="L82" i="14" a="1"/>
  <c r="L82" i="14" s="1"/>
  <c r="J84" i="14" a="1"/>
  <c r="J84" i="14" s="1"/>
  <c r="M85" i="14" a="1"/>
  <c r="M85" i="14" s="1"/>
  <c r="K87" i="14" a="1"/>
  <c r="K87" i="14" s="1"/>
  <c r="L90" i="14" a="1"/>
  <c r="L90" i="14" s="1"/>
  <c r="J92" i="14" a="1"/>
  <c r="J92" i="14" s="1"/>
  <c r="M93" i="14" a="1"/>
  <c r="M93" i="14" s="1"/>
  <c r="L95" i="14" a="1"/>
  <c r="L95" i="14" s="1"/>
  <c r="L52" i="14" a="1"/>
  <c r="L52" i="14" s="1"/>
  <c r="M53" i="14" a="1"/>
  <c r="M53" i="14" s="1"/>
  <c r="J55" i="14" a="1"/>
  <c r="J55" i="14" s="1"/>
  <c r="L56" i="14" a="1"/>
  <c r="L56" i="14" s="1"/>
  <c r="M57" i="14" a="1"/>
  <c r="M57" i="14" s="1"/>
  <c r="J59" i="14" a="1"/>
  <c r="J59" i="14" s="1"/>
  <c r="L60" i="14" a="1"/>
  <c r="L60" i="14" s="1"/>
  <c r="L63" i="14" a="1"/>
  <c r="L63" i="14" s="1"/>
  <c r="J65" i="14" a="1"/>
  <c r="J65" i="14" s="1"/>
  <c r="M66" i="14" a="1"/>
  <c r="M66" i="14" s="1"/>
  <c r="L68" i="14" a="1"/>
  <c r="L68" i="14" s="1"/>
  <c r="K70" i="14" a="1"/>
  <c r="K70" i="14" s="1"/>
  <c r="L51" i="14" a="1"/>
  <c r="L51" i="14" s="1"/>
  <c r="L28" i="14" a="1"/>
  <c r="L28" i="14" s="1"/>
  <c r="M30" i="14" a="1"/>
  <c r="M30" i="14" s="1"/>
  <c r="M32" i="14" a="1"/>
  <c r="M32" i="14" s="1"/>
  <c r="K37" i="14" a="1"/>
  <c r="K37" i="14" s="1"/>
  <c r="K39" i="14" a="1"/>
  <c r="K39" i="14" s="1"/>
  <c r="L41" i="14" a="1"/>
  <c r="L41" i="14" s="1"/>
  <c r="J35" i="14" a="1"/>
  <c r="J35" i="14" s="1"/>
  <c r="K3" i="14" a="1"/>
  <c r="K3" i="14" s="1"/>
  <c r="L101" i="14" a="1"/>
  <c r="L101" i="14" s="1"/>
  <c r="J103" i="14" a="1"/>
  <c r="J103" i="14" s="1"/>
  <c r="M104" i="14" a="1"/>
  <c r="M104" i="14" s="1"/>
  <c r="K106" i="14" a="1"/>
  <c r="K106" i="14" s="1"/>
  <c r="L109" i="14" a="1"/>
  <c r="L109" i="14" s="1"/>
  <c r="J111" i="14" a="1"/>
  <c r="J111" i="14" s="1"/>
  <c r="M112" i="14" a="1"/>
  <c r="M112" i="14" s="1"/>
  <c r="K114" i="14" a="1"/>
  <c r="K114" i="14" s="1"/>
  <c r="L117" i="14" a="1"/>
  <c r="L117" i="14" s="1"/>
  <c r="K119" i="14" a="1"/>
  <c r="K119" i="14" s="1"/>
  <c r="K76" i="14" a="1"/>
  <c r="K76" i="14" s="1"/>
  <c r="L79" i="14" a="1"/>
  <c r="L79" i="14" s="1"/>
  <c r="J81" i="14" a="1"/>
  <c r="J81" i="14" s="1"/>
  <c r="M82" i="14" a="1"/>
  <c r="M82" i="14" s="1"/>
  <c r="K84" i="14" a="1"/>
  <c r="K84" i="14" s="1"/>
  <c r="L87" i="14" a="1"/>
  <c r="L87" i="14" s="1"/>
  <c r="J89" i="14" a="1"/>
  <c r="J89" i="14" s="1"/>
  <c r="M90" i="14" a="1"/>
  <c r="M90" i="14" s="1"/>
  <c r="K92" i="14" a="1"/>
  <c r="K92" i="14" s="1"/>
  <c r="M95" i="14" a="1"/>
  <c r="M95" i="14" s="1"/>
  <c r="K55" i="14" a="1"/>
  <c r="K55" i="14" s="1"/>
  <c r="K59" i="14" a="1"/>
  <c r="K59" i="14" s="1"/>
  <c r="J62" i="14" a="1"/>
  <c r="J62" i="14" s="1"/>
  <c r="M63" i="14" a="1"/>
  <c r="M63" i="14" s="1"/>
  <c r="K65" i="14" a="1"/>
  <c r="K65" i="14" s="1"/>
  <c r="J67" i="14" a="1"/>
  <c r="J67" i="14" s="1"/>
  <c r="M68" i="14" a="1"/>
  <c r="M68" i="14" s="1"/>
  <c r="L70" i="14" a="1"/>
  <c r="L70" i="14" s="1"/>
  <c r="M51" i="14" a="1"/>
  <c r="M51" i="14" s="1"/>
  <c r="M28" i="14" a="1"/>
  <c r="M28" i="14" s="1"/>
  <c r="K33" i="14" a="1"/>
  <c r="K33" i="14" s="1"/>
  <c r="K35" i="14" a="1"/>
  <c r="K35" i="14" s="1"/>
  <c r="L37" i="14" a="1"/>
  <c r="L37" i="14" s="1"/>
  <c r="L39" i="14" a="1"/>
  <c r="L39" i="14" s="1"/>
  <c r="M43" i="14" a="1"/>
  <c r="M43" i="14" s="1"/>
  <c r="M45" i="14" a="1"/>
  <c r="M45" i="14" s="1"/>
  <c r="J29" i="14" a="1"/>
  <c r="J29" i="14" s="1"/>
  <c r="J42" i="14" a="1"/>
  <c r="J42" i="14" s="1"/>
  <c r="L3" i="14" a="1"/>
  <c r="L3" i="14" s="1"/>
  <c r="M7" i="14" a="1"/>
  <c r="M7" i="14" s="1"/>
  <c r="M9" i="14" a="1"/>
  <c r="M9" i="14" s="1"/>
  <c r="K12" i="14" a="1"/>
  <c r="K12" i="14" s="1"/>
  <c r="K14" i="14" a="1"/>
  <c r="K14" i="14" s="1"/>
  <c r="L18" i="14" a="1"/>
  <c r="L18" i="14" s="1"/>
  <c r="M20" i="14" a="1"/>
  <c r="M20" i="14" s="1"/>
  <c r="L23" i="14" a="1"/>
  <c r="L23" i="14" s="1"/>
  <c r="J9" i="14" a="1"/>
  <c r="J9" i="14" s="1"/>
  <c r="J16" i="14" a="1"/>
  <c r="J16" i="14" s="1"/>
  <c r="J3" i="14" a="1"/>
  <c r="J3" i="14" s="1"/>
  <c r="L55" i="14" a="1"/>
  <c r="L55" i="14" s="1"/>
  <c r="M56" i="14" a="1"/>
  <c r="M56" i="14" s="1"/>
  <c r="J58" i="14" a="1"/>
  <c r="J58" i="14" s="1"/>
  <c r="L59" i="14" a="1"/>
  <c r="L59" i="14" s="1"/>
  <c r="M60" i="14" a="1"/>
  <c r="M60" i="14" s="1"/>
  <c r="K62" i="14" a="1"/>
  <c r="K62" i="14" s="1"/>
  <c r="L65" i="14" a="1"/>
  <c r="L65" i="14" s="1"/>
  <c r="K67" i="14" a="1"/>
  <c r="K67" i="14" s="1"/>
  <c r="J100" i="14" a="1"/>
  <c r="J100" i="14" s="1"/>
  <c r="M101" i="14" a="1"/>
  <c r="M101" i="14" s="1"/>
  <c r="K103" i="14" a="1"/>
  <c r="K103" i="14" s="1"/>
  <c r="L106" i="14" a="1"/>
  <c r="L106" i="14" s="1"/>
  <c r="J108" i="14" a="1"/>
  <c r="J108" i="14" s="1"/>
  <c r="M109" i="14" a="1"/>
  <c r="M109" i="14" s="1"/>
  <c r="K111" i="14" a="1"/>
  <c r="K111" i="14" s="1"/>
  <c r="L114" i="14" a="1"/>
  <c r="L114" i="14" s="1"/>
  <c r="J116" i="14" a="1"/>
  <c r="J116" i="14" s="1"/>
  <c r="M117" i="14" a="1"/>
  <c r="M117" i="14" s="1"/>
  <c r="L119" i="14" a="1"/>
  <c r="L119" i="14" s="1"/>
  <c r="L76" i="14" a="1"/>
  <c r="L76" i="14" s="1"/>
  <c r="J78" i="14" a="1"/>
  <c r="J78" i="14" s="1"/>
  <c r="M79" i="14" a="1"/>
  <c r="M79" i="14" s="1"/>
  <c r="K81" i="14" a="1"/>
  <c r="K81" i="14" s="1"/>
  <c r="L84" i="14" a="1"/>
  <c r="L84" i="14" s="1"/>
  <c r="J86" i="14" a="1"/>
  <c r="J86" i="14" s="1"/>
  <c r="M87" i="14" a="1"/>
  <c r="M87" i="14" s="1"/>
  <c r="K89" i="14" a="1"/>
  <c r="K89" i="14" s="1"/>
  <c r="L92" i="14" a="1"/>
  <c r="L92" i="14" s="1"/>
  <c r="J94" i="14" a="1"/>
  <c r="J94" i="14" s="1"/>
  <c r="K75" i="14" a="1"/>
  <c r="K75" i="14" s="1"/>
  <c r="M52" i="14" a="1"/>
  <c r="M52" i="14" s="1"/>
  <c r="J54" i="14" a="1"/>
  <c r="J54" i="14" s="1"/>
  <c r="K100" i="14" a="1"/>
  <c r="K100" i="14" s="1"/>
  <c r="L103" i="14" a="1"/>
  <c r="L103" i="14" s="1"/>
  <c r="J105" i="14" a="1"/>
  <c r="J105" i="14" s="1"/>
  <c r="M106" i="14" a="1"/>
  <c r="M106" i="14" s="1"/>
  <c r="K108" i="14" a="1"/>
  <c r="K108" i="14" s="1"/>
  <c r="L111" i="14" a="1"/>
  <c r="L111" i="14" s="1"/>
  <c r="J113" i="14" a="1"/>
  <c r="J113" i="14" s="1"/>
  <c r="M114" i="14" a="1"/>
  <c r="M114" i="14" s="1"/>
  <c r="K116" i="14" a="1"/>
  <c r="K116" i="14" s="1"/>
  <c r="M119" i="14" a="1"/>
  <c r="M119" i="14" s="1"/>
  <c r="M76" i="14" a="1"/>
  <c r="M76" i="14" s="1"/>
  <c r="K78" i="14" a="1"/>
  <c r="K78" i="14" s="1"/>
  <c r="L81" i="14" a="1"/>
  <c r="L81" i="14" s="1"/>
  <c r="J83" i="14" a="1"/>
  <c r="J83" i="14" s="1"/>
  <c r="M84" i="14" a="1"/>
  <c r="M84" i="14" s="1"/>
  <c r="K86" i="14" a="1"/>
  <c r="K86" i="14" s="1"/>
  <c r="L89" i="14" a="1"/>
  <c r="L89" i="14" s="1"/>
  <c r="J91" i="14" a="1"/>
  <c r="J91" i="14" s="1"/>
  <c r="M92" i="14" a="1"/>
  <c r="M92" i="14" s="1"/>
  <c r="K94" i="14" a="1"/>
  <c r="K94" i="14" s="1"/>
  <c r="L75" i="14" a="1"/>
  <c r="L75" i="14" s="1"/>
  <c r="K54" i="14" a="1"/>
  <c r="K54" i="14" s="1"/>
  <c r="K58" i="14" a="1"/>
  <c r="K58" i="14" s="1"/>
  <c r="L62" i="14" a="1"/>
  <c r="L62" i="14" s="1"/>
  <c r="J64" i="14" a="1"/>
  <c r="J64" i="14" s="1"/>
  <c r="M65" i="14" a="1"/>
  <c r="M65" i="14" s="1"/>
  <c r="L67" i="14" a="1"/>
  <c r="L67" i="14" s="1"/>
  <c r="J69" i="14" a="1"/>
  <c r="J69" i="14" s="1"/>
  <c r="J71" i="14" a="1"/>
  <c r="J71" i="14" s="1"/>
  <c r="K27" i="14" a="1"/>
  <c r="K27" i="14" s="1"/>
  <c r="L29" i="14" a="1"/>
  <c r="L29" i="14" s="1"/>
  <c r="L31" i="14" a="1"/>
  <c r="L31" i="14" s="1"/>
  <c r="M35" i="14" a="1"/>
  <c r="M35" i="14" s="1"/>
  <c r="M37" i="14" a="1"/>
  <c r="M37" i="14" s="1"/>
  <c r="K40" i="14" a="1"/>
  <c r="K40" i="14" s="1"/>
  <c r="K42" i="14" a="1"/>
  <c r="K42" i="14" s="1"/>
  <c r="L46" i="14" a="1"/>
  <c r="L46" i="14" s="1"/>
  <c r="J31" i="14" a="1"/>
  <c r="J31" i="14" s="1"/>
  <c r="J37" i="14" a="1"/>
  <c r="J37" i="14" s="1"/>
  <c r="J44" i="14" a="1"/>
  <c r="J44" i="14" s="1"/>
  <c r="K4" i="14" a="1"/>
  <c r="K4" i="14" s="1"/>
  <c r="K6" i="14" a="1"/>
  <c r="K6" i="14" s="1"/>
  <c r="L10" i="14" a="1"/>
  <c r="L10" i="14" s="1"/>
  <c r="L12" i="14" a="1"/>
  <c r="L12" i="14" s="1"/>
  <c r="M14" i="14" a="1"/>
  <c r="M14" i="14" s="1"/>
  <c r="M16" i="14" a="1"/>
  <c r="M16" i="14" s="1"/>
  <c r="L21" i="14" a="1"/>
  <c r="L21" i="14" s="1"/>
  <c r="L100" i="14" a="1"/>
  <c r="L100" i="14" s="1"/>
  <c r="J102" i="14" a="1"/>
  <c r="J102" i="14" s="1"/>
  <c r="M103" i="14" a="1"/>
  <c r="M103" i="14" s="1"/>
  <c r="K105" i="14" a="1"/>
  <c r="K105" i="14" s="1"/>
  <c r="L108" i="14" a="1"/>
  <c r="L108" i="14" s="1"/>
  <c r="J110" i="14" a="1"/>
  <c r="J110" i="14" s="1"/>
  <c r="M111" i="14" a="1"/>
  <c r="M111" i="14" s="1"/>
  <c r="K113" i="14" a="1"/>
  <c r="K113" i="14" s="1"/>
  <c r="L116" i="14" a="1"/>
  <c r="L116" i="14" s="1"/>
  <c r="J118" i="14" a="1"/>
  <c r="J118" i="14" s="1"/>
  <c r="K99" i="14" a="1"/>
  <c r="K99" i="14" s="1"/>
  <c r="L78" i="14" a="1"/>
  <c r="L78" i="14" s="1"/>
  <c r="J80" i="14" a="1"/>
  <c r="J80" i="14" s="1"/>
  <c r="M81" i="14" a="1"/>
  <c r="M81" i="14" s="1"/>
  <c r="K83" i="14" a="1"/>
  <c r="K83" i="14" s="1"/>
  <c r="L86" i="14" a="1"/>
  <c r="L86" i="14" s="1"/>
  <c r="J88" i="14" a="1"/>
  <c r="J88" i="14" s="1"/>
  <c r="M89" i="14" a="1"/>
  <c r="M89" i="14" s="1"/>
  <c r="K91" i="14" a="1"/>
  <c r="K91" i="14" s="1"/>
  <c r="L94" i="14" a="1"/>
  <c r="L94" i="14" s="1"/>
  <c r="M75" i="14" a="1"/>
  <c r="M75" i="14" s="1"/>
  <c r="J53" i="14" a="1"/>
  <c r="J53" i="14" s="1"/>
  <c r="L54" i="14" a="1"/>
  <c r="L54" i="14" s="1"/>
  <c r="M55" i="14" a="1"/>
  <c r="M55" i="14" s="1"/>
  <c r="J57" i="14" a="1"/>
  <c r="J57" i="14" s="1"/>
  <c r="L58" i="14" a="1"/>
  <c r="L58" i="14" s="1"/>
  <c r="M59" i="14" a="1"/>
  <c r="M59" i="14" s="1"/>
  <c r="J61" i="14" a="1"/>
  <c r="J61" i="14" s="1"/>
  <c r="M62" i="14" a="1"/>
  <c r="M62" i="14" s="1"/>
  <c r="K64" i="14" a="1"/>
  <c r="K64" i="14" s="1"/>
  <c r="M67" i="14" a="1"/>
  <c r="M67" i="14" s="1"/>
  <c r="K69" i="14" a="1"/>
  <c r="K69" i="14" s="1"/>
  <c r="K71" i="14" a="1"/>
  <c r="K71" i="14" s="1"/>
  <c r="L27" i="14" a="1"/>
  <c r="L27" i="14" s="1"/>
  <c r="M31" i="14" a="1"/>
  <c r="M31" i="14" s="1"/>
  <c r="M33" i="14" a="1"/>
  <c r="M33" i="14" s="1"/>
  <c r="K36" i="14" a="1"/>
  <c r="K36" i="14" s="1"/>
  <c r="K38" i="14" a="1"/>
  <c r="K38" i="14" s="1"/>
  <c r="L42" i="14" a="1"/>
  <c r="L42" i="14" s="1"/>
  <c r="L44" i="14" a="1"/>
  <c r="L44" i="14" s="1"/>
  <c r="M46" i="14" a="1"/>
  <c r="M46" i="14" s="1"/>
  <c r="J38" i="14" a="1"/>
  <c r="J38" i="14" s="1"/>
  <c r="J45" i="14" a="1"/>
  <c r="J45" i="14" s="1"/>
  <c r="L6" i="14" a="1"/>
  <c r="L6" i="14" s="1"/>
  <c r="L8" i="14" a="1"/>
  <c r="L8" i="14" s="1"/>
  <c r="M10" i="14" a="1"/>
  <c r="M10" i="14" s="1"/>
  <c r="M12" i="14" a="1"/>
  <c r="M12" i="14" s="1"/>
  <c r="K17" i="14" a="1"/>
  <c r="K17" i="14" s="1"/>
  <c r="K19" i="14" a="1"/>
  <c r="K19" i="14" s="1"/>
  <c r="M21" i="14" a="1"/>
  <c r="M21" i="14" s="1"/>
  <c r="J5" i="14" a="1"/>
  <c r="J5" i="14" s="1"/>
  <c r="J19" i="14" a="1"/>
  <c r="J19" i="14" s="1"/>
  <c r="M100" i="14" a="1"/>
  <c r="M100" i="14" s="1"/>
  <c r="J10" i="14" a="1"/>
  <c r="J10" i="14" s="1"/>
  <c r="J7" i="14" a="1"/>
  <c r="J7" i="14" s="1"/>
  <c r="J15" i="14" a="1"/>
  <c r="J15" i="14" s="1"/>
  <c r="J4" i="14" a="1"/>
  <c r="J4" i="14" s="1"/>
  <c r="L19" i="14" a="1"/>
  <c r="L19" i="14" s="1"/>
  <c r="K15" i="14" a="1"/>
  <c r="K15" i="14" s="1"/>
  <c r="M6" i="14" a="1"/>
  <c r="M6" i="14" s="1"/>
  <c r="J43" i="14" a="1"/>
  <c r="J43" i="14" s="1"/>
  <c r="K47" i="14" a="1"/>
  <c r="K47" i="14" s="1"/>
  <c r="M40" i="14" a="1"/>
  <c r="M40" i="14" s="1"/>
  <c r="L35" i="14" a="1"/>
  <c r="L35" i="14" s="1"/>
  <c r="J51" i="14" a="1"/>
  <c r="J51" i="14" s="1"/>
  <c r="J75" i="14" a="1"/>
  <c r="J75" i="14" s="1"/>
  <c r="L83" i="14" a="1"/>
  <c r="L83" i="14" s="1"/>
  <c r="J115" i="14" a="1"/>
  <c r="J115" i="14" s="1"/>
  <c r="K102" i="14" a="1"/>
  <c r="K102" i="14" s="1"/>
  <c r="Q141" i="21" l="1"/>
  <c r="N131" i="21"/>
  <c r="P128" i="21"/>
  <c r="O134" i="21"/>
  <c r="R129" i="21"/>
  <c r="P135" i="21"/>
  <c r="P143" i="21"/>
  <c r="P132" i="21"/>
  <c r="N134" i="21"/>
  <c r="P142" i="21"/>
  <c r="O126" i="21"/>
  <c r="S132" i="21"/>
  <c r="W149" i="16"/>
  <c r="Q137" i="21"/>
  <c r="Q136" i="21"/>
  <c r="R142" i="21"/>
  <c r="S138" i="21"/>
  <c r="S143" i="21"/>
  <c r="P129" i="21"/>
  <c r="M128" i="21"/>
  <c r="P131" i="21"/>
  <c r="M140" i="21"/>
  <c r="N138" i="21"/>
  <c r="O128" i="21"/>
  <c r="P133" i="21"/>
  <c r="R124" i="21"/>
  <c r="N143" i="21"/>
  <c r="P134" i="21"/>
  <c r="Q129" i="21"/>
  <c r="Q133" i="21"/>
  <c r="N140" i="21"/>
  <c r="O125" i="21"/>
  <c r="M130" i="21"/>
  <c r="M134" i="21"/>
  <c r="O133" i="21"/>
  <c r="M135" i="21"/>
  <c r="O136" i="21"/>
  <c r="N126" i="21"/>
  <c r="P130" i="21"/>
  <c r="O137" i="21"/>
  <c r="S136" i="21"/>
  <c r="N144" i="21"/>
  <c r="O127" i="21"/>
  <c r="M133" i="21"/>
  <c r="N133" i="21"/>
  <c r="M143" i="21"/>
  <c r="O141" i="21"/>
  <c r="N136" i="21"/>
  <c r="O139" i="21"/>
  <c r="M142" i="21"/>
  <c r="O124" i="21"/>
  <c r="O142" i="21"/>
  <c r="M127" i="21"/>
  <c r="O129" i="21"/>
  <c r="N125" i="21"/>
  <c r="M124" i="21"/>
  <c r="P141" i="21"/>
  <c r="M139" i="21"/>
  <c r="Q140" i="21"/>
  <c r="N130" i="21"/>
  <c r="N124" i="21"/>
  <c r="N127" i="21"/>
  <c r="M131" i="21"/>
  <c r="O140" i="21"/>
  <c r="M137" i="21"/>
  <c r="M125" i="21"/>
  <c r="R144" i="21"/>
  <c r="S135" i="21"/>
  <c r="M132" i="21"/>
  <c r="N132" i="21"/>
  <c r="P127" i="21"/>
  <c r="N139" i="21"/>
  <c r="O144" i="21"/>
  <c r="P138" i="21"/>
  <c r="N142" i="21"/>
  <c r="P125" i="21"/>
  <c r="O131" i="21"/>
  <c r="P144" i="21"/>
  <c r="M138" i="21"/>
  <c r="M126" i="21"/>
  <c r="M129" i="21"/>
  <c r="O130" i="21"/>
  <c r="N137" i="21"/>
  <c r="N141" i="21"/>
  <c r="P136" i="21"/>
  <c r="P140" i="21"/>
  <c r="N129" i="21"/>
  <c r="P139" i="21"/>
  <c r="M136" i="21"/>
  <c r="R134" i="21"/>
  <c r="S142" i="21"/>
  <c r="M144" i="21"/>
  <c r="N128" i="21"/>
  <c r="P124" i="21"/>
  <c r="O135" i="21"/>
  <c r="M141" i="21"/>
  <c r="N135" i="21"/>
  <c r="O138" i="21"/>
  <c r="P126" i="21"/>
  <c r="O132" i="21"/>
  <c r="P137" i="21"/>
  <c r="O143" i="21"/>
  <c r="T130" i="21"/>
  <c r="T134" i="21"/>
  <c r="T127" i="21"/>
  <c r="T142" i="21"/>
  <c r="T124" i="21"/>
  <c r="T140" i="21"/>
  <c r="T125" i="21"/>
  <c r="T137" i="21"/>
  <c r="T139" i="21"/>
  <c r="T133" i="21"/>
  <c r="T131" i="21"/>
  <c r="T141" i="21"/>
  <c r="T128" i="21"/>
  <c r="T129" i="21"/>
  <c r="T138" i="21"/>
  <c r="T135" i="21"/>
  <c r="T136" i="21"/>
  <c r="T126" i="21"/>
  <c r="T143" i="21"/>
  <c r="T144" i="21"/>
  <c r="T132" i="21"/>
  <c r="S125" i="21"/>
  <c r="S134" i="21"/>
  <c r="S126" i="21"/>
  <c r="S130" i="21"/>
  <c r="S124" i="21"/>
  <c r="S131" i="21"/>
  <c r="S128" i="21"/>
  <c r="S141" i="21"/>
  <c r="S139" i="21"/>
  <c r="S144" i="21"/>
  <c r="S127" i="21"/>
  <c r="S133" i="21"/>
  <c r="S137" i="21"/>
  <c r="S140" i="21"/>
  <c r="S129" i="21"/>
  <c r="R125" i="21"/>
  <c r="R143" i="21"/>
  <c r="R130" i="21"/>
  <c r="R138" i="21"/>
  <c r="R141" i="21"/>
  <c r="R135" i="21"/>
  <c r="R140" i="21"/>
  <c r="R131" i="21"/>
  <c r="R128" i="21"/>
  <c r="R132" i="21"/>
  <c r="R139" i="21"/>
  <c r="R137" i="21"/>
  <c r="R133" i="21"/>
  <c r="R127" i="21"/>
  <c r="R136" i="21"/>
  <c r="R126" i="21"/>
  <c r="Q125" i="21"/>
  <c r="Q124" i="21"/>
  <c r="Q131" i="21"/>
  <c r="Q128" i="21"/>
  <c r="Q135" i="21"/>
  <c r="Q132" i="21"/>
  <c r="U131" i="16"/>
  <c r="Q134" i="21"/>
  <c r="Q143" i="21"/>
  <c r="Q144" i="21"/>
  <c r="AA129" i="16"/>
  <c r="Q130" i="21"/>
  <c r="Q139" i="21"/>
  <c r="Q142" i="21"/>
  <c r="S148" i="16"/>
  <c r="U129" i="16"/>
  <c r="Q126" i="21"/>
  <c r="Q127" i="21"/>
  <c r="Q138" i="21"/>
  <c r="AA130" i="16"/>
  <c r="AB136" i="16"/>
  <c r="U137" i="16"/>
  <c r="Q139" i="16"/>
  <c r="AB145" i="16"/>
  <c r="Y130" i="16"/>
  <c r="U132" i="16"/>
  <c r="U130" i="16"/>
  <c r="W141" i="16"/>
  <c r="AA144" i="16"/>
  <c r="U143" i="16"/>
  <c r="T147" i="16"/>
  <c r="X138" i="16"/>
  <c r="S140" i="16"/>
  <c r="T131" i="16"/>
  <c r="V130" i="16"/>
  <c r="X135" i="16"/>
  <c r="AB134" i="16"/>
  <c r="Y135" i="16"/>
  <c r="X136" i="16"/>
  <c r="T130" i="16"/>
  <c r="R133" i="16"/>
  <c r="S135" i="16"/>
  <c r="AB133" i="16"/>
  <c r="AB137" i="16"/>
  <c r="AB129" i="16"/>
  <c r="Y147" i="16"/>
  <c r="Y138" i="16"/>
  <c r="Y142" i="16"/>
  <c r="T148" i="16"/>
  <c r="T140" i="16"/>
  <c r="S144" i="16"/>
  <c r="W131" i="16"/>
  <c r="S136" i="16"/>
  <c r="AA136" i="16"/>
  <c r="Z149" i="16"/>
  <c r="S129" i="16"/>
  <c r="Z144" i="16"/>
  <c r="W145" i="16"/>
  <c r="J135" i="14"/>
  <c r="Z138" i="16"/>
  <c r="U144" i="16"/>
  <c r="U134" i="16"/>
  <c r="AA135" i="16"/>
  <c r="S141" i="16"/>
  <c r="AA132" i="16"/>
  <c r="AA133" i="16"/>
  <c r="AA141" i="16"/>
  <c r="X131" i="16"/>
  <c r="X149" i="16"/>
  <c r="X139" i="16"/>
  <c r="X141" i="16"/>
  <c r="X144" i="16"/>
  <c r="X133" i="16"/>
  <c r="X134" i="16"/>
  <c r="X132" i="16"/>
  <c r="X130" i="16"/>
  <c r="R131" i="16"/>
  <c r="R149" i="16"/>
  <c r="R130" i="16"/>
  <c r="R146" i="16"/>
  <c r="R136" i="16"/>
  <c r="R132" i="16"/>
  <c r="R144" i="16"/>
  <c r="Z139" i="16"/>
  <c r="Z130" i="16"/>
  <c r="Z133" i="16"/>
  <c r="Z136" i="16"/>
  <c r="Z140" i="16"/>
  <c r="Z137" i="16"/>
  <c r="AB130" i="16"/>
  <c r="AB138" i="16"/>
  <c r="AB131" i="16"/>
  <c r="AB143" i="16"/>
  <c r="AB132" i="16"/>
  <c r="W132" i="16"/>
  <c r="W146" i="16"/>
  <c r="Y136" i="16"/>
  <c r="Y133" i="16"/>
  <c r="Y134" i="16"/>
  <c r="Y141" i="16"/>
  <c r="Y139" i="16"/>
  <c r="T136" i="16"/>
  <c r="T129" i="16"/>
  <c r="T134" i="16"/>
  <c r="T133" i="16"/>
  <c r="V148" i="16"/>
  <c r="V141" i="16"/>
  <c r="V135" i="16"/>
  <c r="V143" i="16"/>
  <c r="V134" i="16"/>
  <c r="V139" i="16"/>
  <c r="V138" i="16"/>
  <c r="Q132" i="16"/>
  <c r="Q143" i="16"/>
  <c r="Q148" i="16"/>
  <c r="Q144" i="16"/>
  <c r="Q129" i="16"/>
  <c r="Q138" i="16"/>
  <c r="K137" i="14"/>
  <c r="M130" i="14"/>
  <c r="S133" i="16"/>
  <c r="AA143" i="16"/>
  <c r="W129" i="16"/>
  <c r="V144" i="16"/>
  <c r="AA146" i="16"/>
  <c r="R134" i="16"/>
  <c r="K130" i="14"/>
  <c r="Q140" i="16"/>
  <c r="S149" i="16"/>
  <c r="Z146" i="16"/>
  <c r="W133" i="16"/>
  <c r="T139" i="16"/>
  <c r="V136" i="16"/>
  <c r="U148" i="16"/>
  <c r="U138" i="16"/>
  <c r="V145" i="16"/>
  <c r="Z129" i="16"/>
  <c r="X129" i="16"/>
  <c r="U135" i="16"/>
  <c r="S137" i="16"/>
  <c r="U147" i="16"/>
  <c r="Z135" i="16"/>
  <c r="Q135" i="16"/>
  <c r="AB142" i="16"/>
  <c r="Y131" i="16"/>
  <c r="Q131" i="16"/>
  <c r="Q137" i="16"/>
  <c r="V146" i="16"/>
  <c r="Q133" i="16"/>
  <c r="AA140" i="16"/>
  <c r="R135" i="16"/>
  <c r="T137" i="16"/>
  <c r="V131" i="16"/>
  <c r="Z134" i="16"/>
  <c r="AB139" i="16"/>
  <c r="S134" i="16"/>
  <c r="AA139" i="16"/>
  <c r="AA147" i="16"/>
  <c r="W137" i="16"/>
  <c r="R145" i="16"/>
  <c r="Q136" i="16"/>
  <c r="Y143" i="16"/>
  <c r="U136" i="16"/>
  <c r="R138" i="16"/>
  <c r="X147" i="16"/>
  <c r="AA148" i="16"/>
  <c r="V140" i="16"/>
  <c r="Z147" i="16"/>
  <c r="T132" i="16"/>
  <c r="U145" i="16"/>
  <c r="Q149" i="16"/>
  <c r="X140" i="16"/>
  <c r="W134" i="16"/>
  <c r="V142" i="16"/>
  <c r="Q145" i="16"/>
  <c r="Z141" i="16"/>
  <c r="W148" i="16"/>
  <c r="AA138" i="16"/>
  <c r="T146" i="16"/>
  <c r="S131" i="16"/>
  <c r="W144" i="16"/>
  <c r="Y137" i="16"/>
  <c r="R147" i="16"/>
  <c r="Z145" i="16"/>
  <c r="U146" i="16"/>
  <c r="AB148" i="16"/>
  <c r="W147" i="16"/>
  <c r="AB149" i="16"/>
  <c r="S138" i="16"/>
  <c r="W142" i="16"/>
  <c r="Y146" i="16"/>
  <c r="S139" i="16"/>
  <c r="U133" i="16"/>
  <c r="W138" i="16"/>
  <c r="Y132" i="16"/>
  <c r="AA137" i="16"/>
  <c r="Y140" i="16"/>
  <c r="AA134" i="16"/>
  <c r="R129" i="16"/>
  <c r="T138" i="16"/>
  <c r="V132" i="16"/>
  <c r="Q130" i="16"/>
  <c r="T144" i="16"/>
  <c r="AA149" i="16"/>
  <c r="AB140" i="16"/>
  <c r="V147" i="16"/>
  <c r="X137" i="16"/>
  <c r="Y145" i="16"/>
  <c r="U140" i="16"/>
  <c r="Y144" i="16"/>
  <c r="U139" i="16"/>
  <c r="Z148" i="16"/>
  <c r="U141" i="16"/>
  <c r="Z131" i="16"/>
  <c r="W143" i="16"/>
  <c r="R140" i="16"/>
  <c r="J130" i="14"/>
  <c r="W140" i="16"/>
  <c r="Z132" i="16"/>
  <c r="Z143" i="16"/>
  <c r="S132" i="16"/>
  <c r="AA131" i="16"/>
  <c r="AA142" i="16"/>
  <c r="R137" i="16"/>
  <c r="V129" i="16"/>
  <c r="Q147" i="16"/>
  <c r="AB144" i="16"/>
  <c r="Q134" i="16"/>
  <c r="AB141" i="16"/>
  <c r="AB147" i="16"/>
  <c r="R139" i="16"/>
  <c r="Q146" i="16"/>
  <c r="T141" i="16"/>
  <c r="AB146" i="16"/>
  <c r="AA145" i="16"/>
  <c r="Q142" i="16"/>
  <c r="X146" i="16"/>
  <c r="S145" i="16"/>
  <c r="L128" i="14"/>
  <c r="V137" i="16"/>
  <c r="S143" i="16"/>
  <c r="W139" i="16"/>
  <c r="U142" i="16"/>
  <c r="W136" i="16"/>
  <c r="W130" i="16"/>
  <c r="X145" i="16"/>
  <c r="Q141" i="16"/>
  <c r="Z142" i="16"/>
  <c r="X148" i="16"/>
  <c r="R141" i="16"/>
  <c r="V149" i="16"/>
  <c r="S142" i="16"/>
  <c r="Y149" i="16"/>
  <c r="S147" i="16"/>
  <c r="R148" i="16"/>
  <c r="T143" i="16"/>
  <c r="X142" i="16"/>
  <c r="W135" i="16"/>
  <c r="Y129" i="16"/>
  <c r="AB135" i="16"/>
  <c r="S130" i="16"/>
  <c r="T135" i="16"/>
  <c r="S146" i="16"/>
  <c r="V133" i="16"/>
  <c r="X143" i="16"/>
  <c r="T149" i="16"/>
  <c r="R142" i="16"/>
  <c r="T142" i="16"/>
  <c r="T145" i="16"/>
  <c r="Y148" i="16"/>
  <c r="R143" i="16"/>
  <c r="U149" i="16"/>
  <c r="L139" i="14"/>
  <c r="L141" i="14"/>
  <c r="K135" i="14"/>
  <c r="J124" i="14"/>
  <c r="M125" i="14"/>
  <c r="J133" i="14"/>
  <c r="L134" i="14"/>
  <c r="J127" i="14"/>
  <c r="M132" i="14"/>
  <c r="M136" i="14"/>
  <c r="M143" i="14"/>
  <c r="M138" i="14"/>
  <c r="M126" i="14"/>
  <c r="J125" i="14"/>
  <c r="K126" i="14"/>
  <c r="K134" i="14"/>
  <c r="J142" i="14"/>
  <c r="K127" i="14"/>
  <c r="L135" i="14"/>
  <c r="L136" i="14"/>
  <c r="M128" i="14"/>
  <c r="L142" i="14"/>
  <c r="M141" i="14"/>
  <c r="K124" i="14"/>
  <c r="K132" i="14"/>
  <c r="J134" i="14"/>
  <c r="K125" i="14"/>
  <c r="M139" i="14"/>
  <c r="L127" i="14"/>
  <c r="K141" i="14"/>
  <c r="K142" i="14"/>
  <c r="J131" i="14"/>
  <c r="K139" i="14"/>
  <c r="J123" i="14"/>
  <c r="M129" i="14"/>
  <c r="M142" i="14"/>
  <c r="J126" i="14"/>
  <c r="M131" i="14"/>
  <c r="J128" i="14"/>
  <c r="J132" i="14"/>
  <c r="J143" i="14"/>
  <c r="J136" i="14"/>
  <c r="M127" i="14"/>
  <c r="K123" i="14"/>
  <c r="K140" i="14"/>
  <c r="J137" i="14"/>
  <c r="K136" i="14"/>
  <c r="J140" i="14"/>
  <c r="J129" i="14"/>
  <c r="L123" i="14"/>
  <c r="M137" i="14"/>
  <c r="L137" i="14"/>
  <c r="L140" i="14"/>
  <c r="M133" i="14"/>
  <c r="M134" i="14"/>
  <c r="L143" i="14"/>
  <c r="M135" i="14"/>
  <c r="K143" i="14"/>
  <c r="J138" i="14"/>
  <c r="L124" i="14"/>
  <c r="M124" i="14"/>
  <c r="L125" i="14"/>
  <c r="L132" i="14"/>
  <c r="M140" i="14"/>
  <c r="L131" i="14"/>
  <c r="J141" i="14"/>
  <c r="M123" i="14"/>
  <c r="K133" i="14"/>
  <c r="K129" i="14"/>
  <c r="J139" i="14"/>
  <c r="L126" i="14"/>
  <c r="L130" i="14"/>
  <c r="L138" i="14"/>
  <c r="L129" i="14"/>
  <c r="K131" i="14"/>
  <c r="K128" i="14"/>
  <c r="K138" i="14"/>
  <c r="L133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4266ED-603E-4D5C-A125-DC8FF0B0E597}" keepAlive="1" name="Abfrage - ib_pe_inter" description="Verbindung mit der Abfrage 'ib_pe_inter' in der Arbeitsmappe." type="5" refreshedVersion="8" background="1" saveData="1">
    <dbPr connection="Provider=Microsoft.Mashup.OleDb.1;Data Source=$Workbook$;Location=ib_pe_inter;Extended Properties=&quot;&quot;" command="SELECT * FROM [ib_pe_inter]"/>
  </connection>
  <connection id="2" xr16:uid="{853D2808-9909-48D5-827E-E7AE3432A2A7}" keepAlive="1" name="Abfrage - ib_pe_intra" description="Verbindung mit der Abfrage 'ib_pe_intra' in der Arbeitsmappe." type="5" refreshedVersion="8" background="1" saveData="1">
    <dbPr connection="Provider=Microsoft.Mashup.OleDb.1;Data Source=$Workbook$;Location=ib_pe_intra;Extended Properties=&quot;&quot;" command="SELECT * FROM [ib_pe_intra]"/>
  </connection>
  <connection id="3" xr16:uid="{F058A07A-A9CC-4E35-A69B-CCC69885B3F6}" keepAlive="1" name="Abfrage - ib_pp_inter" description="Verbindung mit der Abfrage 'ib_pp_inter' in der Arbeitsmappe." type="5" refreshedVersion="8" background="1" saveData="1">
    <dbPr connection="Provider=Microsoft.Mashup.OleDb.1;Data Source=$Workbook$;Location=ib_pp_inter;Extended Properties=&quot;&quot;" command="SELECT * FROM [ib_pp_inter]"/>
  </connection>
  <connection id="4" xr16:uid="{953540DF-C33F-4518-BD63-0A529F652865}" keepAlive="1" name="Abfrage - ib_pp_intra" description="Verbindung mit der Abfrage 'ib_pp_intra' in der Arbeitsmappe." type="5" refreshedVersion="8" background="1" saveData="1">
    <dbPr connection="Provider=Microsoft.Mashup.OleDb.1;Data Source=$Workbook$;Location=ib_pp_intra;Extended Properties=&quot;&quot;" command="SELECT * FROM [ib_pp_intra]"/>
  </connection>
  <connection id="5" xr16:uid="{ED41CAF6-6D39-4DA8-9187-6D7D57FED4CC}" keepAlive="1" name="Abfrage - pe_inter" description="Verbindung mit der Abfrage 'pe_inter' in der Arbeitsmappe." type="5" refreshedVersion="8" background="1" saveData="1">
    <dbPr connection="Provider=Microsoft.Mashup.OleDb.1;Data Source=$Workbook$;Location=pe_inter;Extended Properties=&quot;&quot;" command="SELECT * FROM [pe_inter]"/>
  </connection>
  <connection id="6" xr16:uid="{86FB3927-C80F-4CEC-87BF-72608EFBB97C}" keepAlive="1" name="Abfrage - pe_inter_0" description="Verbindung mit der Abfrage 'pe_inter_0' in der Arbeitsmappe." type="5" refreshedVersion="8" background="1" saveData="1">
    <dbPr connection="Provider=Microsoft.Mashup.OleDb.1;Data Source=$Workbook$;Location=pe_inter_0;Extended Properties=&quot;&quot;" command="SELECT * FROM [pe_inter_0]"/>
  </connection>
  <connection id="7" xr16:uid="{6B4D6D3E-8CF1-4939-851B-B3BF3381C46C}" keepAlive="1" name="Abfrage - pe_inter_1" description="Verbindung mit der Abfrage 'pe_inter_1' in der Arbeitsmappe." type="5" refreshedVersion="8" background="1" saveData="1">
    <dbPr connection="Provider=Microsoft.Mashup.OleDb.1;Data Source=$Workbook$;Location=pe_inter_1;Extended Properties=&quot;&quot;" command="SELECT * FROM [pe_inter_1]"/>
  </connection>
  <connection id="8" xr16:uid="{883974E8-8EF9-421B-9B09-F89862BC399E}" keepAlive="1" name="Abfrage - pe_inter_7" description="Verbindung mit der Abfrage 'pe_inter_7' in der Arbeitsmappe." type="5" refreshedVersion="8" background="1" saveData="1">
    <dbPr connection="Provider=Microsoft.Mashup.OleDb.1;Data Source=$Workbook$;Location=pe_inter_7;Extended Properties=&quot;&quot;" command="SELECT * FROM [pe_inter_7]"/>
  </connection>
  <connection id="9" xr16:uid="{7049BFB2-A42F-458B-B39A-D7B636C58BD6}" keepAlive="1" name="Abfrage - pe_intra" description="Verbindung mit der Abfrage 'pe_intra' in der Arbeitsmappe." type="5" refreshedVersion="8" background="1" saveData="1">
    <dbPr connection="Provider=Microsoft.Mashup.OleDb.1;Data Source=$Workbook$;Location=pe_intra;Extended Properties=&quot;&quot;" command="SELECT * FROM [pe_intra]"/>
  </connection>
  <connection id="10" xr16:uid="{3907E7E1-3C83-4F11-AB8B-218DC5AF66A7}" keepAlive="1" name="Abfrage - pe_intra_0" description="Verbindung mit der Abfrage 'pe_intra_0' in der Arbeitsmappe." type="5" refreshedVersion="8" background="1" saveData="1">
    <dbPr connection="Provider=Microsoft.Mashup.OleDb.1;Data Source=$Workbook$;Location=pe_intra_0;Extended Properties=&quot;&quot;" command="SELECT * FROM [pe_intra_0]"/>
  </connection>
  <connection id="11" xr16:uid="{E9F0AA60-2D79-42A7-8DA0-CCEF29B199B9}" keepAlive="1" name="Abfrage - pe_intra_1" description="Verbindung mit der Abfrage 'pe_intra_1' in der Arbeitsmappe." type="5" refreshedVersion="8" background="1" saveData="1">
    <dbPr connection="Provider=Microsoft.Mashup.OleDb.1;Data Source=$Workbook$;Location=pe_intra_1;Extended Properties=&quot;&quot;" command="SELECT * FROM [pe_intra_1]"/>
  </connection>
  <connection id="12" xr16:uid="{64D793A9-3105-4128-AAC4-B39C9937E357}" keepAlive="1" name="Abfrage - pe_intra_7" description="Verbindung mit der Abfrage 'pe_intra_7' in der Arbeitsmappe." type="5" refreshedVersion="8" background="1" saveData="1">
    <dbPr connection="Provider=Microsoft.Mashup.OleDb.1;Data Source=$Workbook$;Location=pe_intra_7;Extended Properties=&quot;&quot;" command="SELECT * FROM [pe_intra_7]"/>
  </connection>
  <connection id="13" xr16:uid="{466DEB6C-5B4A-443E-A5F9-21038F14CB93}" keepAlive="1" name="Abfrage - pp_inter" description="Verbindung mit der Abfrage 'pp_inter' in der Arbeitsmappe." type="5" refreshedVersion="8" background="1" saveData="1">
    <dbPr connection="Provider=Microsoft.Mashup.OleDb.1;Data Source=$Workbook$;Location=pp_inter;Extended Properties=&quot;&quot;" command="SELECT * FROM [pp_inter]"/>
  </connection>
  <connection id="14" xr16:uid="{046E97F1-8EF2-45B5-9D7B-194665F169B2}" keepAlive="1" name="Abfrage - pp_inter_0" description="Verbindung mit der Abfrage 'pp_inter_0' in der Arbeitsmappe." type="5" refreshedVersion="8" background="1" saveData="1">
    <dbPr connection="Provider=Microsoft.Mashup.OleDb.1;Data Source=$Workbook$;Location=pp_inter_0;Extended Properties=&quot;&quot;" command="SELECT * FROM [pp_inter_0]"/>
  </connection>
  <connection id="15" xr16:uid="{0CF8CABF-BBC3-49A5-A133-BB8013A6554F}" keepAlive="1" name="Abfrage - pp_inter_1" description="Verbindung mit der Abfrage 'pp_inter_1' in der Arbeitsmappe." type="5" refreshedVersion="8" background="1" saveData="1">
    <dbPr connection="Provider=Microsoft.Mashup.OleDb.1;Data Source=$Workbook$;Location=pp_inter_1;Extended Properties=&quot;&quot;" command="SELECT * FROM [pp_inter_1]"/>
  </connection>
  <connection id="16" xr16:uid="{ED4EFF25-CFD5-4110-9445-0EB2EB02CB50}" keepAlive="1" name="Abfrage - pp_inter_7" description="Verbindung mit der Abfrage 'pp_inter_7' in der Arbeitsmappe." type="5" refreshedVersion="8" background="1" saveData="1">
    <dbPr connection="Provider=Microsoft.Mashup.OleDb.1;Data Source=$Workbook$;Location=pp_inter_7;Extended Properties=&quot;&quot;" command="SELECT * FROM [pp_inter_7]"/>
  </connection>
  <connection id="17" xr16:uid="{5971026F-156C-46A8-94BB-F5CA6978AA75}" keepAlive="1" name="Abfrage - pp_intra" description="Verbindung mit der Abfrage 'pp_intra' in der Arbeitsmappe." type="5" refreshedVersion="8" background="1" saveData="1">
    <dbPr connection="Provider=Microsoft.Mashup.OleDb.1;Data Source=$Workbook$;Location=pp_intra;Extended Properties=&quot;&quot;" command="SELECT * FROM [pp_intra]"/>
  </connection>
  <connection id="18" xr16:uid="{80B3E3A0-5326-43B8-A96C-94198365CBEE}" keepAlive="1" name="Abfrage - pp_intra_0" description="Verbindung mit der Abfrage 'pp_intra_0' in der Arbeitsmappe." type="5" refreshedVersion="8" background="1" saveData="1">
    <dbPr connection="Provider=Microsoft.Mashup.OleDb.1;Data Source=$Workbook$;Location=pp_intra_0;Extended Properties=&quot;&quot;" command="SELECT * FROM [pp_intra_0]"/>
  </connection>
  <connection id="19" xr16:uid="{510787B5-85A2-4C49-9CE5-5D78B2571592}" keepAlive="1" name="Abfrage - pp_intra_1" description="Verbindung mit der Abfrage 'pp_intra_1' in der Arbeitsmappe." type="5" refreshedVersion="8" background="1" saveData="1">
    <dbPr connection="Provider=Microsoft.Mashup.OleDb.1;Data Source=$Workbook$;Location=pp_intra_1;Extended Properties=&quot;&quot;" command="SELECT * FROM [pp_intra_1]"/>
  </connection>
  <connection id="20" xr16:uid="{3BA4D24C-97CA-45DD-8B99-DCF193BBE8AC}" keepAlive="1" name="Abfrage - pp_intra_7" description="Verbindung mit der Abfrage 'pp_intra_7' in der Arbeitsmappe." type="5" refreshedVersion="8" background="1" saveData="1">
    <dbPr connection="Provider=Microsoft.Mashup.OleDb.1;Data Source=$Workbook$;Location=pp_intra_7;Extended Properties=&quot;&quot;" command="SELECT * FROM [pp_intra_7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<sst xmlns="http://schemas.openxmlformats.org/spreadsheetml/2006/main" count="3077" uniqueCount="56">
  <si>
    <t>Exponent</t>
  </si>
  <si>
    <t>Latency (ms)</t>
  </si>
  <si>
    <t>2^0</t>
  </si>
  <si>
    <t>2^1</t>
  </si>
  <si>
    <t>2^2</t>
  </si>
  <si>
    <t>2^3</t>
  </si>
  <si>
    <t>2^4</t>
  </si>
  <si>
    <t>2^5</t>
  </si>
  <si>
    <t>2^6</t>
  </si>
  <si>
    <t>2^7</t>
  </si>
  <si>
    <t>2^8</t>
  </si>
  <si>
    <t>2^9</t>
  </si>
  <si>
    <t>2^10</t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</si>
  <si>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</si>
  <si>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</si>
  <si>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</si>
  <si>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</si>
  <si>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</si>
  <si>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</si>
  <si>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</si>
  <si>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</si>
  <si>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</si>
  <si>
    <t>2^20</t>
  </si>
  <si>
    <t>pp inter</t>
  </si>
  <si>
    <t>pe inter</t>
  </si>
  <si>
    <t>pe intra</t>
  </si>
  <si>
    <t>Task 9.2</t>
  </si>
  <si>
    <t>Measurement</t>
  </si>
  <si>
    <t>1.</t>
  </si>
  <si>
    <t>2.</t>
  </si>
  <si>
    <t>3.</t>
  </si>
  <si>
    <t>4.</t>
  </si>
  <si>
    <t>5.</t>
  </si>
  <si>
    <t>Task 9.3</t>
  </si>
  <si>
    <t>pp intra</t>
  </si>
  <si>
    <t>cpunodebind=0</t>
  </si>
  <si>
    <t>cpunodebind=7</t>
  </si>
  <si>
    <t>1. Measurement</t>
  </si>
  <si>
    <t>Total Table</t>
  </si>
  <si>
    <t>2. Measurement</t>
  </si>
  <si>
    <t>3. Measurement</t>
  </si>
  <si>
    <t>4. Measurement</t>
  </si>
  <si>
    <t>5. Measurement</t>
  </si>
  <si>
    <t>Average measurement</t>
  </si>
  <si>
    <t>cpunodebind=1</t>
  </si>
  <si>
    <t>Average Measurement</t>
  </si>
  <si>
    <t>Average measurement diagrams</t>
  </si>
  <si>
    <t>Task 9.2 (mit Infiniband[ib])</t>
  </si>
  <si>
    <t>pp intra (infiniband)</t>
  </si>
  <si>
    <t>pp inter (infiniband)</t>
  </si>
  <si>
    <t>pe intra (infiniband)</t>
  </si>
  <si>
    <t xml:space="preserve"> pe inter (infiniband)</t>
  </si>
  <si>
    <t>pp intra (TCP)</t>
  </si>
  <si>
    <t>pp inter (TCP)</t>
  </si>
  <si>
    <t>pe intra (TCP)</t>
  </si>
  <si>
    <t>pe inter (TCP)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</si>
</sst>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1" applyFont="1" applyBorder="1" applyAlignment="1">
      <alignment horizontal="center"/>
    </xf>
    <xf numFmtId="0" fontId="1" fillId="3" borderId="4" xfId="2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0" xfId="0" quotePrefix="1"/>
    <xf numFmtId="0" fontId="1" fillId="2" borderId="0" xfId="1" applyBorder="1"/>
    <xf numFmtId="0" fontId="1" fillId="4" borderId="5" xfId="3" applyBorder="1"/>
    <xf numFmtId="0" fontId="1" fillId="4" borderId="4" xfId="3" applyBorder="1"/>
    <xf numFmtId="0" fontId="1" fillId="2" borderId="1" xfId="1" applyBorder="1"/>
    <xf numFmtId="0" fontId="0" fillId="3" borderId="1" xfId="2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4" borderId="5" xfId="3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/>
  </cellXfs>
  <cellStyles count="4">
    <cellStyle name="20 % - Akzent1" xfId="1" builtinId="30"/>
    <cellStyle name="40 % - Akzent1" xfId="2" builtinId="31"/>
    <cellStyle name="60 % - Akzent4" xfId="3" builtinId="44"/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</a:t>
            </a:r>
          </a:p>
          <a:p>
            <a:pPr>
              <a:defRPr/>
            </a:pPr>
            <a:r>
              <a:rPr lang="de-DE" sz="1200"/>
              <a:t>1.</a:t>
            </a:r>
            <a:r>
              <a:rPr lang="de-DE" sz="1200" baseline="0"/>
              <a:t> Measurement</a:t>
            </a:r>
            <a:endParaRPr lang="de-DE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Task_92!$J$2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Task_92!$J$3:$J$23</c:f>
              <c:numCache>
                <c:formatCode>General</c:formatCode>
                <c:ptCount val="21"/>
                <c:pt idx="0">
                  <c:v>1.013E-3</c:v>
                </c:pt>
                <c:pt idx="1">
                  <c:v>7.6800000000000002E-4</c:v>
                </c:pt>
                <c:pt idx="2">
                  <c:v>7.6000000000000004E-4</c:v>
                </c:pt>
                <c:pt idx="3">
                  <c:v>7.6300000000000001E-4</c:v>
                </c:pt>
                <c:pt idx="4">
                  <c:v>7.5500000000000003E-4</c:v>
                </c:pt>
                <c:pt idx="5">
                  <c:v>1.08E-3</c:v>
                </c:pt>
                <c:pt idx="6">
                  <c:v>1.0640000000000001E-3</c:v>
                </c:pt>
                <c:pt idx="7">
                  <c:v>2.382E-3</c:v>
                </c:pt>
                <c:pt idx="8">
                  <c:v>1.3910000000000001E-3</c:v>
                </c:pt>
                <c:pt idx="9">
                  <c:v>1.8860000000000001E-3</c:v>
                </c:pt>
                <c:pt idx="10">
                  <c:v>2.4780000000000002E-3</c:v>
                </c:pt>
                <c:pt idx="11">
                  <c:v>4.091E-3</c:v>
                </c:pt>
                <c:pt idx="12">
                  <c:v>7.0010000000000003E-3</c:v>
                </c:pt>
                <c:pt idx="13">
                  <c:v>9.5879999999999993E-3</c:v>
                </c:pt>
                <c:pt idx="14">
                  <c:v>6.744E-3</c:v>
                </c:pt>
                <c:pt idx="15">
                  <c:v>1.0666E-2</c:v>
                </c:pt>
                <c:pt idx="16">
                  <c:v>1.8723E-2</c:v>
                </c:pt>
                <c:pt idx="17">
                  <c:v>3.5279999999999999E-2</c:v>
                </c:pt>
                <c:pt idx="18">
                  <c:v>2.4704E-2</c:v>
                </c:pt>
                <c:pt idx="19">
                  <c:v>2.7425000000000001E-2</c:v>
                </c:pt>
                <c:pt idx="20">
                  <c:v>5.5682000000000002E-2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E-47AC-8188-43F0AFEDE518}"/>
            </c:ext>
          </c:extLst>
        </c:ser>
        <c:ser>
          <c:idx val="1"/>
          <c:order val="1"/>
          <c:tx>
            <c:strRef>
              <c:f>Task_92!$K$2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Task_92!$K$3:$K$23</c:f>
              <c:numCache>
                <c:formatCode>General</c:formatCode>
                <c:ptCount val="21"/>
                <c:pt idx="0">
                  <c:v>1.8366E-2</c:v>
                </c:pt>
                <c:pt idx="1">
                  <c:v>1.284E-3</c:v>
                </c:pt>
                <c:pt idx="2">
                  <c:v>1.2539999999999999E-3</c:v>
                </c:pt>
                <c:pt idx="3">
                  <c:v>1.467E-3</c:v>
                </c:pt>
                <c:pt idx="4">
                  <c:v>1.2470000000000001E-3</c:v>
                </c:pt>
                <c:pt idx="5">
                  <c:v>1.384E-3</c:v>
                </c:pt>
                <c:pt idx="6">
                  <c:v>1.444E-3</c:v>
                </c:pt>
                <c:pt idx="7">
                  <c:v>1.519E-3</c:v>
                </c:pt>
                <c:pt idx="8">
                  <c:v>1.815E-3</c:v>
                </c:pt>
                <c:pt idx="9">
                  <c:v>1.866E-3</c:v>
                </c:pt>
                <c:pt idx="10">
                  <c:v>1.9959999999999999E-3</c:v>
                </c:pt>
                <c:pt idx="11">
                  <c:v>2.5439999999999998E-3</c:v>
                </c:pt>
                <c:pt idx="12">
                  <c:v>3.1080000000000001E-3</c:v>
                </c:pt>
                <c:pt idx="13">
                  <c:v>3.8040000000000001E-3</c:v>
                </c:pt>
                <c:pt idx="14">
                  <c:v>5.0809999999999996E-3</c:v>
                </c:pt>
                <c:pt idx="15">
                  <c:v>6.8199999999999997E-3</c:v>
                </c:pt>
                <c:pt idx="16">
                  <c:v>1.0253999999999999E-2</c:v>
                </c:pt>
                <c:pt idx="17">
                  <c:v>1.5779000000000001E-2</c:v>
                </c:pt>
                <c:pt idx="18">
                  <c:v>3.8392000000000003E-2</c:v>
                </c:pt>
                <c:pt idx="19">
                  <c:v>6.1657000000000003E-2</c:v>
                </c:pt>
                <c:pt idx="20">
                  <c:v>0.103932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E-47AC-8188-43F0AFEDE518}"/>
            </c:ext>
          </c:extLst>
        </c:ser>
        <c:ser>
          <c:idx val="2"/>
          <c:order val="2"/>
          <c:tx>
            <c:strRef>
              <c:f>Task_92!$L$2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Task_92!$L$3:$L$23</c:f>
              <c:numCache>
                <c:formatCode>General</c:formatCode>
                <c:ptCount val="21"/>
                <c:pt idx="0">
                  <c:v>4.2999999999999999E-4</c:v>
                </c:pt>
                <c:pt idx="1">
                  <c:v>2.14E-4</c:v>
                </c:pt>
                <c:pt idx="2">
                  <c:v>2.14E-4</c:v>
                </c:pt>
                <c:pt idx="3">
                  <c:v>2.1599999999999999E-4</c:v>
                </c:pt>
                <c:pt idx="4">
                  <c:v>2.14E-4</c:v>
                </c:pt>
                <c:pt idx="5">
                  <c:v>2.52E-4</c:v>
                </c:pt>
                <c:pt idx="6">
                  <c:v>2.4699999999999999E-4</c:v>
                </c:pt>
                <c:pt idx="7">
                  <c:v>1.2110000000000001E-3</c:v>
                </c:pt>
                <c:pt idx="8">
                  <c:v>5.3399999999999997E-4</c:v>
                </c:pt>
                <c:pt idx="9">
                  <c:v>7.54E-4</c:v>
                </c:pt>
                <c:pt idx="10">
                  <c:v>1.204E-3</c:v>
                </c:pt>
                <c:pt idx="11">
                  <c:v>2.065E-3</c:v>
                </c:pt>
                <c:pt idx="12">
                  <c:v>3.7759999999999998E-3</c:v>
                </c:pt>
                <c:pt idx="13">
                  <c:v>5.7340000000000004E-3</c:v>
                </c:pt>
                <c:pt idx="14">
                  <c:v>5.8469999999999998E-3</c:v>
                </c:pt>
                <c:pt idx="15">
                  <c:v>8.0190000000000001E-3</c:v>
                </c:pt>
                <c:pt idx="16">
                  <c:v>1.5812E-2</c:v>
                </c:pt>
                <c:pt idx="17">
                  <c:v>3.1560999999999999E-2</c:v>
                </c:pt>
                <c:pt idx="18">
                  <c:v>8.4410000000000006E-3</c:v>
                </c:pt>
                <c:pt idx="19">
                  <c:v>1.5077E-2</c:v>
                </c:pt>
                <c:pt idx="20">
                  <c:v>2.171E-2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CE-47AC-8188-43F0AFEDE518}"/>
            </c:ext>
          </c:extLst>
        </c:ser>
        <c:ser>
          <c:idx val="3"/>
          <c:order val="3"/>
          <c:tx>
            <c:strRef>
              <c:f>Task_92!$M$2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Task_92!$M$3:$M$23</c:f>
              <c:numCache>
                <c:formatCode>General</c:formatCode>
                <c:ptCount val="21"/>
                <c:pt idx="0">
                  <c:v>1.3178E-2</c:v>
                </c:pt>
                <c:pt idx="1">
                  <c:v>2.9999999999999997E-4</c:v>
                </c:pt>
                <c:pt idx="2">
                  <c:v>3.0499999999999999E-4</c:v>
                </c:pt>
                <c:pt idx="3">
                  <c:v>3.0800000000000001E-4</c:v>
                </c:pt>
                <c:pt idx="4">
                  <c:v>2.9799999999999998E-4</c:v>
                </c:pt>
                <c:pt idx="5">
                  <c:v>3.8000000000000002E-4</c:v>
                </c:pt>
                <c:pt idx="6">
                  <c:v>6.2E-4</c:v>
                </c:pt>
                <c:pt idx="7">
                  <c:v>5.44E-4</c:v>
                </c:pt>
                <c:pt idx="8">
                  <c:v>8.3900000000000001E-4</c:v>
                </c:pt>
                <c:pt idx="9">
                  <c:v>9.2599999999999996E-4</c:v>
                </c:pt>
                <c:pt idx="10">
                  <c:v>1.0889999999999999E-3</c:v>
                </c:pt>
                <c:pt idx="11">
                  <c:v>1.794E-3</c:v>
                </c:pt>
                <c:pt idx="12">
                  <c:v>2.2300000000000002E-3</c:v>
                </c:pt>
                <c:pt idx="13">
                  <c:v>3.0219999999999999E-3</c:v>
                </c:pt>
                <c:pt idx="14">
                  <c:v>4.7819999999999998E-3</c:v>
                </c:pt>
                <c:pt idx="15">
                  <c:v>8.4379999999999993E-3</c:v>
                </c:pt>
                <c:pt idx="16">
                  <c:v>5.9170000000000004E-3</c:v>
                </c:pt>
                <c:pt idx="17">
                  <c:v>1.0637000000000001E-2</c:v>
                </c:pt>
                <c:pt idx="18">
                  <c:v>1.8617999999999999E-2</c:v>
                </c:pt>
                <c:pt idx="19">
                  <c:v>3.1912999999999997E-2</c:v>
                </c:pt>
                <c:pt idx="20">
                  <c:v>5.2854999999999999E-2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CE-47AC-8188-43F0AFEDE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81200"/>
        <c:axId val="974081680"/>
      </c:lineChart>
      <c:catAx>
        <c:axId val="97408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</a:t>
                </a:r>
                <a:r>
                  <a:rPr lang="de-DE" baseline="0"/>
                  <a:t> Size (Byte)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3232808398950131"/>
              <c:y val="0.89647409909909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1680"/>
        <c:crosses val="autoZero"/>
        <c:auto val="1"/>
        <c:lblAlgn val="ctr"/>
        <c:lblOffset val="100"/>
        <c:noMultiLvlLbl val="0"/>
      </c:catAx>
      <c:valAx>
        <c:axId val="9740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1.9286964129483816E-2"/>
              <c:y val="0.38709722222222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Task_92!$J$26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Task_92!$J$27:$J$47</c:f>
              <c:numCache>
                <c:formatCode>General</c:formatCode>
                <c:ptCount val="21"/>
                <c:pt idx="0">
                  <c:v>7.7999999999999999E-4</c:v>
                </c:pt>
                <c:pt idx="1">
                  <c:v>7.6000000000000004E-4</c:v>
                </c:pt>
                <c:pt idx="2">
                  <c:v>7.6000000000000004E-4</c:v>
                </c:pt>
                <c:pt idx="3">
                  <c:v>7.5900000000000002E-4</c:v>
                </c:pt>
                <c:pt idx="4">
                  <c:v>7.54E-4</c:v>
                </c:pt>
                <c:pt idx="5">
                  <c:v>1.085E-3</c:v>
                </c:pt>
                <c:pt idx="6">
                  <c:v>1.0660000000000001E-3</c:v>
                </c:pt>
                <c:pt idx="7">
                  <c:v>1.1839999999999999E-3</c:v>
                </c:pt>
                <c:pt idx="8">
                  <c:v>1.256E-3</c:v>
                </c:pt>
                <c:pt idx="9">
                  <c:v>1.6249999999999999E-3</c:v>
                </c:pt>
                <c:pt idx="10">
                  <c:v>1.9889999999999999E-3</c:v>
                </c:pt>
                <c:pt idx="11">
                  <c:v>3.4380000000000001E-3</c:v>
                </c:pt>
                <c:pt idx="12">
                  <c:v>5.3949999999999996E-3</c:v>
                </c:pt>
                <c:pt idx="13">
                  <c:v>9.2689999999999995E-3</c:v>
                </c:pt>
                <c:pt idx="14">
                  <c:v>6.1190000000000003E-3</c:v>
                </c:pt>
                <c:pt idx="15">
                  <c:v>1.0633E-2</c:v>
                </c:pt>
                <c:pt idx="16">
                  <c:v>1.8631000000000002E-2</c:v>
                </c:pt>
                <c:pt idx="17">
                  <c:v>3.5309E-2</c:v>
                </c:pt>
                <c:pt idx="18">
                  <c:v>1.8353000000000001E-2</c:v>
                </c:pt>
                <c:pt idx="19">
                  <c:v>2.232E-2</c:v>
                </c:pt>
                <c:pt idx="20">
                  <c:v>3.7810999999999997E-2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2-4C0A-A236-502C883F4D9D}"/>
            </c:ext>
          </c:extLst>
        </c:ser>
        <c:ser>
          <c:idx val="1"/>
          <c:order val="1"/>
          <c:tx>
            <c:strRef>
              <c:f>Task_92!$K$26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Task_92!$K$27:$K$47</c:f>
              <c:numCache>
                <c:formatCode>General</c:formatCode>
                <c:ptCount val="21"/>
                <c:pt idx="0">
                  <c:v>1.302E-3</c:v>
                </c:pt>
                <c:pt idx="1">
                  <c:v>1.255E-3</c:v>
                </c:pt>
                <c:pt idx="2">
                  <c:v>1.2780000000000001E-3</c:v>
                </c:pt>
                <c:pt idx="3">
                  <c:v>1.253E-3</c:v>
                </c:pt>
                <c:pt idx="4">
                  <c:v>1.2620000000000001E-3</c:v>
                </c:pt>
                <c:pt idx="5">
                  <c:v>1.4090000000000001E-3</c:v>
                </c:pt>
                <c:pt idx="6">
                  <c:v>1.449E-3</c:v>
                </c:pt>
                <c:pt idx="7">
                  <c:v>1.5319999999999999E-3</c:v>
                </c:pt>
                <c:pt idx="8">
                  <c:v>1.776E-3</c:v>
                </c:pt>
                <c:pt idx="9">
                  <c:v>1.869E-3</c:v>
                </c:pt>
                <c:pt idx="10">
                  <c:v>2.036E-3</c:v>
                </c:pt>
                <c:pt idx="11">
                  <c:v>2.5330000000000001E-3</c:v>
                </c:pt>
                <c:pt idx="12">
                  <c:v>3.0850000000000001E-3</c:v>
                </c:pt>
                <c:pt idx="13">
                  <c:v>3.8119999999999999E-3</c:v>
                </c:pt>
                <c:pt idx="14">
                  <c:v>5.0499999999999998E-3</c:v>
                </c:pt>
                <c:pt idx="15">
                  <c:v>6.8310000000000003E-3</c:v>
                </c:pt>
                <c:pt idx="16">
                  <c:v>1.0173E-2</c:v>
                </c:pt>
                <c:pt idx="17">
                  <c:v>1.5551000000000001E-2</c:v>
                </c:pt>
                <c:pt idx="18">
                  <c:v>3.1937E-2</c:v>
                </c:pt>
                <c:pt idx="19">
                  <c:v>5.3263999999999999E-2</c:v>
                </c:pt>
                <c:pt idx="20">
                  <c:v>9.5695000000000002E-2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2-4C0A-A236-502C883F4D9D}"/>
            </c:ext>
          </c:extLst>
        </c:ser>
        <c:ser>
          <c:idx val="2"/>
          <c:order val="2"/>
          <c:tx>
            <c:strRef>
              <c:f>Task_92!$L$26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Task_92!$L$27:$L$47</c:f>
              <c:numCache>
                <c:formatCode>General</c:formatCode>
                <c:ptCount val="21"/>
                <c:pt idx="0">
                  <c:v>2.1499999999999999E-4</c:v>
                </c:pt>
                <c:pt idx="1">
                  <c:v>2.14E-4</c:v>
                </c:pt>
                <c:pt idx="2">
                  <c:v>2.13E-4</c:v>
                </c:pt>
                <c:pt idx="3">
                  <c:v>2.1499999999999999E-4</c:v>
                </c:pt>
                <c:pt idx="4">
                  <c:v>2.13E-4</c:v>
                </c:pt>
                <c:pt idx="5">
                  <c:v>2.4499999999999999E-4</c:v>
                </c:pt>
                <c:pt idx="6">
                  <c:v>2.4600000000000002E-4</c:v>
                </c:pt>
                <c:pt idx="7">
                  <c:v>4.44E-4</c:v>
                </c:pt>
                <c:pt idx="8">
                  <c:v>4.5300000000000001E-4</c:v>
                </c:pt>
                <c:pt idx="9">
                  <c:v>6.2100000000000002E-4</c:v>
                </c:pt>
                <c:pt idx="10">
                  <c:v>9.19E-4</c:v>
                </c:pt>
                <c:pt idx="11">
                  <c:v>1.7099999999999999E-3</c:v>
                </c:pt>
                <c:pt idx="12">
                  <c:v>2.8939999999999999E-3</c:v>
                </c:pt>
                <c:pt idx="13">
                  <c:v>5.9119999999999997E-3</c:v>
                </c:pt>
                <c:pt idx="14">
                  <c:v>4.1479999999999998E-3</c:v>
                </c:pt>
                <c:pt idx="15">
                  <c:v>8.1209999999999997E-3</c:v>
                </c:pt>
                <c:pt idx="16">
                  <c:v>1.5744999999999999E-2</c:v>
                </c:pt>
                <c:pt idx="17">
                  <c:v>3.1675000000000002E-2</c:v>
                </c:pt>
                <c:pt idx="18">
                  <c:v>4.7920000000000003E-3</c:v>
                </c:pt>
                <c:pt idx="19">
                  <c:v>9.6799999999999994E-3</c:v>
                </c:pt>
                <c:pt idx="20">
                  <c:v>1.5195E-2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2-4C0A-A236-502C883F4D9D}"/>
            </c:ext>
          </c:extLst>
        </c:ser>
        <c:ser>
          <c:idx val="3"/>
          <c:order val="3"/>
          <c:tx>
            <c:strRef>
              <c:f>Task_92!$M$26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Task_92!$M$27:$M$47</c:f>
              <c:numCache>
                <c:formatCode>General</c:formatCode>
                <c:ptCount val="21"/>
                <c:pt idx="0">
                  <c:v>2.9E-4</c:v>
                </c:pt>
                <c:pt idx="1">
                  <c:v>3.0600000000000001E-4</c:v>
                </c:pt>
                <c:pt idx="2">
                  <c:v>3.0299999999999999E-4</c:v>
                </c:pt>
                <c:pt idx="3">
                  <c:v>3.0499999999999999E-4</c:v>
                </c:pt>
                <c:pt idx="4">
                  <c:v>3.0899999999999998E-4</c:v>
                </c:pt>
                <c:pt idx="5">
                  <c:v>4.0499999999999998E-4</c:v>
                </c:pt>
                <c:pt idx="6">
                  <c:v>5.9400000000000002E-4</c:v>
                </c:pt>
                <c:pt idx="7">
                  <c:v>5.3899999999999998E-4</c:v>
                </c:pt>
                <c:pt idx="8">
                  <c:v>8.12E-4</c:v>
                </c:pt>
                <c:pt idx="9">
                  <c:v>9.2400000000000002E-4</c:v>
                </c:pt>
                <c:pt idx="10">
                  <c:v>1.096E-3</c:v>
                </c:pt>
                <c:pt idx="11">
                  <c:v>1.8190000000000001E-3</c:v>
                </c:pt>
                <c:pt idx="12">
                  <c:v>2.212E-3</c:v>
                </c:pt>
                <c:pt idx="13">
                  <c:v>3.0400000000000002E-3</c:v>
                </c:pt>
                <c:pt idx="14">
                  <c:v>4.712E-3</c:v>
                </c:pt>
                <c:pt idx="15">
                  <c:v>8.4510000000000002E-3</c:v>
                </c:pt>
                <c:pt idx="16">
                  <c:v>5.8849999999999996E-3</c:v>
                </c:pt>
                <c:pt idx="17">
                  <c:v>1.0652E-2</c:v>
                </c:pt>
                <c:pt idx="18">
                  <c:v>1.5401E-2</c:v>
                </c:pt>
                <c:pt idx="19">
                  <c:v>2.6314000000000001E-2</c:v>
                </c:pt>
                <c:pt idx="20">
                  <c:v>4.7437E-2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2-4C0A-A236-502C883F4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84032"/>
        <c:axId val="1235884992"/>
      </c:lineChart>
      <c:catAx>
        <c:axId val="123588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505402449693788"/>
              <c:y val="0.88457158177306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84992"/>
        <c:crosses val="autoZero"/>
        <c:auto val="1"/>
        <c:lblAlgn val="ctr"/>
        <c:lblOffset val="100"/>
        <c:noMultiLvlLbl val="0"/>
      </c:catAx>
      <c:valAx>
        <c:axId val="12358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8922564460150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8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Task_92!$J$50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Task_92!$J$51:$J$71</c:f>
              <c:numCache>
                <c:formatCode>General</c:formatCode>
                <c:ptCount val="21"/>
                <c:pt idx="0">
                  <c:v>7.6900000000000004E-4</c:v>
                </c:pt>
                <c:pt idx="1">
                  <c:v>7.5699999999999997E-4</c:v>
                </c:pt>
                <c:pt idx="2">
                  <c:v>7.5799999999999999E-4</c:v>
                </c:pt>
                <c:pt idx="3">
                  <c:v>7.6000000000000004E-4</c:v>
                </c:pt>
                <c:pt idx="4">
                  <c:v>7.54E-4</c:v>
                </c:pt>
                <c:pt idx="5">
                  <c:v>1.091E-3</c:v>
                </c:pt>
                <c:pt idx="6">
                  <c:v>1.0759999999999999E-3</c:v>
                </c:pt>
                <c:pt idx="7">
                  <c:v>1.1839999999999999E-3</c:v>
                </c:pt>
                <c:pt idx="8">
                  <c:v>1.2930000000000001E-3</c:v>
                </c:pt>
                <c:pt idx="9">
                  <c:v>1.5920000000000001E-3</c:v>
                </c:pt>
                <c:pt idx="10">
                  <c:v>2.0140000000000002E-3</c:v>
                </c:pt>
                <c:pt idx="11">
                  <c:v>3.4459999999999998E-3</c:v>
                </c:pt>
                <c:pt idx="12">
                  <c:v>5.2960000000000004E-3</c:v>
                </c:pt>
                <c:pt idx="13">
                  <c:v>9.2569999999999996E-3</c:v>
                </c:pt>
                <c:pt idx="14">
                  <c:v>6.1469999999999997E-3</c:v>
                </c:pt>
                <c:pt idx="15">
                  <c:v>1.0612E-2</c:v>
                </c:pt>
                <c:pt idx="16">
                  <c:v>1.8634000000000001E-2</c:v>
                </c:pt>
                <c:pt idx="17">
                  <c:v>3.5341999999999998E-2</c:v>
                </c:pt>
                <c:pt idx="18">
                  <c:v>1.8381999999999999E-2</c:v>
                </c:pt>
                <c:pt idx="19">
                  <c:v>2.4457E-2</c:v>
                </c:pt>
                <c:pt idx="20">
                  <c:v>3.4988999999999999E-2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4-4CCA-A3A2-F195CF93CD30}"/>
            </c:ext>
          </c:extLst>
        </c:ser>
        <c:ser>
          <c:idx val="1"/>
          <c:order val="1"/>
          <c:tx>
            <c:strRef>
              <c:f>Task_92!$K$50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Task_92!$K$51:$K$71</c:f>
              <c:numCache>
                <c:formatCode>General</c:formatCode>
                <c:ptCount val="21"/>
                <c:pt idx="0">
                  <c:v>1.2290000000000001E-3</c:v>
                </c:pt>
                <c:pt idx="1">
                  <c:v>1.2470000000000001E-3</c:v>
                </c:pt>
                <c:pt idx="2">
                  <c:v>1.2819999999999999E-3</c:v>
                </c:pt>
                <c:pt idx="3">
                  <c:v>1.253E-3</c:v>
                </c:pt>
                <c:pt idx="4">
                  <c:v>1.291E-3</c:v>
                </c:pt>
                <c:pt idx="5">
                  <c:v>1.382E-3</c:v>
                </c:pt>
                <c:pt idx="6">
                  <c:v>1.4779999999999999E-3</c:v>
                </c:pt>
                <c:pt idx="7">
                  <c:v>1.4710000000000001E-3</c:v>
                </c:pt>
                <c:pt idx="8">
                  <c:v>1.8010000000000001E-3</c:v>
                </c:pt>
                <c:pt idx="9">
                  <c:v>1.9430000000000001E-3</c:v>
                </c:pt>
                <c:pt idx="10">
                  <c:v>1.9970000000000001E-3</c:v>
                </c:pt>
                <c:pt idx="11">
                  <c:v>2.49E-3</c:v>
                </c:pt>
                <c:pt idx="12">
                  <c:v>3.0769999999999999E-3</c:v>
                </c:pt>
                <c:pt idx="13">
                  <c:v>3.8300000000000001E-3</c:v>
                </c:pt>
                <c:pt idx="14">
                  <c:v>5.0340000000000003E-3</c:v>
                </c:pt>
                <c:pt idx="15">
                  <c:v>6.8209999999999998E-3</c:v>
                </c:pt>
                <c:pt idx="16">
                  <c:v>1.0326999999999999E-2</c:v>
                </c:pt>
                <c:pt idx="17">
                  <c:v>1.5672999999999999E-2</c:v>
                </c:pt>
                <c:pt idx="18">
                  <c:v>3.1963999999999999E-2</c:v>
                </c:pt>
                <c:pt idx="19">
                  <c:v>5.3221999999999998E-2</c:v>
                </c:pt>
                <c:pt idx="20">
                  <c:v>9.5713999999999994E-2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4-4CCA-A3A2-F195CF93CD30}"/>
            </c:ext>
          </c:extLst>
        </c:ser>
        <c:ser>
          <c:idx val="2"/>
          <c:order val="2"/>
          <c:tx>
            <c:strRef>
              <c:f>Task_92!$L$50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Task_92!$L$51:$L$71</c:f>
              <c:numCache>
                <c:formatCode>General</c:formatCode>
                <c:ptCount val="21"/>
                <c:pt idx="0">
                  <c:v>2.12E-4</c:v>
                </c:pt>
                <c:pt idx="1">
                  <c:v>2.13E-4</c:v>
                </c:pt>
                <c:pt idx="2">
                  <c:v>2.13E-4</c:v>
                </c:pt>
                <c:pt idx="3">
                  <c:v>2.13E-4</c:v>
                </c:pt>
                <c:pt idx="4">
                  <c:v>2.52E-4</c:v>
                </c:pt>
                <c:pt idx="5">
                  <c:v>2.5099999999999998E-4</c:v>
                </c:pt>
                <c:pt idx="6">
                  <c:v>2.43E-4</c:v>
                </c:pt>
                <c:pt idx="7">
                  <c:v>4.44E-4</c:v>
                </c:pt>
                <c:pt idx="8">
                  <c:v>4.57E-4</c:v>
                </c:pt>
                <c:pt idx="9">
                  <c:v>6.1399999999999996E-4</c:v>
                </c:pt>
                <c:pt idx="10">
                  <c:v>9.2599999999999996E-4</c:v>
                </c:pt>
                <c:pt idx="11">
                  <c:v>1.694E-3</c:v>
                </c:pt>
                <c:pt idx="12">
                  <c:v>2.9489999999999998E-3</c:v>
                </c:pt>
                <c:pt idx="13">
                  <c:v>5.8479999999999999E-3</c:v>
                </c:pt>
                <c:pt idx="14">
                  <c:v>4.1399999999999996E-3</c:v>
                </c:pt>
                <c:pt idx="15">
                  <c:v>7.9920000000000008E-3</c:v>
                </c:pt>
                <c:pt idx="16">
                  <c:v>1.5900999999999998E-2</c:v>
                </c:pt>
                <c:pt idx="17">
                  <c:v>3.1875000000000001E-2</c:v>
                </c:pt>
                <c:pt idx="18">
                  <c:v>4.7780000000000001E-3</c:v>
                </c:pt>
                <c:pt idx="19">
                  <c:v>9.1959999999999993E-3</c:v>
                </c:pt>
                <c:pt idx="20">
                  <c:v>1.5107000000000001E-2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74-4CCA-A3A2-F195CF93CD30}"/>
            </c:ext>
          </c:extLst>
        </c:ser>
        <c:ser>
          <c:idx val="3"/>
          <c:order val="3"/>
          <c:tx>
            <c:strRef>
              <c:f>Task_92!$M$50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Task_92!$M$51:$M$71</c:f>
              <c:numCache>
                <c:formatCode>General</c:formatCode>
                <c:ptCount val="21"/>
                <c:pt idx="0">
                  <c:v>3.1300000000000002E-4</c:v>
                </c:pt>
                <c:pt idx="1">
                  <c:v>3.1100000000000002E-4</c:v>
                </c:pt>
                <c:pt idx="2">
                  <c:v>3.0800000000000001E-4</c:v>
                </c:pt>
                <c:pt idx="3">
                  <c:v>2.8499999999999999E-4</c:v>
                </c:pt>
                <c:pt idx="4">
                  <c:v>2.9100000000000003E-4</c:v>
                </c:pt>
                <c:pt idx="5">
                  <c:v>3.7800000000000003E-4</c:v>
                </c:pt>
                <c:pt idx="6">
                  <c:v>6.1200000000000002E-4</c:v>
                </c:pt>
                <c:pt idx="7">
                  <c:v>5.5000000000000003E-4</c:v>
                </c:pt>
                <c:pt idx="8">
                  <c:v>8.2899999999999998E-4</c:v>
                </c:pt>
                <c:pt idx="9">
                  <c:v>9.1200000000000005E-4</c:v>
                </c:pt>
                <c:pt idx="10">
                  <c:v>6.9569999999999996E-3</c:v>
                </c:pt>
                <c:pt idx="11">
                  <c:v>1.8079999999999999E-3</c:v>
                </c:pt>
                <c:pt idx="12">
                  <c:v>2.2060000000000001E-3</c:v>
                </c:pt>
                <c:pt idx="13">
                  <c:v>3.0500000000000002E-3</c:v>
                </c:pt>
                <c:pt idx="14">
                  <c:v>4.7910000000000001E-3</c:v>
                </c:pt>
                <c:pt idx="15">
                  <c:v>8.4679999999999998E-3</c:v>
                </c:pt>
                <c:pt idx="16">
                  <c:v>5.9300000000000004E-3</c:v>
                </c:pt>
                <c:pt idx="17">
                  <c:v>1.0584E-2</c:v>
                </c:pt>
                <c:pt idx="18">
                  <c:v>1.5592999999999999E-2</c:v>
                </c:pt>
                <c:pt idx="19">
                  <c:v>2.6183000000000001E-2</c:v>
                </c:pt>
                <c:pt idx="20">
                  <c:v>4.7502999999999997E-2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74-4CCA-A3A2-F195CF93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86960"/>
        <c:axId val="974074480"/>
      </c:lineChart>
      <c:catAx>
        <c:axId val="97408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8460810810810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4480"/>
        <c:crosses val="autoZero"/>
        <c:auto val="1"/>
        <c:lblAlgn val="ctr"/>
        <c:lblOffset val="100"/>
        <c:noMultiLvlLbl val="0"/>
      </c:catAx>
      <c:valAx>
        <c:axId val="9740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7972597597597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4.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Task_92!$J$74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Task_92!$J$75:$J$95</c:f>
              <c:numCache>
                <c:formatCode>General</c:formatCode>
                <c:ptCount val="21"/>
                <c:pt idx="0">
                  <c:v>7.6900000000000004E-4</c:v>
                </c:pt>
                <c:pt idx="1">
                  <c:v>8.0000000000000004E-4</c:v>
                </c:pt>
                <c:pt idx="2">
                  <c:v>7.6099999999999996E-4</c:v>
                </c:pt>
                <c:pt idx="3">
                  <c:v>7.6000000000000004E-4</c:v>
                </c:pt>
                <c:pt idx="4">
                  <c:v>7.5699999999999997E-4</c:v>
                </c:pt>
                <c:pt idx="5">
                  <c:v>1.101E-3</c:v>
                </c:pt>
                <c:pt idx="6">
                  <c:v>1.0640000000000001E-3</c:v>
                </c:pt>
                <c:pt idx="7">
                  <c:v>1.23E-3</c:v>
                </c:pt>
                <c:pt idx="8">
                  <c:v>1.2689999999999999E-3</c:v>
                </c:pt>
                <c:pt idx="9">
                  <c:v>1.647E-3</c:v>
                </c:pt>
                <c:pt idx="10">
                  <c:v>1.9849999999999998E-3</c:v>
                </c:pt>
                <c:pt idx="11">
                  <c:v>3.385E-3</c:v>
                </c:pt>
                <c:pt idx="12">
                  <c:v>5.3109999999999997E-3</c:v>
                </c:pt>
                <c:pt idx="13">
                  <c:v>9.2820000000000003E-3</c:v>
                </c:pt>
                <c:pt idx="14">
                  <c:v>6.1269999999999996E-3</c:v>
                </c:pt>
                <c:pt idx="15">
                  <c:v>1.0624E-2</c:v>
                </c:pt>
                <c:pt idx="16">
                  <c:v>1.8681E-2</c:v>
                </c:pt>
                <c:pt idx="17">
                  <c:v>3.5262000000000002E-2</c:v>
                </c:pt>
                <c:pt idx="18">
                  <c:v>1.8262E-2</c:v>
                </c:pt>
                <c:pt idx="19">
                  <c:v>2.4494999999999999E-2</c:v>
                </c:pt>
                <c:pt idx="20">
                  <c:v>3.4964000000000002E-2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0-4DFA-95A7-42CADB038466}"/>
            </c:ext>
          </c:extLst>
        </c:ser>
        <c:ser>
          <c:idx val="1"/>
          <c:order val="1"/>
          <c:tx>
            <c:strRef>
              <c:f>Task_92!$K$74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Task_92!$K$75:$K$95</c:f>
              <c:numCache>
                <c:formatCode>General</c:formatCode>
                <c:ptCount val="21"/>
                <c:pt idx="0">
                  <c:v>1.2329999999999999E-3</c:v>
                </c:pt>
                <c:pt idx="1">
                  <c:v>1.2769999999999999E-3</c:v>
                </c:pt>
                <c:pt idx="2">
                  <c:v>1.2689999999999999E-3</c:v>
                </c:pt>
                <c:pt idx="3">
                  <c:v>1.253E-3</c:v>
                </c:pt>
                <c:pt idx="4">
                  <c:v>1.2819999999999999E-3</c:v>
                </c:pt>
                <c:pt idx="5">
                  <c:v>1.382E-3</c:v>
                </c:pt>
                <c:pt idx="6">
                  <c:v>1.472E-3</c:v>
                </c:pt>
                <c:pt idx="7">
                  <c:v>1.477E-3</c:v>
                </c:pt>
                <c:pt idx="8">
                  <c:v>1.7589999999999999E-3</c:v>
                </c:pt>
                <c:pt idx="9">
                  <c:v>1.856E-3</c:v>
                </c:pt>
                <c:pt idx="10">
                  <c:v>2.0200000000000001E-3</c:v>
                </c:pt>
                <c:pt idx="11">
                  <c:v>2.4989999999999999E-3</c:v>
                </c:pt>
                <c:pt idx="12">
                  <c:v>3.1089999999999998E-3</c:v>
                </c:pt>
                <c:pt idx="13">
                  <c:v>3.7599999999999999E-3</c:v>
                </c:pt>
                <c:pt idx="14">
                  <c:v>5.0480000000000004E-3</c:v>
                </c:pt>
                <c:pt idx="15">
                  <c:v>6.7879999999999998E-3</c:v>
                </c:pt>
                <c:pt idx="16">
                  <c:v>1.0240000000000001E-2</c:v>
                </c:pt>
                <c:pt idx="17">
                  <c:v>1.5532000000000001E-2</c:v>
                </c:pt>
                <c:pt idx="18">
                  <c:v>3.1944E-2</c:v>
                </c:pt>
                <c:pt idx="19">
                  <c:v>5.323E-2</c:v>
                </c:pt>
                <c:pt idx="20">
                  <c:v>9.5749000000000001E-2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E0-4DFA-95A7-42CADB038466}"/>
            </c:ext>
          </c:extLst>
        </c:ser>
        <c:ser>
          <c:idx val="2"/>
          <c:order val="2"/>
          <c:tx>
            <c:strRef>
              <c:f>Task_92!$L$74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Task_92!$L$75:$L$95</c:f>
              <c:numCache>
                <c:formatCode>General</c:formatCode>
                <c:ptCount val="21"/>
                <c:pt idx="0">
                  <c:v>2.1000000000000001E-4</c:v>
                </c:pt>
                <c:pt idx="1">
                  <c:v>2.13E-4</c:v>
                </c:pt>
                <c:pt idx="2">
                  <c:v>2.12E-4</c:v>
                </c:pt>
                <c:pt idx="3">
                  <c:v>2.1499999999999999E-4</c:v>
                </c:pt>
                <c:pt idx="4">
                  <c:v>2.14E-4</c:v>
                </c:pt>
                <c:pt idx="5">
                  <c:v>2.43E-4</c:v>
                </c:pt>
                <c:pt idx="6">
                  <c:v>2.5500000000000002E-4</c:v>
                </c:pt>
                <c:pt idx="7">
                  <c:v>5.0100000000000003E-4</c:v>
                </c:pt>
                <c:pt idx="8">
                  <c:v>4.5300000000000001E-4</c:v>
                </c:pt>
                <c:pt idx="9">
                  <c:v>6.0700000000000001E-4</c:v>
                </c:pt>
                <c:pt idx="10">
                  <c:v>9.0399999999999996E-4</c:v>
                </c:pt>
                <c:pt idx="11">
                  <c:v>1.7769999999999999E-3</c:v>
                </c:pt>
                <c:pt idx="12">
                  <c:v>2.8909999999999999E-3</c:v>
                </c:pt>
                <c:pt idx="13">
                  <c:v>5.8139999999999997E-3</c:v>
                </c:pt>
                <c:pt idx="14">
                  <c:v>4.1240000000000001E-3</c:v>
                </c:pt>
                <c:pt idx="15">
                  <c:v>8.0440000000000008E-3</c:v>
                </c:pt>
                <c:pt idx="16">
                  <c:v>1.6029999999999999E-2</c:v>
                </c:pt>
                <c:pt idx="17">
                  <c:v>3.1266000000000002E-2</c:v>
                </c:pt>
                <c:pt idx="18">
                  <c:v>4.7879999999999997E-3</c:v>
                </c:pt>
                <c:pt idx="19">
                  <c:v>8.352E-3</c:v>
                </c:pt>
                <c:pt idx="20">
                  <c:v>1.5105E-2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E0-4DFA-95A7-42CADB038466}"/>
            </c:ext>
          </c:extLst>
        </c:ser>
        <c:ser>
          <c:idx val="3"/>
          <c:order val="3"/>
          <c:tx>
            <c:strRef>
              <c:f>Task_92!$M$74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Task_92!$M$75:$M$95</c:f>
              <c:numCache>
                <c:formatCode>General</c:formatCode>
                <c:ptCount val="21"/>
                <c:pt idx="0">
                  <c:v>3.0499999999999999E-4</c:v>
                </c:pt>
                <c:pt idx="1">
                  <c:v>3.0699999999999998E-4</c:v>
                </c:pt>
                <c:pt idx="2">
                  <c:v>3.0299999999999999E-4</c:v>
                </c:pt>
                <c:pt idx="3">
                  <c:v>2.9700000000000001E-4</c:v>
                </c:pt>
                <c:pt idx="4">
                  <c:v>2.9599999999999998E-4</c:v>
                </c:pt>
                <c:pt idx="5">
                  <c:v>3.8099999999999999E-4</c:v>
                </c:pt>
                <c:pt idx="6">
                  <c:v>6.0899999999999995E-4</c:v>
                </c:pt>
                <c:pt idx="7">
                  <c:v>5.5999999999999995E-4</c:v>
                </c:pt>
                <c:pt idx="8">
                  <c:v>8.03E-4</c:v>
                </c:pt>
                <c:pt idx="9">
                  <c:v>9.2599999999999996E-4</c:v>
                </c:pt>
                <c:pt idx="10">
                  <c:v>1.109E-3</c:v>
                </c:pt>
                <c:pt idx="11">
                  <c:v>1.8339999999999999E-3</c:v>
                </c:pt>
                <c:pt idx="12">
                  <c:v>2.2139999999999998E-3</c:v>
                </c:pt>
                <c:pt idx="13">
                  <c:v>3.0279999999999999E-3</c:v>
                </c:pt>
                <c:pt idx="14">
                  <c:v>4.6959999999999997E-3</c:v>
                </c:pt>
                <c:pt idx="15">
                  <c:v>3.6470000000000001E-3</c:v>
                </c:pt>
                <c:pt idx="16">
                  <c:v>5.8840000000000003E-3</c:v>
                </c:pt>
                <c:pt idx="17">
                  <c:v>9.4079999999999997E-3</c:v>
                </c:pt>
                <c:pt idx="18">
                  <c:v>1.5363E-2</c:v>
                </c:pt>
                <c:pt idx="19">
                  <c:v>2.6258E-2</c:v>
                </c:pt>
                <c:pt idx="20">
                  <c:v>4.7405000000000003E-2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E0-4DFA-95A7-42CADB038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75920"/>
        <c:axId val="974080240"/>
      </c:lineChart>
      <c:catAx>
        <c:axId val="97407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8937537537537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0240"/>
        <c:crosses val="autoZero"/>
        <c:auto val="1"/>
        <c:lblAlgn val="ctr"/>
        <c:lblOffset val="100"/>
        <c:noMultiLvlLbl val="0"/>
      </c:catAx>
      <c:valAx>
        <c:axId val="9740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7972597597597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5.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Task_92!$J$98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Task_92!$J$99:$J$119</c:f>
              <c:numCache>
                <c:formatCode>General</c:formatCode>
                <c:ptCount val="21"/>
                <c:pt idx="0">
                  <c:v>7.9000000000000001E-4</c:v>
                </c:pt>
                <c:pt idx="1">
                  <c:v>7.6000000000000004E-4</c:v>
                </c:pt>
                <c:pt idx="2">
                  <c:v>7.6199999999999998E-4</c:v>
                </c:pt>
                <c:pt idx="3">
                  <c:v>9.3000000000000005E-4</c:v>
                </c:pt>
                <c:pt idx="4">
                  <c:v>8.1800000000000004E-4</c:v>
                </c:pt>
                <c:pt idx="5">
                  <c:v>1.08E-3</c:v>
                </c:pt>
                <c:pt idx="6">
                  <c:v>1.072E-3</c:v>
                </c:pt>
                <c:pt idx="7">
                  <c:v>1.191E-3</c:v>
                </c:pt>
                <c:pt idx="8">
                  <c:v>1.255E-3</c:v>
                </c:pt>
                <c:pt idx="9">
                  <c:v>1.5950000000000001E-3</c:v>
                </c:pt>
                <c:pt idx="10">
                  <c:v>2.0379999999999999E-3</c:v>
                </c:pt>
                <c:pt idx="11">
                  <c:v>3.369E-3</c:v>
                </c:pt>
                <c:pt idx="12">
                  <c:v>5.3210000000000002E-3</c:v>
                </c:pt>
                <c:pt idx="13">
                  <c:v>4.7029999999999997E-3</c:v>
                </c:pt>
                <c:pt idx="14">
                  <c:v>6.149E-3</c:v>
                </c:pt>
                <c:pt idx="15">
                  <c:v>1.0659E-2</c:v>
                </c:pt>
                <c:pt idx="16">
                  <c:v>1.8620999999999999E-2</c:v>
                </c:pt>
                <c:pt idx="17">
                  <c:v>3.5283000000000002E-2</c:v>
                </c:pt>
                <c:pt idx="18">
                  <c:v>1.8239999999999999E-2</c:v>
                </c:pt>
                <c:pt idx="19">
                  <c:v>2.4437E-2</c:v>
                </c:pt>
                <c:pt idx="20">
                  <c:v>3.5236999999999997E-2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A-41E8-93A1-4C86B3846DA0}"/>
            </c:ext>
          </c:extLst>
        </c:ser>
        <c:ser>
          <c:idx val="1"/>
          <c:order val="1"/>
          <c:tx>
            <c:strRef>
              <c:f>Task_92!$K$98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Task_92!$K$99:$K$119</c:f>
              <c:numCache>
                <c:formatCode>General</c:formatCode>
                <c:ptCount val="21"/>
                <c:pt idx="0">
                  <c:v>1.255E-3</c:v>
                </c:pt>
                <c:pt idx="1">
                  <c:v>1.2459999999999999E-3</c:v>
                </c:pt>
                <c:pt idx="2">
                  <c:v>1.2539999999999999E-3</c:v>
                </c:pt>
                <c:pt idx="3">
                  <c:v>1.299E-3</c:v>
                </c:pt>
                <c:pt idx="4">
                  <c:v>1.232E-3</c:v>
                </c:pt>
                <c:pt idx="5">
                  <c:v>1.4300000000000001E-3</c:v>
                </c:pt>
                <c:pt idx="6">
                  <c:v>1.446E-3</c:v>
                </c:pt>
                <c:pt idx="7">
                  <c:v>1.4790000000000001E-3</c:v>
                </c:pt>
                <c:pt idx="8">
                  <c:v>7.5310000000000004E-3</c:v>
                </c:pt>
                <c:pt idx="9">
                  <c:v>1.8779999999999999E-3</c:v>
                </c:pt>
                <c:pt idx="10">
                  <c:v>2.019E-3</c:v>
                </c:pt>
                <c:pt idx="11">
                  <c:v>2.4940000000000001E-3</c:v>
                </c:pt>
                <c:pt idx="12">
                  <c:v>3.0850000000000001E-3</c:v>
                </c:pt>
                <c:pt idx="13">
                  <c:v>3.7859999999999999E-3</c:v>
                </c:pt>
                <c:pt idx="14">
                  <c:v>5.0689999999999997E-3</c:v>
                </c:pt>
                <c:pt idx="15">
                  <c:v>6.8129999999999996E-3</c:v>
                </c:pt>
                <c:pt idx="16">
                  <c:v>1.0276E-2</c:v>
                </c:pt>
                <c:pt idx="17">
                  <c:v>1.5476E-2</c:v>
                </c:pt>
                <c:pt idx="18">
                  <c:v>3.1953000000000002E-2</c:v>
                </c:pt>
                <c:pt idx="19">
                  <c:v>5.3238000000000001E-2</c:v>
                </c:pt>
                <c:pt idx="20">
                  <c:v>9.5709000000000002E-2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A-41E8-93A1-4C86B3846DA0}"/>
            </c:ext>
          </c:extLst>
        </c:ser>
        <c:ser>
          <c:idx val="2"/>
          <c:order val="2"/>
          <c:tx>
            <c:strRef>
              <c:f>Task_92!$L$98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Task_92!$L$99:$L$119</c:f>
              <c:numCache>
                <c:formatCode>General</c:formatCode>
                <c:ptCount val="21"/>
                <c:pt idx="0">
                  <c:v>2.5500000000000002E-4</c:v>
                </c:pt>
                <c:pt idx="1">
                  <c:v>2.1499999999999999E-4</c:v>
                </c:pt>
                <c:pt idx="2">
                  <c:v>2.12E-4</c:v>
                </c:pt>
                <c:pt idx="3">
                  <c:v>2.13E-4</c:v>
                </c:pt>
                <c:pt idx="4">
                  <c:v>2.12E-4</c:v>
                </c:pt>
                <c:pt idx="5">
                  <c:v>2.5099999999999998E-4</c:v>
                </c:pt>
                <c:pt idx="6">
                  <c:v>2.3599999999999999E-4</c:v>
                </c:pt>
                <c:pt idx="7">
                  <c:v>4.4299999999999998E-4</c:v>
                </c:pt>
                <c:pt idx="8">
                  <c:v>4.6200000000000001E-4</c:v>
                </c:pt>
                <c:pt idx="9">
                  <c:v>5.9500000000000004E-4</c:v>
                </c:pt>
                <c:pt idx="10">
                  <c:v>9.1600000000000004E-4</c:v>
                </c:pt>
                <c:pt idx="11">
                  <c:v>1.678E-3</c:v>
                </c:pt>
                <c:pt idx="12">
                  <c:v>2.9320000000000001E-3</c:v>
                </c:pt>
                <c:pt idx="13">
                  <c:v>5.8430000000000001E-3</c:v>
                </c:pt>
                <c:pt idx="14">
                  <c:v>4.1419999999999998E-3</c:v>
                </c:pt>
                <c:pt idx="15">
                  <c:v>8.0129999999999993E-3</c:v>
                </c:pt>
                <c:pt idx="16">
                  <c:v>1.5980999999999999E-2</c:v>
                </c:pt>
                <c:pt idx="17">
                  <c:v>3.1133999999999998E-2</c:v>
                </c:pt>
                <c:pt idx="18">
                  <c:v>4.7840000000000001E-3</c:v>
                </c:pt>
                <c:pt idx="19">
                  <c:v>8.4320000000000003E-3</c:v>
                </c:pt>
                <c:pt idx="20">
                  <c:v>1.5011E-2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FA-41E8-93A1-4C86B3846DA0}"/>
            </c:ext>
          </c:extLst>
        </c:ser>
        <c:ser>
          <c:idx val="3"/>
          <c:order val="3"/>
          <c:tx>
            <c:strRef>
              <c:f>Task_92!$M$98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Task_92!$M$99:$M$119</c:f>
              <c:numCache>
                <c:formatCode>General</c:formatCode>
                <c:ptCount val="21"/>
                <c:pt idx="0">
                  <c:v>2.9999999999999997E-4</c:v>
                </c:pt>
                <c:pt idx="1">
                  <c:v>3.3E-4</c:v>
                </c:pt>
                <c:pt idx="2">
                  <c:v>2.9300000000000002E-4</c:v>
                </c:pt>
                <c:pt idx="3">
                  <c:v>3.0499999999999999E-4</c:v>
                </c:pt>
                <c:pt idx="4">
                  <c:v>3.0200000000000002E-4</c:v>
                </c:pt>
                <c:pt idx="5">
                  <c:v>4.0200000000000001E-4</c:v>
                </c:pt>
                <c:pt idx="6">
                  <c:v>5.8900000000000001E-4</c:v>
                </c:pt>
                <c:pt idx="7">
                  <c:v>5.62E-4</c:v>
                </c:pt>
                <c:pt idx="8">
                  <c:v>8.2299999999999995E-4</c:v>
                </c:pt>
                <c:pt idx="9">
                  <c:v>9.2599999999999996E-4</c:v>
                </c:pt>
                <c:pt idx="10">
                  <c:v>1.093E-3</c:v>
                </c:pt>
                <c:pt idx="11">
                  <c:v>1.841E-3</c:v>
                </c:pt>
                <c:pt idx="12">
                  <c:v>2.2130000000000001E-3</c:v>
                </c:pt>
                <c:pt idx="13">
                  <c:v>3.0010000000000002E-3</c:v>
                </c:pt>
                <c:pt idx="14">
                  <c:v>4.777E-3</c:v>
                </c:pt>
                <c:pt idx="15">
                  <c:v>3.676E-3</c:v>
                </c:pt>
                <c:pt idx="16">
                  <c:v>5.9259999999999998E-3</c:v>
                </c:pt>
                <c:pt idx="17">
                  <c:v>9.3760000000000007E-3</c:v>
                </c:pt>
                <c:pt idx="18">
                  <c:v>1.5395000000000001E-2</c:v>
                </c:pt>
                <c:pt idx="19">
                  <c:v>2.6204999999999999E-2</c:v>
                </c:pt>
                <c:pt idx="20">
                  <c:v>4.7592000000000002E-2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FA-41E8-93A1-4C86B3846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70592"/>
        <c:axId val="1235866752"/>
      </c:lineChart>
      <c:catAx>
        <c:axId val="123587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22069116360455"/>
              <c:y val="0.89414264264264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66752"/>
        <c:crosses val="autoZero"/>
        <c:auto val="1"/>
        <c:lblAlgn val="ctr"/>
        <c:lblOffset val="100"/>
        <c:noMultiLvlLbl val="0"/>
      </c:catAx>
      <c:valAx>
        <c:axId val="12358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776163663663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Task_92!$J$122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Task_92!$J$123:$J$143</c:f>
              <c:numCache>
                <c:formatCode>General</c:formatCode>
                <c:ptCount val="21"/>
                <c:pt idx="0">
                  <c:v>8.2420000000000008E-4</c:v>
                </c:pt>
                <c:pt idx="1">
                  <c:v>7.6900000000000004E-4</c:v>
                </c:pt>
                <c:pt idx="2">
                  <c:v>7.6020000000000005E-4</c:v>
                </c:pt>
                <c:pt idx="3">
                  <c:v>7.9440000000000012E-4</c:v>
                </c:pt>
                <c:pt idx="4">
                  <c:v>7.6760000000000001E-4</c:v>
                </c:pt>
                <c:pt idx="5">
                  <c:v>1.0874000000000001E-3</c:v>
                </c:pt>
                <c:pt idx="6">
                  <c:v>1.0683999999999999E-3</c:v>
                </c:pt>
                <c:pt idx="7">
                  <c:v>1.4342000000000001E-3</c:v>
                </c:pt>
                <c:pt idx="8">
                  <c:v>1.2928E-3</c:v>
                </c:pt>
                <c:pt idx="9">
                  <c:v>1.6689999999999999E-3</c:v>
                </c:pt>
                <c:pt idx="10">
                  <c:v>2.1008000000000003E-3</c:v>
                </c:pt>
                <c:pt idx="11">
                  <c:v>3.5458000000000004E-3</c:v>
                </c:pt>
                <c:pt idx="12">
                  <c:v>5.6647999999999993E-3</c:v>
                </c:pt>
                <c:pt idx="13">
                  <c:v>8.4197999999999999E-3</c:v>
                </c:pt>
                <c:pt idx="14">
                  <c:v>6.2572000000000001E-3</c:v>
                </c:pt>
                <c:pt idx="15">
                  <c:v>1.06388E-2</c:v>
                </c:pt>
                <c:pt idx="16">
                  <c:v>1.8658000000000001E-2</c:v>
                </c:pt>
                <c:pt idx="17">
                  <c:v>3.5295200000000006E-2</c:v>
                </c:pt>
                <c:pt idx="18">
                  <c:v>1.95882E-2</c:v>
                </c:pt>
                <c:pt idx="19">
                  <c:v>2.4626799999999997E-2</c:v>
                </c:pt>
                <c:pt idx="20">
                  <c:v>3.9736599999999997E-2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6-48BC-9BDF-942272AB8407}"/>
            </c:ext>
          </c:extLst>
        </c:ser>
        <c:ser>
          <c:idx val="1"/>
          <c:order val="1"/>
          <c:tx>
            <c:strRef>
              <c:f>Task_92!$K$122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Task_92!$K$123:$K$143</c:f>
              <c:numCache>
                <c:formatCode>General</c:formatCode>
                <c:ptCount val="21"/>
                <c:pt idx="0">
                  <c:v>4.6770000000000006E-3</c:v>
                </c:pt>
                <c:pt idx="1">
                  <c:v>1.2618E-3</c:v>
                </c:pt>
                <c:pt idx="2">
                  <c:v>1.2673999999999999E-3</c:v>
                </c:pt>
                <c:pt idx="3">
                  <c:v>1.305E-3</c:v>
                </c:pt>
                <c:pt idx="4">
                  <c:v>1.2628000000000001E-3</c:v>
                </c:pt>
                <c:pt idx="5">
                  <c:v>1.3973999999999998E-3</c:v>
                </c:pt>
                <c:pt idx="6">
                  <c:v>1.4578E-3</c:v>
                </c:pt>
                <c:pt idx="7">
                  <c:v>1.4956000000000001E-3</c:v>
                </c:pt>
                <c:pt idx="8">
                  <c:v>2.9364E-3</c:v>
                </c:pt>
                <c:pt idx="9">
                  <c:v>1.8824E-3</c:v>
                </c:pt>
                <c:pt idx="10">
                  <c:v>2.0135999999999999E-3</c:v>
                </c:pt>
                <c:pt idx="11">
                  <c:v>2.5119999999999999E-3</c:v>
                </c:pt>
                <c:pt idx="12">
                  <c:v>3.0928000000000006E-3</c:v>
                </c:pt>
                <c:pt idx="13">
                  <c:v>3.7983999999999995E-3</c:v>
                </c:pt>
                <c:pt idx="14">
                  <c:v>5.0564000000000008E-3</c:v>
                </c:pt>
                <c:pt idx="15">
                  <c:v>6.8145999999999997E-3</c:v>
                </c:pt>
                <c:pt idx="16">
                  <c:v>1.0254000000000001E-2</c:v>
                </c:pt>
                <c:pt idx="17">
                  <c:v>1.5602200000000002E-2</c:v>
                </c:pt>
                <c:pt idx="18">
                  <c:v>3.3238000000000004E-2</c:v>
                </c:pt>
                <c:pt idx="19">
                  <c:v>5.4922199999999997E-2</c:v>
                </c:pt>
                <c:pt idx="20">
                  <c:v>9.7359799999999982E-2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6-48BC-9BDF-942272AB8407}"/>
            </c:ext>
          </c:extLst>
        </c:ser>
        <c:ser>
          <c:idx val="2"/>
          <c:order val="2"/>
          <c:tx>
            <c:strRef>
              <c:f>Task_92!$L$122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Task_92!$L$123:$L$143</c:f>
              <c:numCache>
                <c:formatCode>General</c:formatCode>
                <c:ptCount val="21"/>
                <c:pt idx="0">
                  <c:v>2.6439999999999998E-4</c:v>
                </c:pt>
                <c:pt idx="1">
                  <c:v>2.1379999999999997E-4</c:v>
                </c:pt>
                <c:pt idx="2">
                  <c:v>2.1279999999999997E-4</c:v>
                </c:pt>
                <c:pt idx="3">
                  <c:v>2.1440000000000001E-4</c:v>
                </c:pt>
                <c:pt idx="4">
                  <c:v>2.2099999999999998E-4</c:v>
                </c:pt>
                <c:pt idx="5">
                  <c:v>2.4839999999999997E-4</c:v>
                </c:pt>
                <c:pt idx="6">
                  <c:v>2.4539999999999995E-4</c:v>
                </c:pt>
                <c:pt idx="7">
                  <c:v>6.0860000000000005E-4</c:v>
                </c:pt>
                <c:pt idx="8">
                  <c:v>4.7179999999999998E-4</c:v>
                </c:pt>
                <c:pt idx="9">
                  <c:v>6.3820000000000001E-4</c:v>
                </c:pt>
                <c:pt idx="10">
                  <c:v>9.7380000000000003E-4</c:v>
                </c:pt>
                <c:pt idx="11">
                  <c:v>1.7848E-3</c:v>
                </c:pt>
                <c:pt idx="12">
                  <c:v>3.0883999999999998E-3</c:v>
                </c:pt>
                <c:pt idx="13">
                  <c:v>5.8301999999999998E-3</c:v>
                </c:pt>
                <c:pt idx="14">
                  <c:v>4.4802000000000002E-3</c:v>
                </c:pt>
                <c:pt idx="15">
                  <c:v>8.0378000000000012E-3</c:v>
                </c:pt>
                <c:pt idx="16">
                  <c:v>1.58938E-2</c:v>
                </c:pt>
                <c:pt idx="17">
                  <c:v>3.1502200000000001E-2</c:v>
                </c:pt>
                <c:pt idx="18">
                  <c:v>5.5166000000000008E-3</c:v>
                </c:pt>
                <c:pt idx="19">
                  <c:v>1.0147399999999999E-2</c:v>
                </c:pt>
                <c:pt idx="20">
                  <c:v>1.6425600000000002E-2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06-48BC-9BDF-942272AB8407}"/>
            </c:ext>
          </c:extLst>
        </c:ser>
        <c:ser>
          <c:idx val="3"/>
          <c:order val="3"/>
          <c:tx>
            <c:strRef>
              <c:f>Task_92!$M$122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Task_92!$M$123:$M$143</c:f>
              <c:numCache>
                <c:formatCode>General</c:formatCode>
                <c:ptCount val="21"/>
                <c:pt idx="0">
                  <c:v>2.8772000000000003E-3</c:v>
                </c:pt>
                <c:pt idx="1">
                  <c:v>3.1080000000000002E-4</c:v>
                </c:pt>
                <c:pt idx="2">
                  <c:v>3.0240000000000003E-4</c:v>
                </c:pt>
                <c:pt idx="3">
                  <c:v>3.0000000000000003E-4</c:v>
                </c:pt>
                <c:pt idx="4">
                  <c:v>2.9920000000000001E-4</c:v>
                </c:pt>
                <c:pt idx="5">
                  <c:v>3.8920000000000003E-4</c:v>
                </c:pt>
                <c:pt idx="6">
                  <c:v>6.0479999999999996E-4</c:v>
                </c:pt>
                <c:pt idx="7">
                  <c:v>5.5099999999999995E-4</c:v>
                </c:pt>
                <c:pt idx="8">
                  <c:v>8.2120000000000001E-4</c:v>
                </c:pt>
                <c:pt idx="9">
                  <c:v>9.2279999999999999E-4</c:v>
                </c:pt>
                <c:pt idx="10">
                  <c:v>2.2688000000000001E-3</c:v>
                </c:pt>
                <c:pt idx="11">
                  <c:v>1.8192E-3</c:v>
                </c:pt>
                <c:pt idx="12">
                  <c:v>2.2149999999999995E-3</c:v>
                </c:pt>
                <c:pt idx="13">
                  <c:v>3.0282E-3</c:v>
                </c:pt>
                <c:pt idx="14">
                  <c:v>4.7515999999999999E-3</c:v>
                </c:pt>
                <c:pt idx="15">
                  <c:v>6.5360000000000001E-3</c:v>
                </c:pt>
                <c:pt idx="16">
                  <c:v>5.9084000000000003E-3</c:v>
                </c:pt>
                <c:pt idx="17">
                  <c:v>1.01314E-2</c:v>
                </c:pt>
                <c:pt idx="18">
                  <c:v>1.6074000000000001E-2</c:v>
                </c:pt>
                <c:pt idx="19">
                  <c:v>2.7374599999999999E-2</c:v>
                </c:pt>
                <c:pt idx="20">
                  <c:v>4.8558399999999995E-2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06-48BC-9BDF-942272AB8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79280"/>
        <c:axId val="974065360"/>
      </c:lineChart>
      <c:catAx>
        <c:axId val="97407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65360"/>
        <c:crosses val="autoZero"/>
        <c:auto val="1"/>
        <c:lblAlgn val="ctr"/>
        <c:lblOffset val="100"/>
        <c:noMultiLvlLbl val="0"/>
      </c:catAx>
      <c:valAx>
        <c:axId val="97406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 (Ib vs. TCP)</a:t>
            </a:r>
          </a:p>
          <a:p>
            <a:pPr>
              <a:defRPr/>
            </a:pPr>
            <a:r>
              <a:rPr lang="de-DE" sz="1200" b="0"/>
              <a:t>Ping-Pong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713386999581"/>
          <c:y val="0.20596988504247851"/>
          <c:w val="0.64606795454474419"/>
          <c:h val="0.57606602237924931"/>
        </c:manualLayout>
      </c:layout>
      <c:lineChart>
        <c:grouping val="standard"/>
        <c:varyColors val="0"/>
        <c:ser>
          <c:idx val="0"/>
          <c:order val="0"/>
          <c:tx>
            <c:strRef>
              <c:f>Task_92_ib!$M$123</c:f>
              <c:strCache>
                <c:ptCount val="1"/>
                <c:pt idx="0">
                  <c:v>pp intra (infiniband)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Task_92_ib!$M$124:$M$144</c:f>
              <c:numCache>
                <c:formatCode>General</c:formatCode>
                <c:ptCount val="21"/>
                <c:pt idx="0">
                  <c:v>8.4039999999999983E-4</c:v>
                </c:pt>
                <c:pt idx="1">
                  <c:v>7.6939999999999995E-4</c:v>
                </c:pt>
                <c:pt idx="2">
                  <c:v>7.6879999999999993E-4</c:v>
                </c:pt>
                <c:pt idx="3">
                  <c:v>7.7099999999999998E-4</c:v>
                </c:pt>
                <c:pt idx="4">
                  <c:v>7.6900000000000004E-4</c:v>
                </c:pt>
                <c:pt idx="5">
                  <c:v>1.1156E-3</c:v>
                </c:pt>
                <c:pt idx="6">
                  <c:v>1.0973999999999999E-3</c:v>
                </c:pt>
                <c:pt idx="7">
                  <c:v>1.4236000000000001E-3</c:v>
                </c:pt>
                <c:pt idx="8">
                  <c:v>1.3125999999999999E-3</c:v>
                </c:pt>
                <c:pt idx="9">
                  <c:v>1.676E-3</c:v>
                </c:pt>
                <c:pt idx="10">
                  <c:v>2.0739999999999999E-3</c:v>
                </c:pt>
                <c:pt idx="11">
                  <c:v>3.5398000000000001E-3</c:v>
                </c:pt>
                <c:pt idx="12">
                  <c:v>5.6611999999999999E-3</c:v>
                </c:pt>
                <c:pt idx="13">
                  <c:v>9.1703999999999987E-3</c:v>
                </c:pt>
                <c:pt idx="14">
                  <c:v>1.69284E-2</c:v>
                </c:pt>
                <c:pt idx="15">
                  <c:v>1.8867399999999999E-2</c:v>
                </c:pt>
                <c:pt idx="16">
                  <c:v>1.8550400000000002E-2</c:v>
                </c:pt>
                <c:pt idx="17">
                  <c:v>3.4748800000000003E-2</c:v>
                </c:pt>
                <c:pt idx="18">
                  <c:v>1.1042000000000001E-2</c:v>
                </c:pt>
                <c:pt idx="19">
                  <c:v>2.2011599999999999E-2</c:v>
                </c:pt>
                <c:pt idx="20">
                  <c:v>4.1296399999999997E-2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DC-41F8-9D66-38EB7E6E781D}"/>
            </c:ext>
          </c:extLst>
        </c:ser>
        <c:ser>
          <c:idx val="1"/>
          <c:order val="1"/>
          <c:tx>
            <c:strRef>
              <c:f>Task_92_ib!$N$123</c:f>
              <c:strCache>
                <c:ptCount val="1"/>
                <c:pt idx="0">
                  <c:v>pp inter (infiniband)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Task_92_ib!$N$124:$N$144</c:f>
              <c:numCache>
                <c:formatCode>General</c:formatCode>
                <c:ptCount val="21"/>
                <c:pt idx="0">
                  <c:v>4.9789999999999991E-3</c:v>
                </c:pt>
                <c:pt idx="1">
                  <c:v>1.3626000000000001E-3</c:v>
                </c:pt>
                <c:pt idx="2">
                  <c:v>1.3630000000000001E-3</c:v>
                </c:pt>
                <c:pt idx="3">
                  <c:v>1.366E-3</c:v>
                </c:pt>
                <c:pt idx="4">
                  <c:v>1.3609999999999998E-3</c:v>
                </c:pt>
                <c:pt idx="5">
                  <c:v>1.5812000000000001E-3</c:v>
                </c:pt>
                <c:pt idx="6">
                  <c:v>1.5901999999999999E-3</c:v>
                </c:pt>
                <c:pt idx="7">
                  <c:v>1.6660000000000002E-3</c:v>
                </c:pt>
                <c:pt idx="8">
                  <c:v>2.0639999999999994E-3</c:v>
                </c:pt>
                <c:pt idx="9">
                  <c:v>2.264E-3</c:v>
                </c:pt>
                <c:pt idx="10">
                  <c:v>2.5533999999999999E-3</c:v>
                </c:pt>
                <c:pt idx="11">
                  <c:v>4.5856000000000004E-3</c:v>
                </c:pt>
                <c:pt idx="12">
                  <c:v>4.7077999999999998E-3</c:v>
                </c:pt>
                <c:pt idx="13">
                  <c:v>6.5707999999999999E-3</c:v>
                </c:pt>
                <c:pt idx="14">
                  <c:v>1.0138600000000001E-2</c:v>
                </c:pt>
                <c:pt idx="15">
                  <c:v>1.6375799999999999E-2</c:v>
                </c:pt>
                <c:pt idx="16">
                  <c:v>2.9249000000000004E-2</c:v>
                </c:pt>
                <c:pt idx="17">
                  <c:v>5.2023000000000007E-2</c:v>
                </c:pt>
                <c:pt idx="18">
                  <c:v>3.4375200000000002E-2</c:v>
                </c:pt>
                <c:pt idx="19">
                  <c:v>5.9151999999999996E-2</c:v>
                </c:pt>
                <c:pt idx="20">
                  <c:v>9.6430199999999994E-2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DC-41F8-9D66-38EB7E6E781D}"/>
            </c:ext>
          </c:extLst>
        </c:ser>
        <c:ser>
          <c:idx val="2"/>
          <c:order val="2"/>
          <c:tx>
            <c:strRef>
              <c:f>Task_92_ib!$Q$123</c:f>
              <c:strCache>
                <c:ptCount val="1"/>
                <c:pt idx="0">
                  <c:v>pp intra (TCP)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Task_92_ib!$Q$124:$Q$144</c:f>
              <c:numCache>
                <c:formatCode>General</c:formatCode>
                <c:ptCount val="21"/>
                <c:pt idx="0">
                  <c:v>8.2420000000000008E-4</c:v>
                </c:pt>
                <c:pt idx="1">
                  <c:v>7.6900000000000004E-4</c:v>
                </c:pt>
                <c:pt idx="2">
                  <c:v>7.6020000000000005E-4</c:v>
                </c:pt>
                <c:pt idx="3">
                  <c:v>7.9440000000000012E-4</c:v>
                </c:pt>
                <c:pt idx="4">
                  <c:v>7.6760000000000001E-4</c:v>
                </c:pt>
                <c:pt idx="5">
                  <c:v>1.0874000000000001E-3</c:v>
                </c:pt>
                <c:pt idx="6">
                  <c:v>1.0683999999999999E-3</c:v>
                </c:pt>
                <c:pt idx="7">
                  <c:v>1.4342000000000001E-3</c:v>
                </c:pt>
                <c:pt idx="8">
                  <c:v>1.2928E-3</c:v>
                </c:pt>
                <c:pt idx="9">
                  <c:v>1.6689999999999999E-3</c:v>
                </c:pt>
                <c:pt idx="10">
                  <c:v>2.1008000000000003E-3</c:v>
                </c:pt>
                <c:pt idx="11">
                  <c:v>3.5458000000000004E-3</c:v>
                </c:pt>
                <c:pt idx="12">
                  <c:v>5.6647999999999993E-3</c:v>
                </c:pt>
                <c:pt idx="13">
                  <c:v>8.4197999999999999E-3</c:v>
                </c:pt>
                <c:pt idx="14">
                  <c:v>6.2572000000000001E-3</c:v>
                </c:pt>
                <c:pt idx="15">
                  <c:v>1.06388E-2</c:v>
                </c:pt>
                <c:pt idx="16">
                  <c:v>1.8658000000000001E-2</c:v>
                </c:pt>
                <c:pt idx="17">
                  <c:v>3.5295200000000006E-2</c:v>
                </c:pt>
                <c:pt idx="18">
                  <c:v>1.95882E-2</c:v>
                </c:pt>
                <c:pt idx="19">
                  <c:v>2.4626799999999997E-2</c:v>
                </c:pt>
                <c:pt idx="20">
                  <c:v>3.9736599999999997E-2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DC-41F8-9D66-38EB7E6E781D}"/>
            </c:ext>
          </c:extLst>
        </c:ser>
        <c:ser>
          <c:idx val="3"/>
          <c:order val="3"/>
          <c:tx>
            <c:strRef>
              <c:f>Task_92_ib!$R$123</c:f>
              <c:strCache>
                <c:ptCount val="1"/>
                <c:pt idx="0">
                  <c:v>pp inter (TCP)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Task_92_ib!$R$124:$R$144</c:f>
              <c:numCache>
                <c:formatCode>General</c:formatCode>
                <c:ptCount val="21"/>
                <c:pt idx="0">
                  <c:v>4.6770000000000006E-3</c:v>
                </c:pt>
                <c:pt idx="1">
                  <c:v>1.2618E-3</c:v>
                </c:pt>
                <c:pt idx="2">
                  <c:v>1.2673999999999999E-3</c:v>
                </c:pt>
                <c:pt idx="3">
                  <c:v>1.305E-3</c:v>
                </c:pt>
                <c:pt idx="4">
                  <c:v>1.2628000000000001E-3</c:v>
                </c:pt>
                <c:pt idx="5">
                  <c:v>1.3973999999999998E-3</c:v>
                </c:pt>
                <c:pt idx="6">
                  <c:v>1.4578E-3</c:v>
                </c:pt>
                <c:pt idx="7">
                  <c:v>1.4956000000000001E-3</c:v>
                </c:pt>
                <c:pt idx="8">
                  <c:v>2.9364E-3</c:v>
                </c:pt>
                <c:pt idx="9">
                  <c:v>1.8824E-3</c:v>
                </c:pt>
                <c:pt idx="10">
                  <c:v>2.0135999999999999E-3</c:v>
                </c:pt>
                <c:pt idx="11">
                  <c:v>2.5119999999999999E-3</c:v>
                </c:pt>
                <c:pt idx="12">
                  <c:v>3.0928000000000006E-3</c:v>
                </c:pt>
                <c:pt idx="13">
                  <c:v>3.7983999999999995E-3</c:v>
                </c:pt>
                <c:pt idx="14">
                  <c:v>5.0564000000000008E-3</c:v>
                </c:pt>
                <c:pt idx="15">
                  <c:v>6.8145999999999997E-3</c:v>
                </c:pt>
                <c:pt idx="16">
                  <c:v>1.0254000000000001E-2</c:v>
                </c:pt>
                <c:pt idx="17">
                  <c:v>1.5602200000000002E-2</c:v>
                </c:pt>
                <c:pt idx="18">
                  <c:v>3.3238000000000004E-2</c:v>
                </c:pt>
                <c:pt idx="19">
                  <c:v>5.4922199999999997E-2</c:v>
                </c:pt>
                <c:pt idx="20">
                  <c:v>9.7359799999999982E-2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DC-41F8-9D66-38EB7E6E7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7773952"/>
        <c:axId val="1797774432"/>
      </c:lineChart>
      <c:catAx>
        <c:axId val="179777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2441626727903633"/>
              <c:y val="0.89348627284476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7774432"/>
        <c:crosses val="autoZero"/>
        <c:auto val="1"/>
        <c:lblAlgn val="ctr"/>
        <c:lblOffset val="100"/>
        <c:noMultiLvlLbl val="0"/>
      </c:catAx>
      <c:valAx>
        <c:axId val="17977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1.4624883260036182E-2"/>
              <c:y val="0.36615907182149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777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 (Ib vs. TCP)</a:t>
            </a:r>
          </a:p>
          <a:p>
            <a:pPr>
              <a:defRPr/>
            </a:pPr>
            <a:r>
              <a:rPr lang="de-DE" sz="1200"/>
              <a:t>Ping-Exchange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8265245707519"/>
          <c:y val="0.22282035928143712"/>
          <c:w val="0.64321261759094794"/>
          <c:h val="0.55926746506986025"/>
        </c:manualLayout>
      </c:layout>
      <c:lineChart>
        <c:grouping val="standard"/>
        <c:varyColors val="0"/>
        <c:ser>
          <c:idx val="0"/>
          <c:order val="0"/>
          <c:tx>
            <c:strRef>
              <c:f>Task_92_ib!$O$123</c:f>
              <c:strCache>
                <c:ptCount val="1"/>
                <c:pt idx="0">
                  <c:v>pe intra (infiniband)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Task_92_ib!$O$124:$O$144</c:f>
              <c:numCache>
                <c:formatCode>General</c:formatCode>
                <c:ptCount val="21"/>
                <c:pt idx="0">
                  <c:v>2.6340000000000001E-4</c:v>
                </c:pt>
                <c:pt idx="1">
                  <c:v>2.1020000000000001E-4</c:v>
                </c:pt>
                <c:pt idx="2">
                  <c:v>2.1919999999999999E-4</c:v>
                </c:pt>
                <c:pt idx="3">
                  <c:v>2.1060000000000002E-4</c:v>
                </c:pt>
                <c:pt idx="4">
                  <c:v>2.12E-4</c:v>
                </c:pt>
                <c:pt idx="5">
                  <c:v>2.676E-4</c:v>
                </c:pt>
                <c:pt idx="6">
                  <c:v>2.3579999999999999E-4</c:v>
                </c:pt>
                <c:pt idx="7">
                  <c:v>5.5999999999999995E-4</c:v>
                </c:pt>
                <c:pt idx="8">
                  <c:v>4.6799999999999999E-4</c:v>
                </c:pt>
                <c:pt idx="9">
                  <c:v>6.7000000000000002E-4</c:v>
                </c:pt>
                <c:pt idx="10">
                  <c:v>9.6579999999999995E-4</c:v>
                </c:pt>
                <c:pt idx="11">
                  <c:v>1.7374000000000001E-3</c:v>
                </c:pt>
                <c:pt idx="12">
                  <c:v>3.1683999999999996E-3</c:v>
                </c:pt>
                <c:pt idx="13">
                  <c:v>3.5918E-3</c:v>
                </c:pt>
                <c:pt idx="14">
                  <c:v>3.9059999999999997E-3</c:v>
                </c:pt>
                <c:pt idx="15">
                  <c:v>6.4348000000000001E-3</c:v>
                </c:pt>
                <c:pt idx="16">
                  <c:v>1.2371200000000001E-2</c:v>
                </c:pt>
                <c:pt idx="17">
                  <c:v>2.5528600000000002E-2</c:v>
                </c:pt>
                <c:pt idx="18">
                  <c:v>5.2574000000000006E-3</c:v>
                </c:pt>
                <c:pt idx="19">
                  <c:v>9.8511999999999992E-3</c:v>
                </c:pt>
                <c:pt idx="20">
                  <c:v>1.6418000000000002E-2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95-4317-A39A-E73F57AD7E61}"/>
            </c:ext>
          </c:extLst>
        </c:ser>
        <c:ser>
          <c:idx val="1"/>
          <c:order val="1"/>
          <c:tx>
            <c:strRef>
              <c:f>Task_92_ib!$P$123</c:f>
              <c:strCache>
                <c:ptCount val="1"/>
                <c:pt idx="0">
                  <c:v> pe inter (infiniband)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Task_92_ib!$P$124:$P$144</c:f>
              <c:numCache>
                <c:formatCode>General</c:formatCode>
                <c:ptCount val="21"/>
                <c:pt idx="0">
                  <c:v>2.6340000000000001E-3</c:v>
                </c:pt>
                <c:pt idx="1">
                  <c:v>1.2800000000000002E-4</c:v>
                </c:pt>
                <c:pt idx="2">
                  <c:v>1.2239999999999999E-4</c:v>
                </c:pt>
                <c:pt idx="3">
                  <c:v>1.2000000000000002E-4</c:v>
                </c:pt>
                <c:pt idx="4">
                  <c:v>1.2080000000000001E-4</c:v>
                </c:pt>
                <c:pt idx="5">
                  <c:v>1.2420000000000001E-4</c:v>
                </c:pt>
                <c:pt idx="6">
                  <c:v>4.1320000000000001E-4</c:v>
                </c:pt>
                <c:pt idx="7">
                  <c:v>4.2579999999999994E-4</c:v>
                </c:pt>
                <c:pt idx="8">
                  <c:v>1.7234000000000004E-3</c:v>
                </c:pt>
                <c:pt idx="9">
                  <c:v>5.7739999999999994E-4</c:v>
                </c:pt>
                <c:pt idx="10">
                  <c:v>6.4019999999999995E-4</c:v>
                </c:pt>
                <c:pt idx="11">
                  <c:v>9.2380000000000001E-4</c:v>
                </c:pt>
                <c:pt idx="12">
                  <c:v>1.1919999999999999E-3</c:v>
                </c:pt>
                <c:pt idx="13">
                  <c:v>1.4384000000000001E-3</c:v>
                </c:pt>
                <c:pt idx="14">
                  <c:v>1.8034000000000001E-3</c:v>
                </c:pt>
                <c:pt idx="15">
                  <c:v>2.7536000000000001E-3</c:v>
                </c:pt>
                <c:pt idx="16">
                  <c:v>4.6091999999999991E-3</c:v>
                </c:pt>
                <c:pt idx="17">
                  <c:v>8.2917999999999985E-3</c:v>
                </c:pt>
                <c:pt idx="18">
                  <c:v>1.70978E-2</c:v>
                </c:pt>
                <c:pt idx="19">
                  <c:v>2.8045000000000004E-2</c:v>
                </c:pt>
                <c:pt idx="20">
                  <c:v>4.9293600000000007E-2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95-4317-A39A-E73F57AD7E61}"/>
            </c:ext>
          </c:extLst>
        </c:ser>
        <c:ser>
          <c:idx val="2"/>
          <c:order val="2"/>
          <c:tx>
            <c:strRef>
              <c:f>Task_92_ib!$S$123</c:f>
              <c:strCache>
                <c:ptCount val="1"/>
                <c:pt idx="0">
                  <c:v>pe intra (TCP)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Task_92_ib!$S$124:$S$144</c:f>
              <c:numCache>
                <c:formatCode>General</c:formatCode>
                <c:ptCount val="21"/>
                <c:pt idx="0">
                  <c:v>2.6439999999999998E-4</c:v>
                </c:pt>
                <c:pt idx="1">
                  <c:v>2.1379999999999997E-4</c:v>
                </c:pt>
                <c:pt idx="2">
                  <c:v>2.1279999999999997E-4</c:v>
                </c:pt>
                <c:pt idx="3">
                  <c:v>2.1440000000000001E-4</c:v>
                </c:pt>
                <c:pt idx="4">
                  <c:v>2.2099999999999998E-4</c:v>
                </c:pt>
                <c:pt idx="5">
                  <c:v>2.4839999999999997E-4</c:v>
                </c:pt>
                <c:pt idx="6">
                  <c:v>2.4539999999999995E-4</c:v>
                </c:pt>
                <c:pt idx="7">
                  <c:v>6.0860000000000005E-4</c:v>
                </c:pt>
                <c:pt idx="8">
                  <c:v>4.7179999999999998E-4</c:v>
                </c:pt>
                <c:pt idx="9">
                  <c:v>6.3820000000000001E-4</c:v>
                </c:pt>
                <c:pt idx="10">
                  <c:v>9.7380000000000003E-4</c:v>
                </c:pt>
                <c:pt idx="11">
                  <c:v>1.7848E-3</c:v>
                </c:pt>
                <c:pt idx="12">
                  <c:v>3.0883999999999998E-3</c:v>
                </c:pt>
                <c:pt idx="13">
                  <c:v>5.8301999999999998E-3</c:v>
                </c:pt>
                <c:pt idx="14">
                  <c:v>4.4802000000000002E-3</c:v>
                </c:pt>
                <c:pt idx="15">
                  <c:v>8.0378000000000012E-3</c:v>
                </c:pt>
                <c:pt idx="16">
                  <c:v>1.58938E-2</c:v>
                </c:pt>
                <c:pt idx="17">
                  <c:v>3.1502200000000001E-2</c:v>
                </c:pt>
                <c:pt idx="18">
                  <c:v>5.5166000000000008E-3</c:v>
                </c:pt>
                <c:pt idx="19">
                  <c:v>1.0147399999999999E-2</c:v>
                </c:pt>
                <c:pt idx="20">
                  <c:v>1.6425600000000002E-2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95-4317-A39A-E73F57AD7E61}"/>
            </c:ext>
          </c:extLst>
        </c:ser>
        <c:ser>
          <c:idx val="3"/>
          <c:order val="3"/>
          <c:tx>
            <c:strRef>
              <c:f>Task_92_ib!$T$123</c:f>
              <c:strCache>
                <c:ptCount val="1"/>
                <c:pt idx="0">
                  <c:v>pe inter (TCP)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Task_92_ib!$T$124:$T$144</c:f>
              <c:numCache>
                <c:formatCode>General</c:formatCode>
                <c:ptCount val="21"/>
                <c:pt idx="0">
                  <c:v>2.8772000000000003E-3</c:v>
                </c:pt>
                <c:pt idx="1">
                  <c:v>3.1080000000000002E-4</c:v>
                </c:pt>
                <c:pt idx="2">
                  <c:v>3.0240000000000003E-4</c:v>
                </c:pt>
                <c:pt idx="3">
                  <c:v>3.0000000000000003E-4</c:v>
                </c:pt>
                <c:pt idx="4">
                  <c:v>2.9920000000000001E-4</c:v>
                </c:pt>
                <c:pt idx="5">
                  <c:v>3.8920000000000003E-4</c:v>
                </c:pt>
                <c:pt idx="6">
                  <c:v>6.0479999999999996E-4</c:v>
                </c:pt>
                <c:pt idx="7">
                  <c:v>5.5099999999999995E-4</c:v>
                </c:pt>
                <c:pt idx="8">
                  <c:v>8.2120000000000001E-4</c:v>
                </c:pt>
                <c:pt idx="9">
                  <c:v>9.2279999999999999E-4</c:v>
                </c:pt>
                <c:pt idx="10">
                  <c:v>2.2688000000000001E-3</c:v>
                </c:pt>
                <c:pt idx="11">
                  <c:v>1.8192E-3</c:v>
                </c:pt>
                <c:pt idx="12">
                  <c:v>2.2149999999999995E-3</c:v>
                </c:pt>
                <c:pt idx="13">
                  <c:v>3.0282E-3</c:v>
                </c:pt>
                <c:pt idx="14">
                  <c:v>4.7515999999999999E-3</c:v>
                </c:pt>
                <c:pt idx="15">
                  <c:v>6.5360000000000001E-3</c:v>
                </c:pt>
                <c:pt idx="16">
                  <c:v>5.9084000000000003E-3</c:v>
                </c:pt>
                <c:pt idx="17">
                  <c:v>1.01314E-2</c:v>
                </c:pt>
                <c:pt idx="18">
                  <c:v>1.6074000000000001E-2</c:v>
                </c:pt>
                <c:pt idx="19">
                  <c:v>2.7374599999999999E-2</c:v>
                </c:pt>
                <c:pt idx="20">
                  <c:v>4.8558399999999995E-2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95-4317-A39A-E73F57AD7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412000"/>
        <c:axId val="1915414400"/>
      </c:lineChart>
      <c:catAx>
        <c:axId val="191541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2925432537333071"/>
              <c:y val="0.89773652694610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414400"/>
        <c:crosses val="autoZero"/>
        <c:auto val="1"/>
        <c:lblAlgn val="ctr"/>
        <c:lblOffset val="100"/>
        <c:noMultiLvlLbl val="0"/>
      </c:catAx>
      <c:valAx>
        <c:axId val="19154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1.6709427011380829E-2"/>
              <c:y val="0.37252827677977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41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Ping-Pong</a:t>
            </a:r>
            <a:r>
              <a:rPr lang="de-DE" sz="1200" baseline="0"/>
              <a:t> Intra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923379613313363"/>
          <c:y val="0.23806302097763912"/>
          <c:w val="0.62581232731087266"/>
          <c:h val="0.53315749946483793"/>
        </c:manualLayout>
      </c:layout>
      <c:lineChart>
        <c:grouping val="standard"/>
        <c:varyColors val="0"/>
        <c:ser>
          <c:idx val="0"/>
          <c:order val="0"/>
          <c:tx>
            <c:strRef>
              <c:f>Task_93!$Q$128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Task_93!$Q$129:$Q$149</c:f>
              <c:numCache>
                <c:formatCode>General</c:formatCode>
                <c:ptCount val="21"/>
                <c:pt idx="0">
                  <c:v>1.2489999999999999E-3</c:v>
                </c:pt>
                <c:pt idx="1">
                  <c:v>1.1125999999999998E-3</c:v>
                </c:pt>
                <c:pt idx="2">
                  <c:v>1.0855999999999999E-3</c:v>
                </c:pt>
                <c:pt idx="3">
                  <c:v>1.111E-3</c:v>
                </c:pt>
                <c:pt idx="4">
                  <c:v>1.1020000000000001E-3</c:v>
                </c:pt>
                <c:pt idx="5">
                  <c:v>1.145E-3</c:v>
                </c:pt>
                <c:pt idx="6">
                  <c:v>1.1152E-3</c:v>
                </c:pt>
                <c:pt idx="7">
                  <c:v>1.2683999999999998E-3</c:v>
                </c:pt>
                <c:pt idx="8">
                  <c:v>1.1268000000000003E-3</c:v>
                </c:pt>
                <c:pt idx="9">
                  <c:v>1.1992000000000001E-3</c:v>
                </c:pt>
                <c:pt idx="10">
                  <c:v>1.2631999999999999E-3</c:v>
                </c:pt>
                <c:pt idx="11">
                  <c:v>1.598E-3</c:v>
                </c:pt>
                <c:pt idx="12">
                  <c:v>2.0395999999999999E-3</c:v>
                </c:pt>
                <c:pt idx="13">
                  <c:v>2.4925999999999998E-3</c:v>
                </c:pt>
                <c:pt idx="14">
                  <c:v>3.6219999999999994E-3</c:v>
                </c:pt>
                <c:pt idx="15">
                  <c:v>5.5442000000000009E-3</c:v>
                </c:pt>
                <c:pt idx="16">
                  <c:v>9.7593999999999997E-3</c:v>
                </c:pt>
                <c:pt idx="17">
                  <c:v>1.85728E-2</c:v>
                </c:pt>
                <c:pt idx="18">
                  <c:v>9.7959999999999992E-3</c:v>
                </c:pt>
                <c:pt idx="19">
                  <c:v>2.1066599999999998E-2</c:v>
                </c:pt>
                <c:pt idx="20">
                  <c:v>3.2602399999999997E-2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1-4828-894F-E0D73B666D84}"/>
            </c:ext>
          </c:extLst>
        </c:ser>
        <c:ser>
          <c:idx val="1"/>
          <c:order val="1"/>
          <c:tx>
            <c:strRef>
              <c:f>Task_93!$R$128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Task_93!$R$129:$R$149</c:f>
              <c:numCache>
                <c:formatCode>General</c:formatCode>
                <c:ptCount val="21"/>
                <c:pt idx="0">
                  <c:v>3.188E-4</c:v>
                </c:pt>
                <c:pt idx="1">
                  <c:v>3.0299999999999999E-4</c:v>
                </c:pt>
                <c:pt idx="2">
                  <c:v>2.9760000000000002E-4</c:v>
                </c:pt>
                <c:pt idx="3">
                  <c:v>3.0360000000000001E-4</c:v>
                </c:pt>
                <c:pt idx="4">
                  <c:v>2.9679999999999995E-4</c:v>
                </c:pt>
                <c:pt idx="5">
                  <c:v>4.06E-4</c:v>
                </c:pt>
                <c:pt idx="6">
                  <c:v>4.0319999999999999E-4</c:v>
                </c:pt>
                <c:pt idx="7">
                  <c:v>6.4159999999999998E-4</c:v>
                </c:pt>
                <c:pt idx="8">
                  <c:v>4.8279999999999997E-4</c:v>
                </c:pt>
                <c:pt idx="9">
                  <c:v>5.755999999999999E-4</c:v>
                </c:pt>
                <c:pt idx="10">
                  <c:v>7.0200000000000004E-4</c:v>
                </c:pt>
                <c:pt idx="11">
                  <c:v>1.0713999999999999E-3</c:v>
                </c:pt>
                <c:pt idx="12">
                  <c:v>1.5674E-3</c:v>
                </c:pt>
                <c:pt idx="13">
                  <c:v>2.1888000000000003E-3</c:v>
                </c:pt>
                <c:pt idx="14">
                  <c:v>3.5249999999999995E-3</c:v>
                </c:pt>
                <c:pt idx="15">
                  <c:v>5.574E-3</c:v>
                </c:pt>
                <c:pt idx="16">
                  <c:v>9.5602000000000013E-3</c:v>
                </c:pt>
                <c:pt idx="17">
                  <c:v>1.8418199999999999E-2</c:v>
                </c:pt>
                <c:pt idx="18">
                  <c:v>9.2555999999999992E-3</c:v>
                </c:pt>
                <c:pt idx="19">
                  <c:v>2.0149799999999999E-2</c:v>
                </c:pt>
                <c:pt idx="20">
                  <c:v>3.1007999999999997E-2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51-4828-894F-E0D73B666D84}"/>
            </c:ext>
          </c:extLst>
        </c:ser>
        <c:ser>
          <c:idx val="2"/>
          <c:order val="2"/>
          <c:tx>
            <c:strRef>
              <c:f>Task_93!$S$128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Task_93!$S$129:$S$149</c:f>
              <c:numCache>
                <c:formatCode>General</c:formatCode>
                <c:ptCount val="21"/>
                <c:pt idx="0">
                  <c:v>3.4079999999999999E-4</c:v>
                </c:pt>
                <c:pt idx="1">
                  <c:v>2.6640000000000002E-4</c:v>
                </c:pt>
                <c:pt idx="2">
                  <c:v>2.744E-4</c:v>
                </c:pt>
                <c:pt idx="3">
                  <c:v>2.6579999999999996E-4</c:v>
                </c:pt>
                <c:pt idx="4">
                  <c:v>2.6499999999999999E-4</c:v>
                </c:pt>
                <c:pt idx="5">
                  <c:v>3.6979999999999999E-4</c:v>
                </c:pt>
                <c:pt idx="6">
                  <c:v>3.6200000000000002E-4</c:v>
                </c:pt>
                <c:pt idx="7">
                  <c:v>6.1439999999999997E-4</c:v>
                </c:pt>
                <c:pt idx="8">
                  <c:v>4.2860000000000001E-4</c:v>
                </c:pt>
                <c:pt idx="9">
                  <c:v>5.2159999999999988E-4</c:v>
                </c:pt>
                <c:pt idx="10">
                  <c:v>6.2859999999999999E-4</c:v>
                </c:pt>
                <c:pt idx="11">
                  <c:v>9.9559999999999991E-4</c:v>
                </c:pt>
                <c:pt idx="12">
                  <c:v>1.4574E-3</c:v>
                </c:pt>
                <c:pt idx="13">
                  <c:v>1.9656000000000001E-3</c:v>
                </c:pt>
                <c:pt idx="14">
                  <c:v>3.326E-3</c:v>
                </c:pt>
                <c:pt idx="15">
                  <c:v>5.2513999999999998E-3</c:v>
                </c:pt>
                <c:pt idx="16">
                  <c:v>9.7052000000000006E-3</c:v>
                </c:pt>
                <c:pt idx="17">
                  <c:v>1.9375200000000002E-2</c:v>
                </c:pt>
                <c:pt idx="18">
                  <c:v>9.5460000000000007E-3</c:v>
                </c:pt>
                <c:pt idx="19">
                  <c:v>2.0175999999999999E-2</c:v>
                </c:pt>
                <c:pt idx="20">
                  <c:v>3.2737200000000001E-2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51-4828-894F-E0D73B666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418080"/>
        <c:axId val="777404640"/>
      </c:lineChart>
      <c:catAx>
        <c:axId val="77741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3597221218208395"/>
              <c:y val="0.90021069994909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7404640"/>
        <c:crosses val="autoZero"/>
        <c:auto val="1"/>
        <c:lblAlgn val="ctr"/>
        <c:lblOffset val="100"/>
        <c:noMultiLvlLbl val="0"/>
      </c:catAx>
      <c:valAx>
        <c:axId val="7774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2.613021862103242E-2"/>
              <c:y val="0.373927259475949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741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9.3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Ping-Pong Inter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205656500108154"/>
          <c:y val="0.22916666666666666"/>
          <c:w val="0.63936806579564787"/>
          <c:h val="0.53037084765177545"/>
        </c:manualLayout>
      </c:layout>
      <c:lineChart>
        <c:grouping val="standard"/>
        <c:varyColors val="0"/>
        <c:ser>
          <c:idx val="0"/>
          <c:order val="0"/>
          <c:tx>
            <c:strRef>
              <c:f>Task_93!$T$128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Task_93!$T$129:$T$149</c:f>
              <c:numCache>
                <c:formatCode>General</c:formatCode>
                <c:ptCount val="21"/>
                <c:pt idx="0">
                  <c:v>4.3122000000000004E-3</c:v>
                </c:pt>
                <c:pt idx="1">
                  <c:v>1.1510000000000001E-3</c:v>
                </c:pt>
                <c:pt idx="2">
                  <c:v>1.2472E-3</c:v>
                </c:pt>
                <c:pt idx="3">
                  <c:v>1.1778000000000001E-3</c:v>
                </c:pt>
                <c:pt idx="4">
                  <c:v>1.16E-3</c:v>
                </c:pt>
                <c:pt idx="5">
                  <c:v>1.2723999999999999E-3</c:v>
                </c:pt>
                <c:pt idx="6">
                  <c:v>1.3982000000000001E-3</c:v>
                </c:pt>
                <c:pt idx="7">
                  <c:v>1.4034E-3</c:v>
                </c:pt>
                <c:pt idx="8">
                  <c:v>2.8852000000000001E-3</c:v>
                </c:pt>
                <c:pt idx="9">
                  <c:v>1.8588000000000001E-3</c:v>
                </c:pt>
                <c:pt idx="10">
                  <c:v>1.9346000000000003E-3</c:v>
                </c:pt>
                <c:pt idx="11">
                  <c:v>2.4461999999999999E-3</c:v>
                </c:pt>
                <c:pt idx="12">
                  <c:v>3.0332000000000002E-3</c:v>
                </c:pt>
                <c:pt idx="13">
                  <c:v>3.7583999999999998E-3</c:v>
                </c:pt>
                <c:pt idx="14">
                  <c:v>4.9878000000000006E-3</c:v>
                </c:pt>
                <c:pt idx="15">
                  <c:v>6.8070000000000006E-3</c:v>
                </c:pt>
                <c:pt idx="16">
                  <c:v>9.8257999999999991E-3</c:v>
                </c:pt>
                <c:pt idx="17">
                  <c:v>1.5398200000000001E-2</c:v>
                </c:pt>
                <c:pt idx="18">
                  <c:v>2.81088E-2</c:v>
                </c:pt>
                <c:pt idx="19">
                  <c:v>4.97972E-2</c:v>
                </c:pt>
                <c:pt idx="20">
                  <c:v>9.2210199999999992E-2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E-4B8D-96D5-2CCEF282A855}"/>
            </c:ext>
          </c:extLst>
        </c:ser>
        <c:ser>
          <c:idx val="1"/>
          <c:order val="1"/>
          <c:tx>
            <c:strRef>
              <c:f>Task_93!$U$128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Task_93!$U$129:$U$149</c:f>
              <c:numCache>
                <c:formatCode>General</c:formatCode>
                <c:ptCount val="21"/>
                <c:pt idx="0">
                  <c:v>4.7237999999999994E-3</c:v>
                </c:pt>
                <c:pt idx="1">
                  <c:v>1.6374E-3</c:v>
                </c:pt>
                <c:pt idx="2">
                  <c:v>1.6298E-3</c:v>
                </c:pt>
                <c:pt idx="3">
                  <c:v>1.6236E-3</c:v>
                </c:pt>
                <c:pt idx="4">
                  <c:v>1.6286000000000002E-3</c:v>
                </c:pt>
                <c:pt idx="5">
                  <c:v>1.7384E-3</c:v>
                </c:pt>
                <c:pt idx="6">
                  <c:v>1.8556E-3</c:v>
                </c:pt>
                <c:pt idx="7">
                  <c:v>1.8706E-3</c:v>
                </c:pt>
                <c:pt idx="8">
                  <c:v>4.7428000000000001E-3</c:v>
                </c:pt>
                <c:pt idx="9">
                  <c:v>2.2500000000000003E-3</c:v>
                </c:pt>
                <c:pt idx="10">
                  <c:v>2.3850000000000004E-3</c:v>
                </c:pt>
                <c:pt idx="11">
                  <c:v>2.8686000000000002E-3</c:v>
                </c:pt>
                <c:pt idx="12">
                  <c:v>3.7174E-3</c:v>
                </c:pt>
                <c:pt idx="13">
                  <c:v>4.4403999999999997E-3</c:v>
                </c:pt>
                <c:pt idx="14">
                  <c:v>5.7272E-3</c:v>
                </c:pt>
                <c:pt idx="15">
                  <c:v>7.4441999999999998E-3</c:v>
                </c:pt>
                <c:pt idx="16">
                  <c:v>1.0373799999999999E-2</c:v>
                </c:pt>
                <c:pt idx="17">
                  <c:v>1.66368E-2</c:v>
                </c:pt>
                <c:pt idx="18">
                  <c:v>3.1451600000000003E-2</c:v>
                </c:pt>
                <c:pt idx="19">
                  <c:v>5.1856599999999996E-2</c:v>
                </c:pt>
                <c:pt idx="20">
                  <c:v>9.7321599999999994E-2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E-4B8D-96D5-2CCEF282A855}"/>
            </c:ext>
          </c:extLst>
        </c:ser>
        <c:ser>
          <c:idx val="2"/>
          <c:order val="2"/>
          <c:tx>
            <c:strRef>
              <c:f>Task_93!$V$128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Task_93!$V$129:$V$149</c:f>
              <c:numCache>
                <c:formatCode>General</c:formatCode>
                <c:ptCount val="21"/>
                <c:pt idx="0">
                  <c:v>4.9928000000000004E-3</c:v>
                </c:pt>
                <c:pt idx="1">
                  <c:v>1.9583999999999999E-3</c:v>
                </c:pt>
                <c:pt idx="2">
                  <c:v>1.9943999999999995E-3</c:v>
                </c:pt>
                <c:pt idx="3">
                  <c:v>1.9703999999999998E-3</c:v>
                </c:pt>
                <c:pt idx="4">
                  <c:v>1.9735999999999998E-3</c:v>
                </c:pt>
                <c:pt idx="5">
                  <c:v>2.1004000000000001E-3</c:v>
                </c:pt>
                <c:pt idx="6">
                  <c:v>2.2500000000000003E-3</c:v>
                </c:pt>
                <c:pt idx="7">
                  <c:v>2.3158000000000002E-3</c:v>
                </c:pt>
                <c:pt idx="8">
                  <c:v>2.8358000000000003E-3</c:v>
                </c:pt>
                <c:pt idx="9">
                  <c:v>4.2912000000000002E-3</c:v>
                </c:pt>
                <c:pt idx="10">
                  <c:v>3.6268000000000003E-3</c:v>
                </c:pt>
                <c:pt idx="11">
                  <c:v>4.7863999999999988E-3</c:v>
                </c:pt>
                <c:pt idx="12">
                  <c:v>6.9563999999999997E-3</c:v>
                </c:pt>
                <c:pt idx="13">
                  <c:v>1.00672E-2</c:v>
                </c:pt>
                <c:pt idx="14">
                  <c:v>1.4238200000000001E-2</c:v>
                </c:pt>
                <c:pt idx="15">
                  <c:v>2.4543599999999999E-2</c:v>
                </c:pt>
                <c:pt idx="16">
                  <c:v>3.9329000000000003E-2</c:v>
                </c:pt>
                <c:pt idx="17">
                  <c:v>6.680839999999999E-2</c:v>
                </c:pt>
                <c:pt idx="18">
                  <c:v>0.10367319999999999</c:v>
                </c:pt>
                <c:pt idx="19">
                  <c:v>6.5788399999999997E-2</c:v>
                </c:pt>
                <c:pt idx="20">
                  <c:v>9.8480799999999993E-2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3E-4B8D-96D5-2CCEF282A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778608"/>
        <c:axId val="1244777168"/>
      </c:lineChart>
      <c:catAx>
        <c:axId val="124477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3240626577258631"/>
              <c:y val="0.89715206185567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7168"/>
        <c:crosses val="autoZero"/>
        <c:auto val="1"/>
        <c:lblAlgn val="ctr"/>
        <c:lblOffset val="100"/>
        <c:noMultiLvlLbl val="0"/>
      </c:catAx>
      <c:valAx>
        <c:axId val="124477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1.8960811882615905E-2"/>
              <c:y val="0.36136705326460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Ping-Exchange Intra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991091091091091"/>
          <c:y val="0.23104649529428289"/>
          <c:w val="0.66063530196863529"/>
          <c:h val="0.55300916329535543"/>
        </c:manualLayout>
      </c:layout>
      <c:lineChart>
        <c:grouping val="standard"/>
        <c:varyColors val="0"/>
        <c:ser>
          <c:idx val="0"/>
          <c:order val="0"/>
          <c:tx>
            <c:strRef>
              <c:f>Task_93!$W$128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Task_93!$W$129:$W$149</c:f>
              <c:numCache>
                <c:formatCode>General</c:formatCode>
                <c:ptCount val="21"/>
                <c:pt idx="0">
                  <c:v>1.4439999999999999E-4</c:v>
                </c:pt>
                <c:pt idx="1">
                  <c:v>1.178E-4</c:v>
                </c:pt>
                <c:pt idx="2">
                  <c:v>1.1740000000000001E-4</c:v>
                </c:pt>
                <c:pt idx="3">
                  <c:v>1.176E-4</c:v>
                </c:pt>
                <c:pt idx="4">
                  <c:v>1.2460000000000002E-4</c:v>
                </c:pt>
                <c:pt idx="5">
                  <c:v>1.2640000000000001E-4</c:v>
                </c:pt>
                <c:pt idx="6">
                  <c:v>1.2000000000000002E-4</c:v>
                </c:pt>
                <c:pt idx="7">
                  <c:v>3.5340000000000008E-4</c:v>
                </c:pt>
                <c:pt idx="8">
                  <c:v>2.0579999999999999E-4</c:v>
                </c:pt>
                <c:pt idx="9">
                  <c:v>2.4699999999999999E-4</c:v>
                </c:pt>
                <c:pt idx="10">
                  <c:v>3.1459999999999995E-4</c:v>
                </c:pt>
                <c:pt idx="11">
                  <c:v>4.9319999999999995E-4</c:v>
                </c:pt>
                <c:pt idx="12">
                  <c:v>7.8119999999999991E-4</c:v>
                </c:pt>
                <c:pt idx="13">
                  <c:v>1.1872E-3</c:v>
                </c:pt>
                <c:pt idx="14">
                  <c:v>2.2139999999999998E-3</c:v>
                </c:pt>
                <c:pt idx="15">
                  <c:v>3.898E-3</c:v>
                </c:pt>
                <c:pt idx="16">
                  <c:v>7.4668000000000009E-3</c:v>
                </c:pt>
                <c:pt idx="17">
                  <c:v>1.5684799999999999E-2</c:v>
                </c:pt>
                <c:pt idx="18">
                  <c:v>4.8444000000000004E-3</c:v>
                </c:pt>
                <c:pt idx="19">
                  <c:v>9.7444000000000003E-3</c:v>
                </c:pt>
                <c:pt idx="20">
                  <c:v>1.56384E-2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4-423C-8FBA-8FC5D3CA35A0}"/>
            </c:ext>
          </c:extLst>
        </c:ser>
        <c:ser>
          <c:idx val="1"/>
          <c:order val="1"/>
          <c:tx>
            <c:strRef>
              <c:f>Task_93!$X$128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Task_93!$X$129:$X$149</c:f>
              <c:numCache>
                <c:formatCode>General</c:formatCode>
                <c:ptCount val="21"/>
                <c:pt idx="0">
                  <c:v>1.4139999999999999E-4</c:v>
                </c:pt>
                <c:pt idx="1">
                  <c:v>1.1380000000000001E-4</c:v>
                </c:pt>
                <c:pt idx="2">
                  <c:v>1.1380000000000001E-4</c:v>
                </c:pt>
                <c:pt idx="3">
                  <c:v>1.1380000000000001E-4</c:v>
                </c:pt>
                <c:pt idx="4">
                  <c:v>1.13E-4</c:v>
                </c:pt>
                <c:pt idx="5">
                  <c:v>1.26E-4</c:v>
                </c:pt>
                <c:pt idx="6">
                  <c:v>1.1640000000000001E-4</c:v>
                </c:pt>
                <c:pt idx="7">
                  <c:v>3.2600000000000001E-4</c:v>
                </c:pt>
                <c:pt idx="8">
                  <c:v>2.3359999999999999E-4</c:v>
                </c:pt>
                <c:pt idx="9">
                  <c:v>2.7260000000000001E-4</c:v>
                </c:pt>
                <c:pt idx="10">
                  <c:v>3.2600000000000001E-4</c:v>
                </c:pt>
                <c:pt idx="11">
                  <c:v>4.9580000000000002E-4</c:v>
                </c:pt>
                <c:pt idx="12">
                  <c:v>7.3020000000000008E-4</c:v>
                </c:pt>
                <c:pt idx="13">
                  <c:v>1.0686000000000001E-3</c:v>
                </c:pt>
                <c:pt idx="14">
                  <c:v>2.2635999999999997E-3</c:v>
                </c:pt>
                <c:pt idx="15">
                  <c:v>3.7291999999999998E-3</c:v>
                </c:pt>
                <c:pt idx="16">
                  <c:v>7.3067999999999996E-3</c:v>
                </c:pt>
                <c:pt idx="17">
                  <c:v>1.5051799999999999E-2</c:v>
                </c:pt>
                <c:pt idx="18">
                  <c:v>5.2614000000000003E-3</c:v>
                </c:pt>
                <c:pt idx="19">
                  <c:v>1.0281799999999999E-2</c:v>
                </c:pt>
                <c:pt idx="20">
                  <c:v>1.8196200000000003E-2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4-423C-8FBA-8FC5D3CA35A0}"/>
            </c:ext>
          </c:extLst>
        </c:ser>
        <c:ser>
          <c:idx val="2"/>
          <c:order val="2"/>
          <c:tx>
            <c:strRef>
              <c:f>Task_93!$Y$128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Task_93!$Y$129:$Y$149</c:f>
              <c:numCache>
                <c:formatCode>General</c:formatCode>
                <c:ptCount val="21"/>
                <c:pt idx="0">
                  <c:v>1.2760000000000001E-4</c:v>
                </c:pt>
                <c:pt idx="1">
                  <c:v>1.008E-4</c:v>
                </c:pt>
                <c:pt idx="2">
                  <c:v>1.0020000000000001E-4</c:v>
                </c:pt>
                <c:pt idx="3">
                  <c:v>1.014E-4</c:v>
                </c:pt>
                <c:pt idx="4">
                  <c:v>1.0120000000000001E-4</c:v>
                </c:pt>
                <c:pt idx="5">
                  <c:v>1.0940000000000002E-4</c:v>
                </c:pt>
                <c:pt idx="6">
                  <c:v>1.026E-4</c:v>
                </c:pt>
                <c:pt idx="7">
                  <c:v>2.7359999999999998E-4</c:v>
                </c:pt>
                <c:pt idx="8">
                  <c:v>1.8340000000000001E-4</c:v>
                </c:pt>
                <c:pt idx="9">
                  <c:v>2.274E-4</c:v>
                </c:pt>
                <c:pt idx="10">
                  <c:v>2.8179999999999997E-4</c:v>
                </c:pt>
                <c:pt idx="11">
                  <c:v>4.4199999999999996E-4</c:v>
                </c:pt>
                <c:pt idx="12">
                  <c:v>7.224E-4</c:v>
                </c:pt>
                <c:pt idx="13">
                  <c:v>1.1173999999999999E-3</c:v>
                </c:pt>
                <c:pt idx="14">
                  <c:v>2.0115999999999997E-3</c:v>
                </c:pt>
                <c:pt idx="15">
                  <c:v>3.6703999999999994E-3</c:v>
                </c:pt>
                <c:pt idx="16">
                  <c:v>7.2251999999999993E-3</c:v>
                </c:pt>
                <c:pt idx="17">
                  <c:v>1.5376799999999999E-2</c:v>
                </c:pt>
                <c:pt idx="18">
                  <c:v>4.8974000000000005E-3</c:v>
                </c:pt>
                <c:pt idx="19">
                  <c:v>9.6828000000000001E-3</c:v>
                </c:pt>
                <c:pt idx="20">
                  <c:v>1.5076999999999998E-2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34-423C-8FBA-8FC5D3CA3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65312"/>
        <c:axId val="1235873472"/>
      </c:lineChart>
      <c:catAx>
        <c:axId val="123586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544570081001263"/>
              <c:y val="0.90375752290823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73472"/>
        <c:crosses val="autoZero"/>
        <c:auto val="1"/>
        <c:lblAlgn val="ctr"/>
        <c:lblOffset val="100"/>
        <c:noMultiLvlLbl val="0"/>
      </c:catAx>
      <c:valAx>
        <c:axId val="1235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1.4657666377456007E-2"/>
              <c:y val="0.37251154346489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6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Ping-Exchange</a:t>
            </a:r>
            <a:r>
              <a:rPr lang="de-DE" sz="1200" baseline="0"/>
              <a:t> Inter</a:t>
            </a:r>
            <a:endParaRPr lang="de-DE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836626013614905"/>
          <c:y val="0.2174158791523482"/>
          <c:w val="0.63309850915897847"/>
          <c:h val="0.54107567296678116"/>
        </c:manualLayout>
      </c:layout>
      <c:lineChart>
        <c:grouping val="standard"/>
        <c:varyColors val="0"/>
        <c:ser>
          <c:idx val="0"/>
          <c:order val="0"/>
          <c:tx>
            <c:strRef>
              <c:f>Task_93!$Z$128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Task_93!$Z$129:$Z$149</c:f>
              <c:numCache>
                <c:formatCode>General</c:formatCode>
                <c:ptCount val="21"/>
                <c:pt idx="0">
                  <c:v>2.4672000000000001E-3</c:v>
                </c:pt>
                <c:pt idx="1">
                  <c:v>8.9400000000000005E-5</c:v>
                </c:pt>
                <c:pt idx="2">
                  <c:v>9.2600000000000001E-5</c:v>
                </c:pt>
                <c:pt idx="3">
                  <c:v>8.8200000000000003E-5</c:v>
                </c:pt>
                <c:pt idx="4">
                  <c:v>8.5200000000000011E-5</c:v>
                </c:pt>
                <c:pt idx="5">
                  <c:v>9.1000000000000003E-5</c:v>
                </c:pt>
                <c:pt idx="6">
                  <c:v>4.0400000000000001E-4</c:v>
                </c:pt>
                <c:pt idx="7">
                  <c:v>4.28E-4</c:v>
                </c:pt>
                <c:pt idx="8">
                  <c:v>1.6451999999999999E-3</c:v>
                </c:pt>
                <c:pt idx="9">
                  <c:v>5.532E-4</c:v>
                </c:pt>
                <c:pt idx="10">
                  <c:v>6.6960000000000001E-4</c:v>
                </c:pt>
                <c:pt idx="11">
                  <c:v>9.0519999999999988E-4</c:v>
                </c:pt>
                <c:pt idx="12">
                  <c:v>1.1872E-3</c:v>
                </c:pt>
                <c:pt idx="13">
                  <c:v>1.4432E-3</c:v>
                </c:pt>
                <c:pt idx="14">
                  <c:v>1.8674E-3</c:v>
                </c:pt>
                <c:pt idx="15">
                  <c:v>2.7837999999999999E-3</c:v>
                </c:pt>
                <c:pt idx="16">
                  <c:v>4.3595999999999999E-3</c:v>
                </c:pt>
                <c:pt idx="17">
                  <c:v>7.9141999999999997E-3</c:v>
                </c:pt>
                <c:pt idx="18">
                  <c:v>1.4643999999999999E-2</c:v>
                </c:pt>
                <c:pt idx="19">
                  <c:v>2.58006E-2</c:v>
                </c:pt>
                <c:pt idx="20">
                  <c:v>4.7076800000000009E-2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0-41A3-9389-232849D9C435}"/>
            </c:ext>
          </c:extLst>
        </c:ser>
        <c:ser>
          <c:idx val="1"/>
          <c:order val="1"/>
          <c:tx>
            <c:strRef>
              <c:f>Task_93!$AA$128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Task_93!$AA$129:$AA$149</c:f>
              <c:numCache>
                <c:formatCode>General</c:formatCode>
                <c:ptCount val="21"/>
                <c:pt idx="0">
                  <c:v>2.4450000000000001E-3</c:v>
                </c:pt>
                <c:pt idx="1">
                  <c:v>1.0199999999999999E-4</c:v>
                </c:pt>
                <c:pt idx="2">
                  <c:v>9.5600000000000006E-5</c:v>
                </c:pt>
                <c:pt idx="3">
                  <c:v>9.7200000000000004E-5</c:v>
                </c:pt>
                <c:pt idx="4">
                  <c:v>9.7600000000000001E-5</c:v>
                </c:pt>
                <c:pt idx="5">
                  <c:v>9.7E-5</c:v>
                </c:pt>
                <c:pt idx="6">
                  <c:v>1.8419999999999998E-4</c:v>
                </c:pt>
                <c:pt idx="7">
                  <c:v>2.0340000000000001E-4</c:v>
                </c:pt>
                <c:pt idx="8">
                  <c:v>2.6380000000000007E-4</c:v>
                </c:pt>
                <c:pt idx="9">
                  <c:v>1.4702000000000001E-3</c:v>
                </c:pt>
                <c:pt idx="10">
                  <c:v>4.0879999999999996E-4</c:v>
                </c:pt>
                <c:pt idx="11">
                  <c:v>6.7440000000000002E-4</c:v>
                </c:pt>
                <c:pt idx="12">
                  <c:v>1.0561999999999998E-3</c:v>
                </c:pt>
                <c:pt idx="13">
                  <c:v>1.4381999999999999E-3</c:v>
                </c:pt>
                <c:pt idx="14">
                  <c:v>1.9811999999999998E-3</c:v>
                </c:pt>
                <c:pt idx="15">
                  <c:v>2.8670000000000002E-3</c:v>
                </c:pt>
                <c:pt idx="16">
                  <c:v>4.5312E-3</c:v>
                </c:pt>
                <c:pt idx="17">
                  <c:v>7.772799999999999E-3</c:v>
                </c:pt>
                <c:pt idx="18">
                  <c:v>1.6919200000000002E-2</c:v>
                </c:pt>
                <c:pt idx="19">
                  <c:v>2.8417599999999998E-2</c:v>
                </c:pt>
                <c:pt idx="20">
                  <c:v>5.0762399999999999E-2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30-41A3-9389-232849D9C435}"/>
            </c:ext>
          </c:extLst>
        </c:ser>
        <c:ser>
          <c:idx val="2"/>
          <c:order val="2"/>
          <c:tx>
            <c:strRef>
              <c:f>Task_93!$AB$128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Task_93!$AB$129:$AB$149</c:f>
              <c:numCache>
                <c:formatCode>General</c:formatCode>
                <c:ptCount val="21"/>
                <c:pt idx="0">
                  <c:v>2.4281999999999997E-3</c:v>
                </c:pt>
                <c:pt idx="1">
                  <c:v>1.4358000000000001E-3</c:v>
                </c:pt>
                <c:pt idx="2">
                  <c:v>1.5467999999999999E-3</c:v>
                </c:pt>
                <c:pt idx="3">
                  <c:v>1.4074000000000001E-3</c:v>
                </c:pt>
                <c:pt idx="4">
                  <c:v>1.4758E-3</c:v>
                </c:pt>
                <c:pt idx="5">
                  <c:v>1.5072E-3</c:v>
                </c:pt>
                <c:pt idx="6">
                  <c:v>1.5945999999999998E-3</c:v>
                </c:pt>
                <c:pt idx="7">
                  <c:v>1.4950000000000002E-3</c:v>
                </c:pt>
                <c:pt idx="8">
                  <c:v>1.39738E-2</c:v>
                </c:pt>
                <c:pt idx="9">
                  <c:v>1.6391999999999999E-3</c:v>
                </c:pt>
                <c:pt idx="10">
                  <c:v>1.6695999999999998E-3</c:v>
                </c:pt>
                <c:pt idx="11">
                  <c:v>2.2374000000000001E-3</c:v>
                </c:pt>
                <c:pt idx="12">
                  <c:v>3.3523999999999997E-3</c:v>
                </c:pt>
                <c:pt idx="13">
                  <c:v>5.0488E-3</c:v>
                </c:pt>
                <c:pt idx="14">
                  <c:v>7.3321999999999997E-3</c:v>
                </c:pt>
                <c:pt idx="15">
                  <c:v>1.2480999999999999E-2</c:v>
                </c:pt>
                <c:pt idx="16">
                  <c:v>1.3406599999999999E-2</c:v>
                </c:pt>
                <c:pt idx="17">
                  <c:v>1.16518E-2</c:v>
                </c:pt>
                <c:pt idx="18">
                  <c:v>2.5097800000000003E-2</c:v>
                </c:pt>
                <c:pt idx="19">
                  <c:v>2.8816799999999997E-2</c:v>
                </c:pt>
                <c:pt idx="20">
                  <c:v>4.7466999999999995E-2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30-41A3-9389-232849D9C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754608"/>
        <c:axId val="1244771408"/>
      </c:lineChart>
      <c:catAx>
        <c:axId val="124475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3682754682126281"/>
              <c:y val="0.88696224851167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1408"/>
        <c:crosses val="autoZero"/>
        <c:auto val="1"/>
        <c:lblAlgn val="ctr"/>
        <c:lblOffset val="100"/>
        <c:noMultiLvlLbl val="0"/>
      </c:catAx>
      <c:valAx>
        <c:axId val="12447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2.2202646252405044E-2"/>
              <c:y val="0.35698463712382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5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760933</xdr:colOff>
      <xdr:row>3</xdr:row>
      <xdr:rowOff>20277</xdr:rowOff>
    </xdr:from>
    <xdr:to>
      <xdr:col>19</xdr:col>
      <xdr:colOff>760933</xdr:colOff>
      <xdr:row>17</xdr:row>
      <xdr:rowOff>144277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9E07E42-FEAA-0BE5-E3A0-4A243F7EDB4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13874</xdr:colOff>
      <xdr:row>27</xdr:row>
      <xdr:rowOff>21665</xdr:rowOff>
    </xdr:from>
    <xdr:to>
      <xdr:col>20</xdr:col>
      <xdr:colOff>13874</xdr:colOff>
      <xdr:row>41</xdr:row>
      <xdr:rowOff>144822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B7FFC4F-7D25-36A5-4516-892C69E1151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36286</xdr:colOff>
      <xdr:row>51</xdr:row>
      <xdr:rowOff>39007</xdr:rowOff>
    </xdr:from>
    <xdr:to>
      <xdr:col>20</xdr:col>
      <xdr:colOff>36286</xdr:colOff>
      <xdr:row>65</xdr:row>
      <xdr:rowOff>163007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2CF0D364-EE76-3A90-3CB8-F160523B106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27215</xdr:colOff>
      <xdr:row>75</xdr:row>
      <xdr:rowOff>29935</xdr:rowOff>
    </xdr:from>
    <xdr:to>
      <xdr:col>20</xdr:col>
      <xdr:colOff>27215</xdr:colOff>
      <xdr:row>89</xdr:row>
      <xdr:rowOff>153935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3607D49E-9564-E8BB-5ED9-F46BAFD9B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27215</xdr:colOff>
      <xdr:row>99</xdr:row>
      <xdr:rowOff>48079</xdr:rowOff>
    </xdr:from>
    <xdr:to>
      <xdr:col>20</xdr:col>
      <xdr:colOff>27215</xdr:colOff>
      <xdr:row>113</xdr:row>
      <xdr:rowOff>172079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67333A69-1F91-8111-DBF5-DB6A85751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27215</xdr:colOff>
      <xdr:row>123</xdr:row>
      <xdr:rowOff>48079</xdr:rowOff>
    </xdr:from>
    <xdr:to>
      <xdr:col>20</xdr:col>
      <xdr:colOff>27215</xdr:colOff>
      <xdr:row>137</xdr:row>
      <xdr:rowOff>172079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2D300ABF-9CBF-C1E1-75CF-C4F1059E1BE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109682</xdr:colOff>
      <xdr:row>109</xdr:row>
      <xdr:rowOff>77353</xdr:rowOff>
    </xdr:from>
    <xdr:to>
      <xdr:col>7</xdr:col>
      <xdr:colOff>715818</xdr:colOff>
      <xdr:row>125</xdr:row>
      <xdr:rowOff>127000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A891A38-4B1D-1F3D-5D2C-F24F4854D8A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109682</xdr:colOff>
      <xdr:row>126</xdr:row>
      <xdr:rowOff>65809</xdr:rowOff>
    </xdr:from>
    <xdr:to>
      <xdr:col>7</xdr:col>
      <xdr:colOff>717537</xdr:colOff>
      <xdr:row>142</xdr:row>
      <xdr:rowOff>116173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8ECDDF6-0FE4-AF8D-8557-FB07687A085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137308</xdr:colOff>
      <xdr:row>114</xdr:row>
      <xdr:rowOff>45811</xdr:rowOff>
    </xdr:from>
    <xdr:to>
      <xdr:col>6</xdr:col>
      <xdr:colOff>1003629</xdr:colOff>
      <xdr:row>129</xdr:row>
      <xdr:rowOff>99785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CBB2AF-170A-0A5C-1B65-F0C8E3BA666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72572</xdr:colOff>
      <xdr:row>114</xdr:row>
      <xdr:rowOff>60552</xdr:rowOff>
    </xdr:from>
    <xdr:to>
      <xdr:col>12</xdr:col>
      <xdr:colOff>559391</xdr:colOff>
      <xdr:row>129</xdr:row>
      <xdr:rowOff>114580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9FCAE51-5461-9132-9928-168412E2517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144731</xdr:colOff>
      <xdr:row>130</xdr:row>
      <xdr:rowOff>59934</xdr:rowOff>
    </xdr:from>
    <xdr:to>
      <xdr:col>6</xdr:col>
      <xdr:colOff>1012549</xdr:colOff>
      <xdr:row>145</xdr:row>
      <xdr:rowOff>136625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4914E1C-A198-7C3E-14E5-2876D8080B1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65767</xdr:colOff>
      <xdr:row>130</xdr:row>
      <xdr:rowOff>62819</xdr:rowOff>
    </xdr:from>
    <xdr:to>
      <xdr:col>12</xdr:col>
      <xdr:colOff>551682</xdr:colOff>
      <xdr:row>145</xdr:row>
      <xdr:rowOff>134990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0B4A9EA-7A9C-CC9E-52A3-8D4FDCBA5AB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7" xr16:uid="{B48C2ECD-DD62-40ED-9017-C4244B8A45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3" xr16:uid="{413DAFCD-8B7D-44BA-B18A-B2276CF6642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9" xr16:uid="{C3D43B8E-0C15-4B69-83AB-A6CADBB377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4B34F004-8938-4A7B-B74B-0873581E462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4" xr16:uid="{47D7E86D-1630-43FE-9973-037EE9D38B6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B0458734-8834-4187-AD94-B02AF99B9379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954ABE62-7DE0-495B-AD47-8EDED186FB31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85A0ABA-DC37-46BA-BB5B-215B425E488F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18" xr16:uid="{76BC4255-002B-40EB-98F6-B6E5BF094EE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2" connectionId="19" xr16:uid="{D3108A61-2FF9-4E98-A6DD-6C02E3C136AB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20" xr16:uid="{D086AA7B-4CCF-4B6B-B300-D7988E0A789C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14" xr16:uid="{98DD4F47-9D93-473D-9A1E-4E7BD9FF766A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5" xr16:uid="{959DB5F4-D665-4C89-89D6-40D84D4A6D57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16" xr16:uid="{542B5A61-E762-46EC-B124-49643DE6431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0" xr16:uid="{F9775282-420B-47FA-A061-47FE1A9ACD75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1" connectionId="11" xr16:uid="{831AD68D-1EEE-42E6-9D81-45BCDACE3DE1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12" xr16:uid="{44C1F526-0265-46DA-957A-09F852458E2F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6" xr16:uid="{31CE91FB-C1EB-4B60-8FEF-4E6EF62B559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7" xr16:uid="{DA5659A3-5803-4577-B960-782BD9E40FD5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8" xr16:uid="{C18F7E13-0E81-4D94-A71A-656A6B4E682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F44E6E-81F1-4053-BCD9-9209B5D65FDC}" name="pp_intra" displayName="pp_intra" ref="A1:B106" tableType="queryTable" totalsRowShown="0">
  <autoFilter ref="A1:B106" xr:uid="{F7F44E6E-81F1-4053-BCD9-9209B5D65FDC}"/>
  <tableColumns count="2">
    <tableColumn id="3" xr3:uid="{F0597374-E5DC-4453-AF9A-4370FA6F3DFF}" uniqueName="3" name="Exponent" queryTableFieldId="3"/>
    <tableColumn id="4" xr3:uid="{723A6142-6FF6-41D7-AE6C-44703169FE78}" uniqueName="4" name="Latency (ms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8660A2-B0D1-4F95-8B79-6AFE8812F3D8}" name="pp_inter" displayName="pp_inter" ref="A1:B106" tableType="queryTable" totalsRowShown="0">
  <autoFilter ref="A1:B106" xr:uid="{F28660A2-B0D1-4F95-8B79-6AFE8812F3D8}"/>
  <tableColumns count="2">
    <tableColumn id="3" xr3:uid="{1F0F0B52-8E51-4B3C-92BD-2D65CE3350B3}" uniqueName="3" name="Exponent" queryTableFieldId="3"/>
    <tableColumn id="4" xr3:uid="{8670175E-5E0E-4F24-B669-F0FAB60E356F}" uniqueName="4" name="Latency (ms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6D32D-E939-4013-AE3B-E051D82FD5F8}" name="pe_intra" displayName="pe_intra" ref="A1:B106" tableType="queryTable" totalsRowShown="0">
  <autoFilter ref="A1:B106" xr:uid="{37B6D32D-E939-4013-AE3B-E051D82FD5F8}"/>
  <tableColumns count="2">
    <tableColumn id="3" xr3:uid="{3A3C716B-0BB8-4594-AAFD-A5BAFF298381}" uniqueName="3" name="Exponent" queryTableFieldId="3" dataDxfId="7"/>
    <tableColumn id="4" xr3:uid="{923D8496-C082-4844-87DA-7227EE24A14E}" uniqueName="4" name="Latency (ms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D5AEF-FFF2-46F3-AF21-5BC5D6C8625D}" name="pe_inter" displayName="pe_inter" ref="A1:B106" tableType="queryTable" totalsRowShown="0">
  <autoFilter ref="A1:B106" xr:uid="{E5AD5AEF-FFF2-46F3-AF21-5BC5D6C8625D}"/>
  <tableColumns count="2">
    <tableColumn id="3" xr3:uid="{6E6B782F-DA76-4AB4-934A-E7CBEC87FE08}" uniqueName="3" name="Exponent" queryTableFieldId="3" dataDxfId="6"/>
    <tableColumn id="4" xr3:uid="{EF010C96-C893-4C6E-A8D8-91B3C4BC98C1}" uniqueName="4" name="Latency (ms)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48FD62E-4265-4356-B72A-8DFCB6EF18A9}" name="ib_pp_intra" displayName="ib_pp_intra" ref="A1:B106" tableType="queryTable" totalsRowShown="0">
  <autoFilter ref="A1:B106" xr:uid="{048FD62E-4265-4356-B72A-8DFCB6EF18A9}"/>
  <tableColumns count="2">
    <tableColumn id="3" xr3:uid="{C7740DFC-8A11-4E1A-9197-C5C82BFA1122}" uniqueName="3" name="Exponent" queryTableFieldId="3"/>
    <tableColumn id="4" xr3:uid="{20FF9A88-E1D3-4732-9673-7565061E20B2}" uniqueName="4" name="Latency (ms)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126149-64E0-4F97-9584-E0832E775518}" name="ib_pp_inter" displayName="ib_pp_inter" ref="A1:B106" tableType="queryTable" totalsRowShown="0">
  <autoFilter ref="A1:B106" xr:uid="{03126149-64E0-4F97-9584-E0832E775518}"/>
  <tableColumns count="2">
    <tableColumn id="3" xr3:uid="{44134F25-2170-425C-AA4E-D603EAB514EA}" uniqueName="3" name="Exponent" queryTableFieldId="3"/>
    <tableColumn id="4" xr3:uid="{DF023BF5-54C5-48C2-883F-CE8080A79A45}" uniqueName="4" name="Latency (ms)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D9DDDE0-12B2-4F38-B505-340A35B7488B}" name="ib_pe_intra" displayName="ib_pe_intra" ref="A1:B106" tableType="queryTable" totalsRowShown="0">
  <autoFilter ref="A1:B106" xr:uid="{9D9DDDE0-12B2-4F38-B505-340A35B7488B}"/>
  <tableColumns count="2">
    <tableColumn id="3" xr3:uid="{B3B4DE42-A991-4DC4-93DC-340196DA931C}" uniqueName="3" name="Exponent" queryTableFieldId="3" dataDxfId="9"/>
    <tableColumn id="4" xr3:uid="{B71E8BE2-89D9-4450-B715-50CE657C97CD}" uniqueName="4" name="Latency (ms)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D470E3-128F-46CC-9E98-D035C6B60609}" name="ib_pe_inter" displayName="ib_pe_inter" ref="A1:B106" tableType="queryTable" totalsRowShown="0">
  <autoFilter ref="A1:B106" xr:uid="{E6D470E3-128F-46CC-9E98-D035C6B60609}"/>
  <tableColumns count="2">
    <tableColumn id="3" xr3:uid="{584EC9B7-4F76-4AC9-81BC-0F9571AF2A96}" uniqueName="3" name="Exponent" queryTableFieldId="3" dataDxfId="8"/>
    <tableColumn id="4" xr3:uid="{4B5D49DF-D84E-4D65-8AB7-8CE2A615EEF2}" uniqueName="4" name="Latency (ms)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E7748F-45EA-446B-BB00-E9683E033E61}" name="pp_intra_0" displayName="pp_intra_0" ref="A1:B106" tableType="queryTable" totalsRowShown="0">
  <autoFilter ref="A1:B106" xr:uid="{61E7748F-45EA-446B-BB00-E9683E033E61}"/>
  <tableColumns count="2">
    <tableColumn id="3" xr3:uid="{39B26D0A-E27E-4884-88F2-E414A5245E79}" uniqueName="3" name="Exponent" queryTableFieldId="3"/>
    <tableColumn id="4" xr3:uid="{3F0809A7-470B-49E3-AA07-D93C31EE3047}" uniqueName="4" name="Latency (ms)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70A4232-6091-4E3B-8F92-0B5F7AEAAD4D}" name="pp_intra_1" displayName="pp_intra_1" ref="A1:B106" tableType="queryTable" totalsRowShown="0">
  <autoFilter ref="A1:B106" xr:uid="{570A4232-6091-4E3B-8F92-0B5F7AEAAD4D}"/>
  <tableColumns count="2">
    <tableColumn id="3" xr3:uid="{F37A5BFC-0ABF-494B-A75D-2EE8A059DDC3}" uniqueName="3" name="Exponent" queryTableFieldId="3"/>
    <tableColumn id="4" xr3:uid="{94AEBD0A-16A7-452A-BC88-1EA64B2A6A1C}" uniqueName="4" name="Latency (ms)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1488433-3893-4790-9835-E1B834D5535A}" name="pp_intra_7" displayName="pp_intra_7" ref="A1:B106" tableType="queryTable" totalsRowShown="0">
  <autoFilter ref="A1:B106" xr:uid="{51488433-3893-4790-9835-E1B834D5535A}"/>
  <tableColumns count="2">
    <tableColumn id="3" xr3:uid="{0CDA6B4C-A516-48EC-BD62-2F70CF354C9F}" uniqueName="3" name="Exponent" queryTableFieldId="3"/>
    <tableColumn id="4" xr3:uid="{4D587013-C9F0-46C1-8961-59DB41CEE7E6}" uniqueName="4" name="Latency (ms)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001714-463A-4B00-9D1E-CCA7911C66F8}" name="pp_inter_0" displayName="pp_inter_0" ref="A1:B106" tableType="queryTable" totalsRowShown="0">
  <autoFilter ref="A1:B106" xr:uid="{86001714-463A-4B00-9D1E-CCA7911C66F8}"/>
  <tableColumns count="2">
    <tableColumn id="3" xr3:uid="{3D3B745F-C737-4AF8-A908-729064399210}" uniqueName="3" name="Exponent" queryTableFieldId="3"/>
    <tableColumn id="4" xr3:uid="{FA0C8378-6259-498D-9485-9506FE442BDC}" uniqueName="4" name="Latency (ms)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F38C086-E24C-4AFB-8B3B-ADF3B59B6464}" name="pp_inter_1" displayName="pp_inter_1" ref="A1:B106" tableType="queryTable" totalsRowShown="0">
  <autoFilter ref="A1:B106" xr:uid="{FF38C086-E24C-4AFB-8B3B-ADF3B59B6464}"/>
  <tableColumns count="2">
    <tableColumn id="3" xr3:uid="{29A5DC67-0750-428A-94C5-3A65174A6EA2}" uniqueName="3" name="Exponent" queryTableFieldId="3"/>
    <tableColumn id="4" xr3:uid="{D245F5B4-0631-4F3C-8021-E4A9DEA3A099}" uniqueName="4" name="Latency (ms)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D26DE2-6268-492D-AB78-8C4378FC9CDE}" name="pp_inter_7" displayName="pp_inter_7" ref="A1:B106" tableType="queryTable" totalsRowShown="0">
  <autoFilter ref="A1:B106" xr:uid="{21D26DE2-6268-492D-AB78-8C4378FC9CDE}"/>
  <tableColumns count="2">
    <tableColumn id="3" xr3:uid="{FC0A20C9-89BF-4CB7-A564-CF6FC4E681E7}" uniqueName="3" name="Exponent" queryTableFieldId="3"/>
    <tableColumn id="4" xr3:uid="{FCC18BD3-51E8-4C09-A777-7878B30A20F9}" uniqueName="4" name="Latency (ms)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1EA9C2-8309-43ED-9FC4-E577661CF688}" name="pe_intra_0" displayName="pe_intra_0" ref="A1:B106" tableType="queryTable" totalsRowShown="0">
  <autoFilter ref="A1:B106" xr:uid="{DB1EA9C2-8309-43ED-9FC4-E577661CF688}"/>
  <tableColumns count="2">
    <tableColumn id="3" xr3:uid="{8FF4BCDB-0EE3-46FB-BA58-01D596EC10B0}" uniqueName="3" name="Exponent" queryTableFieldId="3" dataDxfId="5"/>
    <tableColumn id="4" xr3:uid="{4BAA2756-D7E8-4FA0-B85A-8A77F6F865E9}" uniqueName="4" name="Latency (ms)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5B7FD69-349A-4810-A077-5FD87A4C1BEA}" name="pe_intra_1" displayName="pe_intra_1" ref="A1:B106" tableType="queryTable" totalsRowShown="0">
  <autoFilter ref="A1:B106" xr:uid="{F5B7FD69-349A-4810-A077-5FD87A4C1BEA}"/>
  <tableColumns count="2">
    <tableColumn id="3" xr3:uid="{8FD373DA-A4AF-4654-816B-79F42CEF789F}" uniqueName="3" name="Exponent" queryTableFieldId="3" dataDxfId="4"/>
    <tableColumn id="4" xr3:uid="{43E4CA79-17C5-4A38-B26B-EE8F46E6B2F5}" uniqueName="4" name="Latency (ms)" queryTableFieldId="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2C18AF-FABC-4CA2-B183-7E9BA8B73E30}" name="pe_intra_7" displayName="pe_intra_7" ref="A1:B106" tableType="queryTable" totalsRowShown="0">
  <autoFilter ref="A1:B106" xr:uid="{A62C18AF-FABC-4CA2-B183-7E9BA8B73E30}"/>
  <tableColumns count="2">
    <tableColumn id="3" xr3:uid="{5762F3AF-CA99-4350-B49B-041D0953074A}" uniqueName="3" name="Exponent" queryTableFieldId="3" dataDxfId="3"/>
    <tableColumn id="4" xr3:uid="{BB61A9A7-4E70-4552-A0F9-FB0B6BCBBA7A}" uniqueName="4" name="Latency (ms)" queryTableField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9D9CBF-7D90-4B71-B699-173BFB774C4A}" name="pe_inter_0" displayName="pe_inter_0" ref="A1:B106" tableType="queryTable" totalsRowShown="0">
  <autoFilter ref="A1:B106" xr:uid="{0A9D9CBF-7D90-4B71-B699-173BFB774C4A}"/>
  <tableColumns count="2">
    <tableColumn id="3" xr3:uid="{88A87DC6-7F61-4020-B652-09D23B1461DE}" uniqueName="3" name="Exponent" queryTableFieldId="3" dataDxfId="2"/>
    <tableColumn id="4" xr3:uid="{5C4D3A05-3013-456A-97DA-047572B59FE3}" uniqueName="4" name="Latency (ms)" queryTableField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E7AC21-CEBD-48F3-81FC-EA11F2050AA8}" name="pe_inter_1" displayName="pe_inter_1" ref="A1:B106" tableType="queryTable" totalsRowShown="0">
  <autoFilter ref="A1:B106" xr:uid="{A7E7AC21-CEBD-48F3-81FC-EA11F2050AA8}"/>
  <tableColumns count="2">
    <tableColumn id="3" xr3:uid="{4B940C76-D919-4BA1-B99E-207067997A49}" uniqueName="3" name="Exponent" queryTableFieldId="3" dataDxfId="1"/>
    <tableColumn id="4" xr3:uid="{0AC7830F-3607-4721-BBEE-817D2E338973}" uniqueName="4" name="Latency (ms)" queryTableFieldId="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996ECA-A104-495B-A4DD-0F00FA53D311}" name="pe_inter_7" displayName="pe_inter_7" ref="A1:B106" tableType="queryTable" totalsRowShown="0">
  <autoFilter ref="A1:B106" xr:uid="{14996ECA-A104-495B-A4DD-0F00FA53D311}"/>
  <tableColumns count="2">
    <tableColumn id="3" xr3:uid="{749F1E6B-E7A9-48CB-8E37-5F5A8AC59DFB}" uniqueName="3" name="Exponent" queryTableFieldId="3" dataDxfId="0"/>
    <tableColumn id="4" xr3:uid="{E34D2EBA-5343-4EB3-BDC4-B33D2C6ED197}" uniqueName="4" name="Latency (m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2708-101A-444B-B74F-2B9923C31696}">
  <dimension ref="A1"/>
  <sheetViews>
    <sheetView zoomScaleNormal="100" workbookViewId="0">
      <selection activeCell="K16" sqref="K16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B222-0F73-46F9-8F52-A94F4F3A3850}">
  <dimension ref="A1:M143"/>
  <sheetViews>
    <sheetView topLeftCell="A119" zoomScale="70" zoomScaleNormal="70" workbookViewId="0">
      <selection activeCell="F134" sqref="F134"/>
    </sheetView>
  </sheetViews>
  <sheetFormatPr baseColWidth="10" defaultRowHeight="14.5" x14ac:dyDescent="0.35"/>
  <cols>
    <col min="1" max="1" width="17.54296875" bestFit="1" customWidth="1"/>
    <col min="2" max="2" width="14.08984375" bestFit="1" customWidth="1"/>
    <col min="3" max="3" width="13" bestFit="1" customWidth="1"/>
    <col min="4" max="4" width="12.6328125" bestFit="1" customWidth="1"/>
    <col min="5" max="6" width="12.453125" bestFit="1" customWidth="1"/>
  </cols>
  <sheetData>
    <row r="1" spans="1:13" ht="18.5" customHeight="1" x14ac:dyDescent="0.45">
      <c r="A1" s="19" t="s">
        <v>26</v>
      </c>
      <c r="B1" s="19"/>
      <c r="C1" s="19"/>
      <c r="D1" s="19"/>
      <c r="E1" s="19"/>
      <c r="F1" s="19"/>
      <c r="I1" s="18" t="s">
        <v>37</v>
      </c>
      <c r="J1" s="18"/>
      <c r="K1" s="18"/>
      <c r="L1" s="18"/>
      <c r="M1" s="18"/>
    </row>
    <row r="2" spans="1:13" ht="16" customHeight="1" x14ac:dyDescent="0.4">
      <c r="A2" s="18" t="s">
        <v>38</v>
      </c>
      <c r="B2" s="18"/>
      <c r="C2" s="18"/>
      <c r="D2" s="18"/>
      <c r="E2" s="18"/>
      <c r="F2" s="18"/>
      <c r="I2" s="8" t="s">
        <v>0</v>
      </c>
      <c r="J2" s="7" t="s">
        <v>34</v>
      </c>
      <c r="K2" s="3" t="s">
        <v>23</v>
      </c>
      <c r="L2" s="2" t="s">
        <v>25</v>
      </c>
      <c r="M2" s="3" t="s">
        <v>24</v>
      </c>
    </row>
    <row r="3" spans="1:13" x14ac:dyDescent="0.35">
      <c r="A3" s="2" t="s">
        <v>27</v>
      </c>
      <c r="B3" s="3" t="s">
        <v>0</v>
      </c>
      <c r="C3" s="4" t="s">
        <v>34</v>
      </c>
      <c r="D3" s="3" t="s">
        <v>23</v>
      </c>
      <c r="E3" s="2" t="s">
        <v>25</v>
      </c>
      <c r="F3" s="3" t="s">
        <v>24</v>
      </c>
      <c r="I3" s="9" t="s">
        <v>2</v>
      </c>
      <c r="J3" cm="1">
        <f t="array" ref="J3">_xlfn._xlws.FILTER(C$4:C$108, ($A$4:$A$108="1.")*($B$4:$B$108=$I3))</f>
        <v>1.013E-3</v>
      </c>
      <c r="K3" cm="1">
        <f t="array" ref="K3">_xlfn._xlws.FILTER(D$4:D$108, ($A$4:$A$108="1.")*($B$4:$B$108=$I3))</f>
        <v>1.8366E-2</v>
      </c>
      <c r="L3" cm="1">
        <f t="array" ref="L3">_xlfn._xlws.FILTER(E$4:E$108, ($A$4:$A$108="1.")*($B$4:$B$108=$I3))</f>
        <v>4.2999999999999999E-4</v>
      </c>
      <c r="M3" cm="1">
        <f t="array" ref="M3">_xlfn._xlws.FILTER(F$4:F$108, ($A$4:$A$108="1.")*($B$4:$B$108=$I3))</f>
        <v>1.3178E-2</v>
      </c>
    </row>
    <row r="4" spans="1:13" x14ac:dyDescent="0.35">
      <c r="A4" t="s">
        <v>28</v>
      </c>
      <c r="B4" t="str" cm="1">
        <f t="array" ref="B4:B108">pp_intra[Exponent]</f>
        <v>2^0</v>
      </c>
      <c r="C4" s="1" cm="1">
        <f t="array" ref="C4:C108">pp_intra[Latency (ms)]</f>
        <v>1.013E-3</v>
      </c>
      <c r="D4" cm="1">
        <f t="array" ref="D4:D108">pp_inter[Latency (ms)]</f>
        <v>1.8366E-2</v>
      </c>
      <c r="E4" cm="1">
        <f t="array" ref="E4:E108">pe_intra[Latency (ms)]</f>
        <v>4.2999999999999999E-4</v>
      </c>
      <c r="F4" cm="1">
        <f t="array" ref="F4:F108">pe_inter[Latency (ms)]</f>
        <v>1.3178E-2</v>
      </c>
      <c r="I4" s="9" t="s">
        <v>3</v>
      </c>
      <c r="J4" cm="1">
        <f t="array" ref="J4">_xlfn._xlws.FILTER(C$4:C$108, ($A$4:$A$108="1.")*($B$4:$B$108=$I4))</f>
        <v>7.6800000000000002E-4</v>
      </c>
      <c r="K4" cm="1">
        <f t="array" ref="K4">_xlfn._xlws.FILTER(D$4:D$108, ($A$4:$A$108="1.")*($B$4:$B$108=$I4))</f>
        <v>1.284E-3</v>
      </c>
      <c r="L4" cm="1">
        <f t="array" ref="L4">_xlfn._xlws.FILTER(E$4:E$108, ($A$4:$A$108="1.")*($B$4:$B$108=$I4))</f>
        <v>2.14E-4</v>
      </c>
      <c r="M4" cm="1">
        <f t="array" ref="M4">_xlfn._xlws.FILTER(F$4:F$108, ($A$4:$A$108="1.")*($B$4:$B$108=$I4))</f>
        <v>2.9999999999999997E-4</v>
      </c>
    </row>
    <row r="5" spans="1:13" x14ac:dyDescent="0.35">
      <c r="A5" t="s">
        <v>29</v>
      </c>
      <c r="B5" t="str">
        <v>2^0</v>
      </c>
      <c r="C5" s="1">
        <v>7.7999999999999999E-4</v>
      </c>
      <c r="D5">
        <v>1.302E-3</v>
      </c>
      <c r="E5">
        <v>2.1499999999999999E-4</v>
      </c>
      <c r="F5">
        <v>2.9E-4</v>
      </c>
      <c r="I5" s="9" t="s">
        <v>4</v>
      </c>
      <c r="J5" cm="1">
        <f t="array" ref="J5">_xlfn._xlws.FILTER(C$4:C$108, ($A$4:$A$108="1.")*($B$4:$B$108=$I5))</f>
        <v>7.6000000000000004E-4</v>
      </c>
      <c r="K5" cm="1">
        <f t="array" ref="K5">_xlfn._xlws.FILTER(D$4:D$108, ($A$4:$A$108="1.")*($B$4:$B$108=$I5))</f>
        <v>1.2539999999999999E-3</v>
      </c>
      <c r="L5" cm="1">
        <f t="array" ref="L5">_xlfn._xlws.FILTER(E$4:E$108, ($A$4:$A$108="1.")*($B$4:$B$108=$I5))</f>
        <v>2.14E-4</v>
      </c>
      <c r="M5" cm="1">
        <f t="array" ref="M5">_xlfn._xlws.FILTER(F$4:F$108, ($A$4:$A$108="1.")*($B$4:$B$108=$I5))</f>
        <v>3.0499999999999999E-4</v>
      </c>
    </row>
    <row r="6" spans="1:13" x14ac:dyDescent="0.35">
      <c r="A6" t="s">
        <v>30</v>
      </c>
      <c r="B6" t="str">
        <v>2^0</v>
      </c>
      <c r="C6" s="1">
        <v>7.6900000000000004E-4</v>
      </c>
      <c r="D6">
        <v>1.2290000000000001E-3</v>
      </c>
      <c r="E6">
        <v>2.12E-4</v>
      </c>
      <c r="F6">
        <v>3.1300000000000002E-4</v>
      </c>
      <c r="I6" s="9" t="s">
        <v>5</v>
      </c>
      <c r="J6" cm="1">
        <f t="array" ref="J6">_xlfn._xlws.FILTER(C$4:C$108, ($A$4:$A$108="1.")*($B$4:$B$108=$I6))</f>
        <v>7.6300000000000001E-4</v>
      </c>
      <c r="K6" cm="1">
        <f t="array" ref="K6">_xlfn._xlws.FILTER(D$4:D$108, ($A$4:$A$108="1.")*($B$4:$B$108=$I6))</f>
        <v>1.467E-3</v>
      </c>
      <c r="L6" cm="1">
        <f t="array" ref="L6">_xlfn._xlws.FILTER(E$4:E$108, ($A$4:$A$108="1.")*($B$4:$B$108=$I6))</f>
        <v>2.1599999999999999E-4</v>
      </c>
      <c r="M6" cm="1">
        <f t="array" ref="M6">_xlfn._xlws.FILTER(F$4:F$108, ($A$4:$A$108="1.")*($B$4:$B$108=$I6))</f>
        <v>3.0800000000000001E-4</v>
      </c>
    </row>
    <row r="7" spans="1:13" x14ac:dyDescent="0.35">
      <c r="A7" t="s">
        <v>31</v>
      </c>
      <c r="B7" t="str">
        <v>2^0</v>
      </c>
      <c r="C7" s="1">
        <v>7.6900000000000004E-4</v>
      </c>
      <c r="D7">
        <v>1.2329999999999999E-3</v>
      </c>
      <c r="E7">
        <v>2.1000000000000001E-4</v>
      </c>
      <c r="F7">
        <v>3.0499999999999999E-4</v>
      </c>
      <c r="I7" s="9" t="s">
        <v>6</v>
      </c>
      <c r="J7" cm="1">
        <f t="array" ref="J7">_xlfn._xlws.FILTER(C$4:C$108, ($A$4:$A$108="1.")*($B$4:$B$108=$I7))</f>
        <v>7.5500000000000003E-4</v>
      </c>
      <c r="K7" cm="1">
        <f t="array" ref="K7">_xlfn._xlws.FILTER(D$4:D$108, ($A$4:$A$108="1.")*($B$4:$B$108=$I7))</f>
        <v>1.2470000000000001E-3</v>
      </c>
      <c r="L7" cm="1">
        <f t="array" ref="L7">_xlfn._xlws.FILTER(E$4:E$108, ($A$4:$A$108="1.")*($B$4:$B$108=$I7))</f>
        <v>2.14E-4</v>
      </c>
      <c r="M7" cm="1">
        <f t="array" ref="M7">_xlfn._xlws.FILTER(F$4:F$108, ($A$4:$A$108="1.")*($B$4:$B$108=$I7))</f>
        <v>2.9799999999999998E-4</v>
      </c>
    </row>
    <row r="8" spans="1:13" x14ac:dyDescent="0.35">
      <c r="A8" t="s">
        <v>32</v>
      </c>
      <c r="B8" t="str">
        <v>2^0</v>
      </c>
      <c r="C8" s="1">
        <v>7.9000000000000001E-4</v>
      </c>
      <c r="D8">
        <v>1.255E-3</v>
      </c>
      <c r="E8">
        <v>2.5500000000000002E-4</v>
      </c>
      <c r="F8">
        <v>2.9999999999999997E-4</v>
      </c>
      <c r="I8" s="9" t="s">
        <v>7</v>
      </c>
      <c r="J8" cm="1">
        <f t="array" ref="J8">_xlfn._xlws.FILTER(C$4:C$108, ($A$4:$A$108="1.")*($B$4:$B$108=$I8))</f>
        <v>1.08E-3</v>
      </c>
      <c r="K8" cm="1">
        <f t="array" ref="K8">_xlfn._xlws.FILTER(D$4:D$108, ($A$4:$A$108="1.")*($B$4:$B$108=$I8))</f>
        <v>1.384E-3</v>
      </c>
      <c r="L8" cm="1">
        <f t="array" ref="L8">_xlfn._xlws.FILTER(E$4:E$108, ($A$4:$A$108="1.")*($B$4:$B$108=$I8))</f>
        <v>2.52E-4</v>
      </c>
      <c r="M8" cm="1">
        <f t="array" ref="M8">_xlfn._xlws.FILTER(F$4:F$108, ($A$4:$A$108="1.")*($B$4:$B$108=$I8))</f>
        <v>3.8000000000000002E-4</v>
      </c>
    </row>
    <row r="9" spans="1:13" x14ac:dyDescent="0.35">
      <c r="A9" t="s">
        <v>28</v>
      </c>
      <c r="B9" t="str">
        <v>2^1</v>
      </c>
      <c r="C9" s="1">
        <v>7.6800000000000002E-4</v>
      </c>
      <c r="D9">
        <v>1.284E-3</v>
      </c>
      <c r="E9">
        <v>2.14E-4</v>
      </c>
      <c r="F9">
        <v>2.9999999999999997E-4</v>
      </c>
      <c r="I9" s="9" t="s">
        <v>8</v>
      </c>
      <c r="J9" cm="1">
        <f t="array" ref="J9">_xlfn._xlws.FILTER(C$4:C$108, ($A$4:$A$108="1.")*($B$4:$B$108=$I9))</f>
        <v>1.0640000000000001E-3</v>
      </c>
      <c r="K9" cm="1">
        <f t="array" ref="K9">_xlfn._xlws.FILTER(D$4:D$108, ($A$4:$A$108="1.")*($B$4:$B$108=$I9))</f>
        <v>1.444E-3</v>
      </c>
      <c r="L9" cm="1">
        <f t="array" ref="L9">_xlfn._xlws.FILTER(E$4:E$108, ($A$4:$A$108="1.")*($B$4:$B$108=$I9))</f>
        <v>2.4699999999999999E-4</v>
      </c>
      <c r="M9" cm="1">
        <f t="array" ref="M9">_xlfn._xlws.FILTER(F$4:F$108, ($A$4:$A$108="1.")*($B$4:$B$108=$I9))</f>
        <v>6.2E-4</v>
      </c>
    </row>
    <row r="10" spans="1:13" x14ac:dyDescent="0.35">
      <c r="A10" t="s">
        <v>29</v>
      </c>
      <c r="B10" t="str">
        <v>2^1</v>
      </c>
      <c r="C10" s="1">
        <v>7.6000000000000004E-4</v>
      </c>
      <c r="D10">
        <v>1.255E-3</v>
      </c>
      <c r="E10">
        <v>2.14E-4</v>
      </c>
      <c r="F10">
        <v>3.0600000000000001E-4</v>
      </c>
      <c r="I10" s="9" t="s">
        <v>9</v>
      </c>
      <c r="J10" cm="1">
        <f t="array" ref="J10">_xlfn._xlws.FILTER(C$4:C$108, ($A$4:$A$108="1.")*($B$4:$B$108=$I10))</f>
        <v>2.382E-3</v>
      </c>
      <c r="K10" cm="1">
        <f t="array" ref="K10">_xlfn._xlws.FILTER(D$4:D$108, ($A$4:$A$108="1.")*($B$4:$B$108=$I10))</f>
        <v>1.519E-3</v>
      </c>
      <c r="L10" cm="1">
        <f t="array" ref="L10">_xlfn._xlws.FILTER(E$4:E$108, ($A$4:$A$108="1.")*($B$4:$B$108=$I10))</f>
        <v>1.2110000000000001E-3</v>
      </c>
      <c r="M10" cm="1">
        <f t="array" ref="M10">_xlfn._xlws.FILTER(F$4:F$108, ($A$4:$A$108="1.")*($B$4:$B$108=$I10))</f>
        <v>5.44E-4</v>
      </c>
    </row>
    <row r="11" spans="1:13" x14ac:dyDescent="0.35">
      <c r="A11" t="s">
        <v>30</v>
      </c>
      <c r="B11" t="str">
        <v>2^1</v>
      </c>
      <c r="C11" s="1">
        <v>7.5699999999999997E-4</v>
      </c>
      <c r="D11">
        <v>1.2470000000000001E-3</v>
      </c>
      <c r="E11">
        <v>2.13E-4</v>
      </c>
      <c r="F11">
        <v>3.1100000000000002E-4</v>
      </c>
      <c r="I11" s="9" t="s">
        <v>10</v>
      </c>
      <c r="J11" cm="1">
        <f t="array" ref="J11">_xlfn._xlws.FILTER(C$4:C$108, ($A$4:$A$108="1.")*($B$4:$B$108=$I11))</f>
        <v>1.3910000000000001E-3</v>
      </c>
      <c r="K11" cm="1">
        <f t="array" ref="K11">_xlfn._xlws.FILTER(D$4:D$108, ($A$4:$A$108="1.")*($B$4:$B$108=$I11))</f>
        <v>1.815E-3</v>
      </c>
      <c r="L11" cm="1">
        <f t="array" ref="L11">_xlfn._xlws.FILTER(E$4:E$108, ($A$4:$A$108="1.")*($B$4:$B$108=$I11))</f>
        <v>5.3399999999999997E-4</v>
      </c>
      <c r="M11" cm="1">
        <f t="array" ref="M11">_xlfn._xlws.FILTER(F$4:F$108, ($A$4:$A$108="1.")*($B$4:$B$108=$I11))</f>
        <v>8.3900000000000001E-4</v>
      </c>
    </row>
    <row r="12" spans="1:13" x14ac:dyDescent="0.35">
      <c r="A12" t="s">
        <v>31</v>
      </c>
      <c r="B12" t="str">
        <v>2^1</v>
      </c>
      <c r="C12" s="1">
        <v>8.0000000000000004E-4</v>
      </c>
      <c r="D12">
        <v>1.2769999999999999E-3</v>
      </c>
      <c r="E12">
        <v>2.13E-4</v>
      </c>
      <c r="F12">
        <v>3.0699999999999998E-4</v>
      </c>
      <c r="I12" s="9" t="s">
        <v>11</v>
      </c>
      <c r="J12" cm="1">
        <f t="array" ref="J12">_xlfn._xlws.FILTER(C$4:C$108, ($A$4:$A$108="1.")*($B$4:$B$108=$I12))</f>
        <v>1.8860000000000001E-3</v>
      </c>
      <c r="K12" cm="1">
        <f t="array" ref="K12">_xlfn._xlws.FILTER(D$4:D$108, ($A$4:$A$108="1.")*($B$4:$B$108=$I12))</f>
        <v>1.866E-3</v>
      </c>
      <c r="L12" cm="1">
        <f t="array" ref="L12">_xlfn._xlws.FILTER(E$4:E$108, ($A$4:$A$108="1.")*($B$4:$B$108=$I12))</f>
        <v>7.54E-4</v>
      </c>
      <c r="M12" cm="1">
        <f t="array" ref="M12">_xlfn._xlws.FILTER(F$4:F$108, ($A$4:$A$108="1.")*($B$4:$B$108=$I12))</f>
        <v>9.2599999999999996E-4</v>
      </c>
    </row>
    <row r="13" spans="1:13" x14ac:dyDescent="0.35">
      <c r="A13" t="s">
        <v>32</v>
      </c>
      <c r="B13" t="str">
        <v>2^1</v>
      </c>
      <c r="C13" s="1">
        <v>7.6000000000000004E-4</v>
      </c>
      <c r="D13">
        <v>1.2459999999999999E-3</v>
      </c>
      <c r="E13">
        <v>2.1499999999999999E-4</v>
      </c>
      <c r="F13">
        <v>3.3E-4</v>
      </c>
      <c r="I13" s="9" t="s">
        <v>12</v>
      </c>
      <c r="J13" cm="1">
        <f t="array" ref="J13">_xlfn._xlws.FILTER(C$4:C$108, ($A$4:$A$108="1.")*($B$4:$B$108=$I13))</f>
        <v>2.4780000000000002E-3</v>
      </c>
      <c r="K13" cm="1">
        <f t="array" ref="K13">_xlfn._xlws.FILTER(D$4:D$108, ($A$4:$A$108="1.")*($B$4:$B$108=$I13))</f>
        <v>1.9959999999999999E-3</v>
      </c>
      <c r="L13" cm="1">
        <f t="array" ref="L13">_xlfn._xlws.FILTER(E$4:E$108, ($A$4:$A$108="1.")*($B$4:$B$108=$I13))</f>
        <v>1.204E-3</v>
      </c>
      <c r="M13" cm="1">
        <f t="array" ref="M13">_xlfn._xlws.FILTER(F$4:F$108, ($A$4:$A$108="1.")*($B$4:$B$108=$I13))</f>
        <v>1.0889999999999999E-3</v>
      </c>
    </row>
    <row r="14" spans="1:13" x14ac:dyDescent="0.35">
      <c r="A14" t="s">
        <v>28</v>
      </c>
      <c r="B14" t="str">
        <v>2^2</v>
      </c>
      <c r="C14" s="1">
        <v>7.6000000000000004E-4</v>
      </c>
      <c r="D14">
        <v>1.2539999999999999E-3</v>
      </c>
      <c r="E14">
        <v>2.14E-4</v>
      </c>
      <c r="F14">
        <v>3.0499999999999999E-4</v>
      </c>
      <c r="I14" s="9" t="s">
        <v>13</v>
      </c>
      <c r="J14" cm="1">
        <f t="array" ref="J14">_xlfn._xlws.FILTER(C$4:C$108, ($A$4:$A$108="1.")*($B$4:$B$108=$I14))</f>
        <v>4.091E-3</v>
      </c>
      <c r="K14" cm="1">
        <f t="array" ref="K14">_xlfn._xlws.FILTER(D$4:D$108, ($A$4:$A$108="1.")*($B$4:$B$108=$I14))</f>
        <v>2.5439999999999998E-3</v>
      </c>
      <c r="L14" cm="1">
        <f t="array" ref="L14">_xlfn._xlws.FILTER(E$4:E$108, ($A$4:$A$108="1.")*($B$4:$B$108=$I14))</f>
        <v>2.065E-3</v>
      </c>
      <c r="M14" cm="1">
        <f t="array" ref="M14">_xlfn._xlws.FILTER(F$4:F$108, ($A$4:$A$108="1.")*($B$4:$B$108=$I14))</f>
        <v>1.794E-3</v>
      </c>
    </row>
    <row r="15" spans="1:13" x14ac:dyDescent="0.35">
      <c r="A15" t="s">
        <v>29</v>
      </c>
      <c r="B15" t="str">
        <v>2^2</v>
      </c>
      <c r="C15" s="1">
        <v>7.6000000000000004E-4</v>
      </c>
      <c r="D15">
        <v>1.2780000000000001E-3</v>
      </c>
      <c r="E15">
        <v>2.13E-4</v>
      </c>
      <c r="F15">
        <v>3.0299999999999999E-4</v>
      </c>
      <c r="I15" s="9" t="s">
        <v>14</v>
      </c>
      <c r="J15" cm="1">
        <f t="array" ref="J15">_xlfn._xlws.FILTER(C$4:C$108, ($A$4:$A$108="1.")*($B$4:$B$108=$I15))</f>
        <v>7.0010000000000003E-3</v>
      </c>
      <c r="K15" cm="1">
        <f t="array" ref="K15">_xlfn._xlws.FILTER(D$4:D$108, ($A$4:$A$108="1.")*($B$4:$B$108=$I15))</f>
        <v>3.1080000000000001E-3</v>
      </c>
      <c r="L15" cm="1">
        <f t="array" ref="L15">_xlfn._xlws.FILTER(E$4:E$108, ($A$4:$A$108="1.")*($B$4:$B$108=$I15))</f>
        <v>3.7759999999999998E-3</v>
      </c>
      <c r="M15" cm="1">
        <f t="array" ref="M15">_xlfn._xlws.FILTER(F$4:F$108, ($A$4:$A$108="1.")*($B$4:$B$108=$I15))</f>
        <v>2.2300000000000002E-3</v>
      </c>
    </row>
    <row r="16" spans="1:13" x14ac:dyDescent="0.35">
      <c r="A16" t="s">
        <v>30</v>
      </c>
      <c r="B16" t="str">
        <v>2^2</v>
      </c>
      <c r="C16" s="1">
        <v>7.5799999999999999E-4</v>
      </c>
      <c r="D16">
        <v>1.2819999999999999E-3</v>
      </c>
      <c r="E16">
        <v>2.13E-4</v>
      </c>
      <c r="F16">
        <v>3.0800000000000001E-4</v>
      </c>
      <c r="I16" s="9" t="s">
        <v>15</v>
      </c>
      <c r="J16" cm="1">
        <f t="array" ref="J16">_xlfn._xlws.FILTER(C$4:C$108, ($A$4:$A$108="1.")*($B$4:$B$108=$I16))</f>
        <v>9.5879999999999993E-3</v>
      </c>
      <c r="K16" cm="1">
        <f t="array" ref="K16">_xlfn._xlws.FILTER(D$4:D$108, ($A$4:$A$108="1.")*($B$4:$B$108=$I16))</f>
        <v>3.8040000000000001E-3</v>
      </c>
      <c r="L16" cm="1">
        <f t="array" ref="L16">_xlfn._xlws.FILTER(E$4:E$108, ($A$4:$A$108="1.")*($B$4:$B$108=$I16))</f>
        <v>5.7340000000000004E-3</v>
      </c>
      <c r="M16" cm="1">
        <f t="array" ref="M16">_xlfn._xlws.FILTER(F$4:F$108, ($A$4:$A$108="1.")*($B$4:$B$108=$I16))</f>
        <v>3.0219999999999999E-3</v>
      </c>
    </row>
    <row r="17" spans="1:13" x14ac:dyDescent="0.35">
      <c r="A17" t="s">
        <v>31</v>
      </c>
      <c r="B17" t="str">
        <v>2^2</v>
      </c>
      <c r="C17" s="1">
        <v>7.6099999999999996E-4</v>
      </c>
      <c r="D17">
        <v>1.2689999999999999E-3</v>
      </c>
      <c r="E17">
        <v>2.12E-4</v>
      </c>
      <c r="F17">
        <v>3.0299999999999999E-4</v>
      </c>
      <c r="I17" s="9" t="s">
        <v>16</v>
      </c>
      <c r="J17" cm="1">
        <f t="array" ref="J17">_xlfn._xlws.FILTER(C$4:C$108, ($A$4:$A$108="1.")*($B$4:$B$108=$I17))</f>
        <v>6.744E-3</v>
      </c>
      <c r="K17" cm="1">
        <f t="array" ref="K17">_xlfn._xlws.FILTER(D$4:D$108, ($A$4:$A$108="1.")*($B$4:$B$108=$I17))</f>
        <v>5.0809999999999996E-3</v>
      </c>
      <c r="L17" cm="1">
        <f t="array" ref="L17">_xlfn._xlws.FILTER(E$4:E$108, ($A$4:$A$108="1.")*($B$4:$B$108=$I17))</f>
        <v>5.8469999999999998E-3</v>
      </c>
      <c r="M17" cm="1">
        <f t="array" ref="M17">_xlfn._xlws.FILTER(F$4:F$108, ($A$4:$A$108="1.")*($B$4:$B$108=$I17))</f>
        <v>4.7819999999999998E-3</v>
      </c>
    </row>
    <row r="18" spans="1:13" x14ac:dyDescent="0.35">
      <c r="A18" t="s">
        <v>32</v>
      </c>
      <c r="B18" t="str">
        <v>2^2</v>
      </c>
      <c r="C18" s="1">
        <v>7.6199999999999998E-4</v>
      </c>
      <c r="D18">
        <v>1.2539999999999999E-3</v>
      </c>
      <c r="E18">
        <v>2.12E-4</v>
      </c>
      <c r="F18">
        <v>2.9300000000000002E-4</v>
      </c>
      <c r="I18" s="9" t="s">
        <v>17</v>
      </c>
      <c r="J18" cm="1">
        <f t="array" ref="J18">_xlfn._xlws.FILTER(C$4:C$108, ($A$4:$A$108="1.")*($B$4:$B$108=$I18))</f>
        <v>1.0666E-2</v>
      </c>
      <c r="K18" cm="1">
        <f t="array" ref="K18">_xlfn._xlws.FILTER(D$4:D$108, ($A$4:$A$108="1.")*($B$4:$B$108=$I18))</f>
        <v>6.8199999999999997E-3</v>
      </c>
      <c r="L18" cm="1">
        <f t="array" ref="L18">_xlfn._xlws.FILTER(E$4:E$108, ($A$4:$A$108="1.")*($B$4:$B$108=$I18))</f>
        <v>8.0190000000000001E-3</v>
      </c>
      <c r="M18" cm="1">
        <f t="array" ref="M18">_xlfn._xlws.FILTER(F$4:F$108, ($A$4:$A$108="1.")*($B$4:$B$108=$I18))</f>
        <v>8.4379999999999993E-3</v>
      </c>
    </row>
    <row r="19" spans="1:13" x14ac:dyDescent="0.35">
      <c r="A19" t="s">
        <v>28</v>
      </c>
      <c r="B19" t="str">
        <v>2^3</v>
      </c>
      <c r="C19" s="1">
        <v>7.6300000000000001E-4</v>
      </c>
      <c r="D19">
        <v>1.467E-3</v>
      </c>
      <c r="E19">
        <v>2.1599999999999999E-4</v>
      </c>
      <c r="F19">
        <v>3.0800000000000001E-4</v>
      </c>
      <c r="I19" s="9" t="s">
        <v>18</v>
      </c>
      <c r="J19" cm="1">
        <f t="array" ref="J19">_xlfn._xlws.FILTER(C$4:C$108, ($A$4:$A$108="1.")*($B$4:$B$108=$I19))</f>
        <v>1.8723E-2</v>
      </c>
      <c r="K19" cm="1">
        <f t="array" ref="K19">_xlfn._xlws.FILTER(D$4:D$108, ($A$4:$A$108="1.")*($B$4:$B$108=$I19))</f>
        <v>1.0253999999999999E-2</v>
      </c>
      <c r="L19" cm="1">
        <f t="array" ref="L19">_xlfn._xlws.FILTER(E$4:E$108, ($A$4:$A$108="1.")*($B$4:$B$108=$I19))</f>
        <v>1.5812E-2</v>
      </c>
      <c r="M19" cm="1">
        <f t="array" ref="M19">_xlfn._xlws.FILTER(F$4:F$108, ($A$4:$A$108="1.")*($B$4:$B$108=$I19))</f>
        <v>5.9170000000000004E-3</v>
      </c>
    </row>
    <row r="20" spans="1:13" x14ac:dyDescent="0.35">
      <c r="A20" t="s">
        <v>29</v>
      </c>
      <c r="B20" t="str">
        <v>2^3</v>
      </c>
      <c r="C20" s="1">
        <v>7.5900000000000002E-4</v>
      </c>
      <c r="D20">
        <v>1.253E-3</v>
      </c>
      <c r="E20">
        <v>2.1499999999999999E-4</v>
      </c>
      <c r="F20">
        <v>3.0499999999999999E-4</v>
      </c>
      <c r="I20" s="9" t="s">
        <v>19</v>
      </c>
      <c r="J20" cm="1">
        <f t="array" ref="J20">_xlfn._xlws.FILTER(C$4:C$108, ($A$4:$A$108="1.")*($B$4:$B$108=$I20))</f>
        <v>3.5279999999999999E-2</v>
      </c>
      <c r="K20" cm="1">
        <f t="array" ref="K20">_xlfn._xlws.FILTER(D$4:D$108, ($A$4:$A$108="1.")*($B$4:$B$108=$I20))</f>
        <v>1.5779000000000001E-2</v>
      </c>
      <c r="L20" cm="1">
        <f t="array" ref="L20">_xlfn._xlws.FILTER(E$4:E$108, ($A$4:$A$108="1.")*($B$4:$B$108=$I20))</f>
        <v>3.1560999999999999E-2</v>
      </c>
      <c r="M20" cm="1">
        <f t="array" ref="M20">_xlfn._xlws.FILTER(F$4:F$108, ($A$4:$A$108="1.")*($B$4:$B$108=$I20))</f>
        <v>1.0637000000000001E-2</v>
      </c>
    </row>
    <row r="21" spans="1:13" x14ac:dyDescent="0.35">
      <c r="A21" t="s">
        <v>30</v>
      </c>
      <c r="B21" t="str">
        <v>2^3</v>
      </c>
      <c r="C21" s="1">
        <v>7.6000000000000004E-4</v>
      </c>
      <c r="D21">
        <v>1.253E-3</v>
      </c>
      <c r="E21">
        <v>2.13E-4</v>
      </c>
      <c r="F21">
        <v>2.8499999999999999E-4</v>
      </c>
      <c r="I21" s="9" t="s">
        <v>20</v>
      </c>
      <c r="J21" cm="1">
        <f t="array" ref="J21">_xlfn._xlws.FILTER(C$4:C$108, ($A$4:$A$108="1.")*($B$4:$B$108=$I21))</f>
        <v>2.4704E-2</v>
      </c>
      <c r="K21" cm="1">
        <f t="array" ref="K21">_xlfn._xlws.FILTER(D$4:D$108, ($A$4:$A$108="1.")*($B$4:$B$108=$I21))</f>
        <v>3.8392000000000003E-2</v>
      </c>
      <c r="L21" cm="1">
        <f t="array" ref="L21">_xlfn._xlws.FILTER(E$4:E$108, ($A$4:$A$108="1.")*($B$4:$B$108=$I21))</f>
        <v>8.4410000000000006E-3</v>
      </c>
      <c r="M21" cm="1">
        <f t="array" ref="M21">_xlfn._xlws.FILTER(F$4:F$108, ($A$4:$A$108="1.")*($B$4:$B$108=$I21))</f>
        <v>1.8617999999999999E-2</v>
      </c>
    </row>
    <row r="22" spans="1:13" x14ac:dyDescent="0.35">
      <c r="A22" t="s">
        <v>31</v>
      </c>
      <c r="B22" t="str">
        <v>2^3</v>
      </c>
      <c r="C22" s="1">
        <v>7.6000000000000004E-4</v>
      </c>
      <c r="D22">
        <v>1.253E-3</v>
      </c>
      <c r="E22">
        <v>2.1499999999999999E-4</v>
      </c>
      <c r="F22">
        <v>2.9700000000000001E-4</v>
      </c>
      <c r="I22" s="9" t="s">
        <v>21</v>
      </c>
      <c r="J22" cm="1">
        <f t="array" ref="J22">_xlfn._xlws.FILTER(C$4:C$108, ($A$4:$A$108="1.")*($B$4:$B$108=$I22))</f>
        <v>2.7425000000000001E-2</v>
      </c>
      <c r="K22" cm="1">
        <f t="array" ref="K22">_xlfn._xlws.FILTER(D$4:D$108, ($A$4:$A$108="1.")*($B$4:$B$108=$I22))</f>
        <v>6.1657000000000003E-2</v>
      </c>
      <c r="L22" cm="1">
        <f t="array" ref="L22">_xlfn._xlws.FILTER(E$4:E$108, ($A$4:$A$108="1.")*($B$4:$B$108=$I22))</f>
        <v>1.5077E-2</v>
      </c>
      <c r="M22" cm="1">
        <f t="array" ref="M22">_xlfn._xlws.FILTER(F$4:F$108, ($A$4:$A$108="1.")*($B$4:$B$108=$I22))</f>
        <v>3.1912999999999997E-2</v>
      </c>
    </row>
    <row r="23" spans="1:13" x14ac:dyDescent="0.35">
      <c r="A23" t="s">
        <v>32</v>
      </c>
      <c r="B23" t="str">
        <v>2^3</v>
      </c>
      <c r="C23" s="1">
        <v>9.3000000000000005E-4</v>
      </c>
      <c r="D23">
        <v>1.299E-3</v>
      </c>
      <c r="E23">
        <v>2.13E-4</v>
      </c>
      <c r="F23">
        <v>3.0499999999999999E-4</v>
      </c>
      <c r="I23" s="9" t="s">
        <v>22</v>
      </c>
      <c r="J23" cm="1">
        <f t="array" ref="J23">_xlfn._xlws.FILTER(C$4:C$108, ($A$4:$A$108="1.")*($B$4:$B$108=$I23))</f>
        <v>5.5682000000000002E-2</v>
      </c>
      <c r="K23" cm="1">
        <f t="array" ref="K23">_xlfn._xlws.FILTER(D$4:D$108, ($A$4:$A$108="1.")*($B$4:$B$108=$I23))</f>
        <v>0.103932</v>
      </c>
      <c r="L23" cm="1">
        <f t="array" ref="L23">_xlfn._xlws.FILTER(E$4:E$108, ($A$4:$A$108="1.")*($B$4:$B$108=$I23))</f>
        <v>2.171E-2</v>
      </c>
      <c r="M23" cm="1">
        <f t="array" ref="M23">_xlfn._xlws.FILTER(F$4:F$108, ($A$4:$A$108="1.")*($B$4:$B$108=$I23))</f>
        <v>5.2854999999999999E-2</v>
      </c>
    </row>
    <row r="24" spans="1:13" x14ac:dyDescent="0.35">
      <c r="A24" t="s">
        <v>28</v>
      </c>
      <c r="B24" t="str">
        <v>2^4</v>
      </c>
      <c r="C24" s="1">
        <v>7.5500000000000003E-4</v>
      </c>
      <c r="D24">
        <v>1.2470000000000001E-3</v>
      </c>
      <c r="E24">
        <v>2.14E-4</v>
      </c>
      <c r="F24">
        <v>2.9799999999999998E-4</v>
      </c>
    </row>
    <row r="25" spans="1:13" ht="16" x14ac:dyDescent="0.4">
      <c r="A25" t="s">
        <v>29</v>
      </c>
      <c r="B25" t="str">
        <v>2^4</v>
      </c>
      <c r="C25" s="1">
        <v>7.54E-4</v>
      </c>
      <c r="D25">
        <v>1.2620000000000001E-3</v>
      </c>
      <c r="E25">
        <v>2.13E-4</v>
      </c>
      <c r="F25">
        <v>3.0899999999999998E-4</v>
      </c>
      <c r="I25" s="18" t="s">
        <v>39</v>
      </c>
      <c r="J25" s="18"/>
      <c r="K25" s="18"/>
      <c r="L25" s="18"/>
      <c r="M25" s="18"/>
    </row>
    <row r="26" spans="1:13" x14ac:dyDescent="0.35">
      <c r="A26" t="s">
        <v>30</v>
      </c>
      <c r="B26" t="str">
        <v>2^4</v>
      </c>
      <c r="C26" s="1">
        <v>7.54E-4</v>
      </c>
      <c r="D26">
        <v>1.291E-3</v>
      </c>
      <c r="E26">
        <v>2.52E-4</v>
      </c>
      <c r="F26">
        <v>2.9100000000000003E-4</v>
      </c>
      <c r="I26" s="8" t="s">
        <v>0</v>
      </c>
      <c r="J26" s="7" t="s">
        <v>34</v>
      </c>
      <c r="K26" s="3" t="s">
        <v>23</v>
      </c>
      <c r="L26" s="2" t="s">
        <v>25</v>
      </c>
      <c r="M26" s="3" t="s">
        <v>24</v>
      </c>
    </row>
    <row r="27" spans="1:13" x14ac:dyDescent="0.35">
      <c r="A27" t="s">
        <v>31</v>
      </c>
      <c r="B27" t="str">
        <v>2^4</v>
      </c>
      <c r="C27" s="1">
        <v>7.5699999999999997E-4</v>
      </c>
      <c r="D27">
        <v>1.2819999999999999E-3</v>
      </c>
      <c r="E27">
        <v>2.14E-4</v>
      </c>
      <c r="F27">
        <v>2.9599999999999998E-4</v>
      </c>
      <c r="I27" s="9" t="s">
        <v>2</v>
      </c>
      <c r="J27" cm="1">
        <f t="array" ref="J27">_xlfn._xlws.FILTER(C$4:C$108, ($A$4:$A$108="2.")*($B$4:$B$108=$I27))</f>
        <v>7.7999999999999999E-4</v>
      </c>
      <c r="K27" cm="1">
        <f t="array" ref="K27">_xlfn._xlws.FILTER(D$4:D$108, ($A$4:$A$108="2.")*($B$4:$B$108=$I27))</f>
        <v>1.302E-3</v>
      </c>
      <c r="L27" cm="1">
        <f t="array" ref="L27">_xlfn._xlws.FILTER(E$4:E$108, ($A$4:$A$108="2.")*($B$4:$B$108=$I27))</f>
        <v>2.1499999999999999E-4</v>
      </c>
      <c r="M27" cm="1">
        <f t="array" ref="M27">_xlfn._xlws.FILTER(F$4:F$108, ($A$4:$A$108="2.")*($B$4:$B$108=$I27))</f>
        <v>2.9E-4</v>
      </c>
    </row>
    <row r="28" spans="1:13" x14ac:dyDescent="0.35">
      <c r="A28" t="s">
        <v>32</v>
      </c>
      <c r="B28" t="str">
        <v>2^4</v>
      </c>
      <c r="C28" s="1">
        <v>8.1800000000000004E-4</v>
      </c>
      <c r="D28">
        <v>1.232E-3</v>
      </c>
      <c r="E28">
        <v>2.12E-4</v>
      </c>
      <c r="F28">
        <v>3.0200000000000002E-4</v>
      </c>
      <c r="I28" s="9" t="s">
        <v>3</v>
      </c>
      <c r="J28" cm="1">
        <f t="array" ref="J28">_xlfn._xlws.FILTER(C$4:C$108, ($A$4:$A$108="2.")*($B$4:$B$108=$I28))</f>
        <v>7.6000000000000004E-4</v>
      </c>
      <c r="K28" cm="1">
        <f t="array" ref="K28">_xlfn._xlws.FILTER(D$4:D$108, ($A$4:$A$108="2.")*($B$4:$B$108=$I28))</f>
        <v>1.255E-3</v>
      </c>
      <c r="L28" cm="1">
        <f t="array" ref="L28">_xlfn._xlws.FILTER(E$4:E$108, ($A$4:$A$108="2.")*($B$4:$B$108=$I28))</f>
        <v>2.14E-4</v>
      </c>
      <c r="M28" cm="1">
        <f t="array" ref="M28">_xlfn._xlws.FILTER(F$4:F$108, ($A$4:$A$108="2.")*($B$4:$B$108=$I28))</f>
        <v>3.0600000000000001E-4</v>
      </c>
    </row>
    <row r="29" spans="1:13" x14ac:dyDescent="0.35">
      <c r="A29" t="s">
        <v>28</v>
      </c>
      <c r="B29" t="str">
        <v>2^5</v>
      </c>
      <c r="C29" s="1">
        <v>1.08E-3</v>
      </c>
      <c r="D29">
        <v>1.384E-3</v>
      </c>
      <c r="E29">
        <v>2.52E-4</v>
      </c>
      <c r="F29">
        <v>3.8000000000000002E-4</v>
      </c>
      <c r="I29" s="9" t="s">
        <v>4</v>
      </c>
      <c r="J29" cm="1">
        <f t="array" ref="J29">_xlfn._xlws.FILTER(C$4:C$108, ($A$4:$A$108="2.")*($B$4:$B$108=$I29))</f>
        <v>7.6000000000000004E-4</v>
      </c>
      <c r="K29" cm="1">
        <f t="array" ref="K29">_xlfn._xlws.FILTER(D$4:D$108, ($A$4:$A$108="2.")*($B$4:$B$108=$I29))</f>
        <v>1.2780000000000001E-3</v>
      </c>
      <c r="L29" cm="1">
        <f t="array" ref="L29">_xlfn._xlws.FILTER(E$4:E$108, ($A$4:$A$108="2.")*($B$4:$B$108=$I29))</f>
        <v>2.13E-4</v>
      </c>
      <c r="M29" cm="1">
        <f t="array" ref="M29">_xlfn._xlws.FILTER(F$4:F$108, ($A$4:$A$108="2.")*($B$4:$B$108=$I29))</f>
        <v>3.0299999999999999E-4</v>
      </c>
    </row>
    <row r="30" spans="1:13" x14ac:dyDescent="0.35">
      <c r="A30" t="s">
        <v>29</v>
      </c>
      <c r="B30" t="str">
        <v>2^5</v>
      </c>
      <c r="C30" s="1">
        <v>1.085E-3</v>
      </c>
      <c r="D30">
        <v>1.4090000000000001E-3</v>
      </c>
      <c r="E30">
        <v>2.4499999999999999E-4</v>
      </c>
      <c r="F30">
        <v>4.0499999999999998E-4</v>
      </c>
      <c r="I30" s="9" t="s">
        <v>5</v>
      </c>
      <c r="J30" cm="1">
        <f t="array" ref="J30">_xlfn._xlws.FILTER(C$4:C$108, ($A$4:$A$108="2.")*($B$4:$B$108=$I30))</f>
        <v>7.5900000000000002E-4</v>
      </c>
      <c r="K30" cm="1">
        <f t="array" ref="K30">_xlfn._xlws.FILTER(D$4:D$108, ($A$4:$A$108="2.")*($B$4:$B$108=$I30))</f>
        <v>1.253E-3</v>
      </c>
      <c r="L30" cm="1">
        <f t="array" ref="L30">_xlfn._xlws.FILTER(E$4:E$108, ($A$4:$A$108="2.")*($B$4:$B$108=$I30))</f>
        <v>2.1499999999999999E-4</v>
      </c>
      <c r="M30" cm="1">
        <f t="array" ref="M30">_xlfn._xlws.FILTER(F$4:F$108, ($A$4:$A$108="2.")*($B$4:$B$108=$I30))</f>
        <v>3.0499999999999999E-4</v>
      </c>
    </row>
    <row r="31" spans="1:13" x14ac:dyDescent="0.35">
      <c r="A31" t="s">
        <v>30</v>
      </c>
      <c r="B31" t="str">
        <v>2^5</v>
      </c>
      <c r="C31" s="1">
        <v>1.091E-3</v>
      </c>
      <c r="D31">
        <v>1.382E-3</v>
      </c>
      <c r="E31">
        <v>2.5099999999999998E-4</v>
      </c>
      <c r="F31">
        <v>3.7800000000000003E-4</v>
      </c>
      <c r="I31" s="9" t="s">
        <v>6</v>
      </c>
      <c r="J31" cm="1">
        <f t="array" ref="J31">_xlfn._xlws.FILTER(C$4:C$108, ($A$4:$A$108="2.")*($B$4:$B$108=$I31))</f>
        <v>7.54E-4</v>
      </c>
      <c r="K31" cm="1">
        <f t="array" ref="K31">_xlfn._xlws.FILTER(D$4:D$108, ($A$4:$A$108="2.")*($B$4:$B$108=$I31))</f>
        <v>1.2620000000000001E-3</v>
      </c>
      <c r="L31" cm="1">
        <f t="array" ref="L31">_xlfn._xlws.FILTER(E$4:E$108, ($A$4:$A$108="2.")*($B$4:$B$108=$I31))</f>
        <v>2.13E-4</v>
      </c>
      <c r="M31" cm="1">
        <f t="array" ref="M31">_xlfn._xlws.FILTER(F$4:F$108, ($A$4:$A$108="2.")*($B$4:$B$108=$I31))</f>
        <v>3.0899999999999998E-4</v>
      </c>
    </row>
    <row r="32" spans="1:13" x14ac:dyDescent="0.35">
      <c r="A32" t="s">
        <v>31</v>
      </c>
      <c r="B32" t="str">
        <v>2^5</v>
      </c>
      <c r="C32" s="1">
        <v>1.101E-3</v>
      </c>
      <c r="D32">
        <v>1.382E-3</v>
      </c>
      <c r="E32">
        <v>2.43E-4</v>
      </c>
      <c r="F32">
        <v>3.8099999999999999E-4</v>
      </c>
      <c r="I32" s="9" t="s">
        <v>7</v>
      </c>
      <c r="J32" cm="1">
        <f t="array" ref="J32">_xlfn._xlws.FILTER(C$4:C$108, ($A$4:$A$108="2.")*($B$4:$B$108=$I32))</f>
        <v>1.085E-3</v>
      </c>
      <c r="K32" cm="1">
        <f t="array" ref="K32">_xlfn._xlws.FILTER(D$4:D$108, ($A$4:$A$108="2.")*($B$4:$B$108=$I32))</f>
        <v>1.4090000000000001E-3</v>
      </c>
      <c r="L32" cm="1">
        <f t="array" ref="L32">_xlfn._xlws.FILTER(E$4:E$108, ($A$4:$A$108="2.")*($B$4:$B$108=$I32))</f>
        <v>2.4499999999999999E-4</v>
      </c>
      <c r="M32" cm="1">
        <f t="array" ref="M32">_xlfn._xlws.FILTER(F$4:F$108, ($A$4:$A$108="2.")*($B$4:$B$108=$I32))</f>
        <v>4.0499999999999998E-4</v>
      </c>
    </row>
    <row r="33" spans="1:13" x14ac:dyDescent="0.35">
      <c r="A33" t="s">
        <v>32</v>
      </c>
      <c r="B33" t="str">
        <v>2^5</v>
      </c>
      <c r="C33" s="1">
        <v>1.08E-3</v>
      </c>
      <c r="D33">
        <v>1.4300000000000001E-3</v>
      </c>
      <c r="E33">
        <v>2.5099999999999998E-4</v>
      </c>
      <c r="F33">
        <v>4.0200000000000001E-4</v>
      </c>
      <c r="I33" s="9" t="s">
        <v>8</v>
      </c>
      <c r="J33" cm="1">
        <f t="array" ref="J33">_xlfn._xlws.FILTER(C$4:C$108, ($A$4:$A$108="2.")*($B$4:$B$108=$I33))</f>
        <v>1.0660000000000001E-3</v>
      </c>
      <c r="K33" cm="1">
        <f t="array" ref="K33">_xlfn._xlws.FILTER(D$4:D$108, ($A$4:$A$108="2.")*($B$4:$B$108=$I33))</f>
        <v>1.449E-3</v>
      </c>
      <c r="L33" cm="1">
        <f t="array" ref="L33">_xlfn._xlws.FILTER(E$4:E$108, ($A$4:$A$108="2.")*($B$4:$B$108=$I33))</f>
        <v>2.4600000000000002E-4</v>
      </c>
      <c r="M33" cm="1">
        <f t="array" ref="M33">_xlfn._xlws.FILTER(F$4:F$108, ($A$4:$A$108="2.")*($B$4:$B$108=$I33))</f>
        <v>5.9400000000000002E-4</v>
      </c>
    </row>
    <row r="34" spans="1:13" x14ac:dyDescent="0.35">
      <c r="A34" t="s">
        <v>28</v>
      </c>
      <c r="B34" t="str">
        <v>2^6</v>
      </c>
      <c r="C34" s="1">
        <v>1.0640000000000001E-3</v>
      </c>
      <c r="D34">
        <v>1.444E-3</v>
      </c>
      <c r="E34">
        <v>2.4699999999999999E-4</v>
      </c>
      <c r="F34">
        <v>6.2E-4</v>
      </c>
      <c r="I34" s="9" t="s">
        <v>9</v>
      </c>
      <c r="J34" cm="1">
        <f t="array" ref="J34">_xlfn._xlws.FILTER(C$4:C$108, ($A$4:$A$108="2.")*($B$4:$B$108=$I34))</f>
        <v>1.1839999999999999E-3</v>
      </c>
      <c r="K34" cm="1">
        <f t="array" ref="K34">_xlfn._xlws.FILTER(D$4:D$108, ($A$4:$A$108="2.")*($B$4:$B$108=$I34))</f>
        <v>1.5319999999999999E-3</v>
      </c>
      <c r="L34" cm="1">
        <f t="array" ref="L34">_xlfn._xlws.FILTER(E$4:E$108, ($A$4:$A$108="2.")*($B$4:$B$108=$I34))</f>
        <v>4.44E-4</v>
      </c>
      <c r="M34" cm="1">
        <f t="array" ref="M34">_xlfn._xlws.FILTER(F$4:F$108, ($A$4:$A$108="2.")*($B$4:$B$108=$I34))</f>
        <v>5.3899999999999998E-4</v>
      </c>
    </row>
    <row r="35" spans="1:13" x14ac:dyDescent="0.35">
      <c r="A35" t="s">
        <v>29</v>
      </c>
      <c r="B35" t="str">
        <v>2^6</v>
      </c>
      <c r="C35" s="1">
        <v>1.0660000000000001E-3</v>
      </c>
      <c r="D35">
        <v>1.449E-3</v>
      </c>
      <c r="E35">
        <v>2.4600000000000002E-4</v>
      </c>
      <c r="F35">
        <v>5.9400000000000002E-4</v>
      </c>
      <c r="I35" s="9" t="s">
        <v>10</v>
      </c>
      <c r="J35" cm="1">
        <f t="array" ref="J35">_xlfn._xlws.FILTER(C$4:C$108, ($A$4:$A$108="2.")*($B$4:$B$108=$I35))</f>
        <v>1.256E-3</v>
      </c>
      <c r="K35" cm="1">
        <f t="array" ref="K35">_xlfn._xlws.FILTER(D$4:D$108, ($A$4:$A$108="2.")*($B$4:$B$108=$I35))</f>
        <v>1.776E-3</v>
      </c>
      <c r="L35" cm="1">
        <f t="array" ref="L35">_xlfn._xlws.FILTER(E$4:E$108, ($A$4:$A$108="2.")*($B$4:$B$108=$I35))</f>
        <v>4.5300000000000001E-4</v>
      </c>
      <c r="M35" cm="1">
        <f t="array" ref="M35">_xlfn._xlws.FILTER(F$4:F$108, ($A$4:$A$108="2.")*($B$4:$B$108=$I35))</f>
        <v>8.12E-4</v>
      </c>
    </row>
    <row r="36" spans="1:13" x14ac:dyDescent="0.35">
      <c r="A36" t="s">
        <v>30</v>
      </c>
      <c r="B36" t="str">
        <v>2^6</v>
      </c>
      <c r="C36" s="1">
        <v>1.0759999999999999E-3</v>
      </c>
      <c r="D36">
        <v>1.4779999999999999E-3</v>
      </c>
      <c r="E36">
        <v>2.43E-4</v>
      </c>
      <c r="F36">
        <v>6.1200000000000002E-4</v>
      </c>
      <c r="I36" s="9" t="s">
        <v>11</v>
      </c>
      <c r="J36" cm="1">
        <f t="array" ref="J36">_xlfn._xlws.FILTER(C$4:C$108, ($A$4:$A$108="2.")*($B$4:$B$108=$I36))</f>
        <v>1.6249999999999999E-3</v>
      </c>
      <c r="K36" cm="1">
        <f t="array" ref="K36">_xlfn._xlws.FILTER(D$4:D$108, ($A$4:$A$108="2.")*($B$4:$B$108=$I36))</f>
        <v>1.869E-3</v>
      </c>
      <c r="L36" cm="1">
        <f t="array" ref="L36">_xlfn._xlws.FILTER(E$4:E$108, ($A$4:$A$108="2.")*($B$4:$B$108=$I36))</f>
        <v>6.2100000000000002E-4</v>
      </c>
      <c r="M36" cm="1">
        <f t="array" ref="M36">_xlfn._xlws.FILTER(F$4:F$108, ($A$4:$A$108="2.")*($B$4:$B$108=$I36))</f>
        <v>9.2400000000000002E-4</v>
      </c>
    </row>
    <row r="37" spans="1:13" x14ac:dyDescent="0.35">
      <c r="A37" t="s">
        <v>31</v>
      </c>
      <c r="B37" t="str">
        <v>2^6</v>
      </c>
      <c r="C37" s="1">
        <v>1.0640000000000001E-3</v>
      </c>
      <c r="D37">
        <v>1.472E-3</v>
      </c>
      <c r="E37">
        <v>2.5500000000000002E-4</v>
      </c>
      <c r="F37">
        <v>6.0899999999999995E-4</v>
      </c>
      <c r="I37" s="9" t="s">
        <v>12</v>
      </c>
      <c r="J37" cm="1">
        <f t="array" ref="J37">_xlfn._xlws.FILTER(C$4:C$108, ($A$4:$A$108="2.")*($B$4:$B$108=$I37))</f>
        <v>1.9889999999999999E-3</v>
      </c>
      <c r="K37" cm="1">
        <f t="array" ref="K37">_xlfn._xlws.FILTER(D$4:D$108, ($A$4:$A$108="2.")*($B$4:$B$108=$I37))</f>
        <v>2.036E-3</v>
      </c>
      <c r="L37" cm="1">
        <f t="array" ref="L37">_xlfn._xlws.FILTER(E$4:E$108, ($A$4:$A$108="2.")*($B$4:$B$108=$I37))</f>
        <v>9.19E-4</v>
      </c>
      <c r="M37" cm="1">
        <f t="array" ref="M37">_xlfn._xlws.FILTER(F$4:F$108, ($A$4:$A$108="2.")*($B$4:$B$108=$I37))</f>
        <v>1.096E-3</v>
      </c>
    </row>
    <row r="38" spans="1:13" x14ac:dyDescent="0.35">
      <c r="A38" t="s">
        <v>32</v>
      </c>
      <c r="B38" t="str">
        <v>2^6</v>
      </c>
      <c r="C38" s="1">
        <v>1.072E-3</v>
      </c>
      <c r="D38">
        <v>1.446E-3</v>
      </c>
      <c r="E38">
        <v>2.3599999999999999E-4</v>
      </c>
      <c r="F38">
        <v>5.8900000000000001E-4</v>
      </c>
      <c r="I38" s="9" t="s">
        <v>13</v>
      </c>
      <c r="J38" cm="1">
        <f t="array" ref="J38">_xlfn._xlws.FILTER(C$4:C$108, ($A$4:$A$108="2.")*($B$4:$B$108=$I38))</f>
        <v>3.4380000000000001E-3</v>
      </c>
      <c r="K38" cm="1">
        <f t="array" ref="K38">_xlfn._xlws.FILTER(D$4:D$108, ($A$4:$A$108="2.")*($B$4:$B$108=$I38))</f>
        <v>2.5330000000000001E-3</v>
      </c>
      <c r="L38" cm="1">
        <f t="array" ref="L38">_xlfn._xlws.FILTER(E$4:E$108, ($A$4:$A$108="2.")*($B$4:$B$108=$I38))</f>
        <v>1.7099999999999999E-3</v>
      </c>
      <c r="M38" cm="1">
        <f t="array" ref="M38">_xlfn._xlws.FILTER(F$4:F$108, ($A$4:$A$108="2.")*($B$4:$B$108=$I38))</f>
        <v>1.8190000000000001E-3</v>
      </c>
    </row>
    <row r="39" spans="1:13" x14ac:dyDescent="0.35">
      <c r="A39" t="s">
        <v>28</v>
      </c>
      <c r="B39" t="str">
        <v>2^7</v>
      </c>
      <c r="C39" s="1">
        <v>2.382E-3</v>
      </c>
      <c r="D39">
        <v>1.519E-3</v>
      </c>
      <c r="E39">
        <v>1.2110000000000001E-3</v>
      </c>
      <c r="F39">
        <v>5.44E-4</v>
      </c>
      <c r="I39" s="9" t="s">
        <v>14</v>
      </c>
      <c r="J39" cm="1">
        <f t="array" ref="J39">_xlfn._xlws.FILTER(C$4:C$108, ($A$4:$A$108="2.")*($B$4:$B$108=$I39))</f>
        <v>5.3949999999999996E-3</v>
      </c>
      <c r="K39" cm="1">
        <f t="array" ref="K39">_xlfn._xlws.FILTER(D$4:D$108, ($A$4:$A$108="2.")*($B$4:$B$108=$I39))</f>
        <v>3.0850000000000001E-3</v>
      </c>
      <c r="L39" cm="1">
        <f t="array" ref="L39">_xlfn._xlws.FILTER(E$4:E$108, ($A$4:$A$108="2.")*($B$4:$B$108=$I39))</f>
        <v>2.8939999999999999E-3</v>
      </c>
      <c r="M39" cm="1">
        <f t="array" ref="M39">_xlfn._xlws.FILTER(F$4:F$108, ($A$4:$A$108="2.")*($B$4:$B$108=$I39))</f>
        <v>2.212E-3</v>
      </c>
    </row>
    <row r="40" spans="1:13" x14ac:dyDescent="0.35">
      <c r="A40" t="s">
        <v>29</v>
      </c>
      <c r="B40" t="str">
        <v>2^7</v>
      </c>
      <c r="C40" s="1">
        <v>1.1839999999999999E-3</v>
      </c>
      <c r="D40">
        <v>1.5319999999999999E-3</v>
      </c>
      <c r="E40">
        <v>4.44E-4</v>
      </c>
      <c r="F40">
        <v>5.3899999999999998E-4</v>
      </c>
      <c r="I40" s="9" t="s">
        <v>15</v>
      </c>
      <c r="J40" cm="1">
        <f t="array" ref="J40">_xlfn._xlws.FILTER(C$4:C$108, ($A$4:$A$108="2.")*($B$4:$B$108=$I40))</f>
        <v>9.2689999999999995E-3</v>
      </c>
      <c r="K40" cm="1">
        <f t="array" ref="K40">_xlfn._xlws.FILTER(D$4:D$108, ($A$4:$A$108="2.")*($B$4:$B$108=$I40))</f>
        <v>3.8119999999999999E-3</v>
      </c>
      <c r="L40" cm="1">
        <f t="array" ref="L40">_xlfn._xlws.FILTER(E$4:E$108, ($A$4:$A$108="2.")*($B$4:$B$108=$I40))</f>
        <v>5.9119999999999997E-3</v>
      </c>
      <c r="M40" cm="1">
        <f t="array" ref="M40">_xlfn._xlws.FILTER(F$4:F$108, ($A$4:$A$108="2.")*($B$4:$B$108=$I40))</f>
        <v>3.0400000000000002E-3</v>
      </c>
    </row>
    <row r="41" spans="1:13" x14ac:dyDescent="0.35">
      <c r="A41" t="s">
        <v>30</v>
      </c>
      <c r="B41" t="str">
        <v>2^7</v>
      </c>
      <c r="C41" s="1">
        <v>1.1839999999999999E-3</v>
      </c>
      <c r="D41">
        <v>1.4710000000000001E-3</v>
      </c>
      <c r="E41">
        <v>4.44E-4</v>
      </c>
      <c r="F41">
        <v>5.5000000000000003E-4</v>
      </c>
      <c r="I41" s="9" t="s">
        <v>16</v>
      </c>
      <c r="J41" cm="1">
        <f t="array" ref="J41">_xlfn._xlws.FILTER(C$4:C$108, ($A$4:$A$108="2.")*($B$4:$B$108=$I41))</f>
        <v>6.1190000000000003E-3</v>
      </c>
      <c r="K41" cm="1">
        <f t="array" ref="K41">_xlfn._xlws.FILTER(D$4:D$108, ($A$4:$A$108="2.")*($B$4:$B$108=$I41))</f>
        <v>5.0499999999999998E-3</v>
      </c>
      <c r="L41" cm="1">
        <f t="array" ref="L41">_xlfn._xlws.FILTER(E$4:E$108, ($A$4:$A$108="2.")*($B$4:$B$108=$I41))</f>
        <v>4.1479999999999998E-3</v>
      </c>
      <c r="M41" cm="1">
        <f t="array" ref="M41">_xlfn._xlws.FILTER(F$4:F$108, ($A$4:$A$108="2.")*($B$4:$B$108=$I41))</f>
        <v>4.712E-3</v>
      </c>
    </row>
    <row r="42" spans="1:13" x14ac:dyDescent="0.35">
      <c r="A42" t="s">
        <v>31</v>
      </c>
      <c r="B42" t="str">
        <v>2^7</v>
      </c>
      <c r="C42" s="1">
        <v>1.23E-3</v>
      </c>
      <c r="D42">
        <v>1.477E-3</v>
      </c>
      <c r="E42">
        <v>5.0100000000000003E-4</v>
      </c>
      <c r="F42">
        <v>5.5999999999999995E-4</v>
      </c>
      <c r="I42" s="9" t="s">
        <v>17</v>
      </c>
      <c r="J42" cm="1">
        <f t="array" ref="J42">_xlfn._xlws.FILTER(C$4:C$108, ($A$4:$A$108="2.")*($B$4:$B$108=$I42))</f>
        <v>1.0633E-2</v>
      </c>
      <c r="K42" cm="1">
        <f t="array" ref="K42">_xlfn._xlws.FILTER(D$4:D$108, ($A$4:$A$108="2.")*($B$4:$B$108=$I42))</f>
        <v>6.8310000000000003E-3</v>
      </c>
      <c r="L42" cm="1">
        <f t="array" ref="L42">_xlfn._xlws.FILTER(E$4:E$108, ($A$4:$A$108="2.")*($B$4:$B$108=$I42))</f>
        <v>8.1209999999999997E-3</v>
      </c>
      <c r="M42" cm="1">
        <f t="array" ref="M42">_xlfn._xlws.FILTER(F$4:F$108, ($A$4:$A$108="2.")*($B$4:$B$108=$I42))</f>
        <v>8.4510000000000002E-3</v>
      </c>
    </row>
    <row r="43" spans="1:13" x14ac:dyDescent="0.35">
      <c r="A43" t="s">
        <v>32</v>
      </c>
      <c r="B43" t="str">
        <v>2^7</v>
      </c>
      <c r="C43" s="1">
        <v>1.191E-3</v>
      </c>
      <c r="D43">
        <v>1.4790000000000001E-3</v>
      </c>
      <c r="E43">
        <v>4.4299999999999998E-4</v>
      </c>
      <c r="F43">
        <v>5.62E-4</v>
      </c>
      <c r="I43" s="9" t="s">
        <v>18</v>
      </c>
      <c r="J43" cm="1">
        <f t="array" ref="J43">_xlfn._xlws.FILTER(C$4:C$108, ($A$4:$A$108="2.")*($B$4:$B$108=$I43))</f>
        <v>1.8631000000000002E-2</v>
      </c>
      <c r="K43" cm="1">
        <f t="array" ref="K43">_xlfn._xlws.FILTER(D$4:D$108, ($A$4:$A$108="2.")*($B$4:$B$108=$I43))</f>
        <v>1.0173E-2</v>
      </c>
      <c r="L43" cm="1">
        <f t="array" ref="L43">_xlfn._xlws.FILTER(E$4:E$108, ($A$4:$A$108="2.")*($B$4:$B$108=$I43))</f>
        <v>1.5744999999999999E-2</v>
      </c>
      <c r="M43" cm="1">
        <f t="array" ref="M43">_xlfn._xlws.FILTER(F$4:F$108, ($A$4:$A$108="2.")*($B$4:$B$108=$I43))</f>
        <v>5.8849999999999996E-3</v>
      </c>
    </row>
    <row r="44" spans="1:13" x14ac:dyDescent="0.35">
      <c r="A44" t="s">
        <v>28</v>
      </c>
      <c r="B44" t="str">
        <v>2^8</v>
      </c>
      <c r="C44" s="1">
        <v>1.3910000000000001E-3</v>
      </c>
      <c r="D44">
        <v>1.815E-3</v>
      </c>
      <c r="E44">
        <v>5.3399999999999997E-4</v>
      </c>
      <c r="F44">
        <v>8.3900000000000001E-4</v>
      </c>
      <c r="I44" s="9" t="s">
        <v>19</v>
      </c>
      <c r="J44" cm="1">
        <f t="array" ref="J44">_xlfn._xlws.FILTER(C$4:C$108, ($A$4:$A$108="2.")*($B$4:$B$108=$I44))</f>
        <v>3.5309E-2</v>
      </c>
      <c r="K44" cm="1">
        <f t="array" ref="K44">_xlfn._xlws.FILTER(D$4:D$108, ($A$4:$A$108="2.")*($B$4:$B$108=$I44))</f>
        <v>1.5551000000000001E-2</v>
      </c>
      <c r="L44" cm="1">
        <f t="array" ref="L44">_xlfn._xlws.FILTER(E$4:E$108, ($A$4:$A$108="2.")*($B$4:$B$108=$I44))</f>
        <v>3.1675000000000002E-2</v>
      </c>
      <c r="M44" cm="1">
        <f t="array" ref="M44">_xlfn._xlws.FILTER(F$4:F$108, ($A$4:$A$108="2.")*($B$4:$B$108=$I44))</f>
        <v>1.0652E-2</v>
      </c>
    </row>
    <row r="45" spans="1:13" x14ac:dyDescent="0.35">
      <c r="A45" t="s">
        <v>29</v>
      </c>
      <c r="B45" t="str">
        <v>2^8</v>
      </c>
      <c r="C45" s="1">
        <v>1.256E-3</v>
      </c>
      <c r="D45">
        <v>1.776E-3</v>
      </c>
      <c r="E45">
        <v>4.5300000000000001E-4</v>
      </c>
      <c r="F45">
        <v>8.12E-4</v>
      </c>
      <c r="I45" s="9" t="s">
        <v>20</v>
      </c>
      <c r="J45" cm="1">
        <f t="array" ref="J45">_xlfn._xlws.FILTER(C$4:C$108, ($A$4:$A$108="2.")*($B$4:$B$108=$I45))</f>
        <v>1.8353000000000001E-2</v>
      </c>
      <c r="K45" cm="1">
        <f t="array" ref="K45">_xlfn._xlws.FILTER(D$4:D$108, ($A$4:$A$108="2.")*($B$4:$B$108=$I45))</f>
        <v>3.1937E-2</v>
      </c>
      <c r="L45" cm="1">
        <f t="array" ref="L45">_xlfn._xlws.FILTER(E$4:E$108, ($A$4:$A$108="2.")*($B$4:$B$108=$I45))</f>
        <v>4.7920000000000003E-3</v>
      </c>
      <c r="M45" cm="1">
        <f t="array" ref="M45">_xlfn._xlws.FILTER(F$4:F$108, ($A$4:$A$108="2.")*($B$4:$B$108=$I45))</f>
        <v>1.5401E-2</v>
      </c>
    </row>
    <row r="46" spans="1:13" x14ac:dyDescent="0.35">
      <c r="A46" t="s">
        <v>30</v>
      </c>
      <c r="B46" t="str">
        <v>2^8</v>
      </c>
      <c r="C46" s="1">
        <v>1.2930000000000001E-3</v>
      </c>
      <c r="D46">
        <v>1.8010000000000001E-3</v>
      </c>
      <c r="E46">
        <v>4.57E-4</v>
      </c>
      <c r="F46">
        <v>8.2899999999999998E-4</v>
      </c>
      <c r="I46" s="9" t="s">
        <v>21</v>
      </c>
      <c r="J46" cm="1">
        <f t="array" ref="J46">_xlfn._xlws.FILTER(C$4:C$108, ($A$4:$A$108="2.")*($B$4:$B$108=$I46))</f>
        <v>2.232E-2</v>
      </c>
      <c r="K46" cm="1">
        <f t="array" ref="K46">_xlfn._xlws.FILTER(D$4:D$108, ($A$4:$A$108="2.")*($B$4:$B$108=$I46))</f>
        <v>5.3263999999999999E-2</v>
      </c>
      <c r="L46" cm="1">
        <f t="array" ref="L46">_xlfn._xlws.FILTER(E$4:E$108, ($A$4:$A$108="2.")*($B$4:$B$108=$I46))</f>
        <v>9.6799999999999994E-3</v>
      </c>
      <c r="M46" cm="1">
        <f t="array" ref="M46">_xlfn._xlws.FILTER(F$4:F$108, ($A$4:$A$108="2.")*($B$4:$B$108=$I46))</f>
        <v>2.6314000000000001E-2</v>
      </c>
    </row>
    <row r="47" spans="1:13" x14ac:dyDescent="0.35">
      <c r="A47" t="s">
        <v>31</v>
      </c>
      <c r="B47" t="str">
        <v>2^8</v>
      </c>
      <c r="C47" s="1">
        <v>1.2689999999999999E-3</v>
      </c>
      <c r="D47">
        <v>1.7589999999999999E-3</v>
      </c>
      <c r="E47">
        <v>4.5300000000000001E-4</v>
      </c>
      <c r="F47">
        <v>8.03E-4</v>
      </c>
      <c r="I47" s="9" t="s">
        <v>22</v>
      </c>
      <c r="J47" cm="1">
        <f t="array" ref="J47">_xlfn._xlws.FILTER(C$4:C$108, ($A$4:$A$108="2.")*($B$4:$B$108=$I47))</f>
        <v>3.7810999999999997E-2</v>
      </c>
      <c r="K47" cm="1">
        <f t="array" ref="K47">_xlfn._xlws.FILTER(D$4:D$108, ($A$4:$A$108="2.")*($B$4:$B$108=$I47))</f>
        <v>9.5695000000000002E-2</v>
      </c>
      <c r="L47" cm="1">
        <f t="array" ref="L47">_xlfn._xlws.FILTER(E$4:E$108, ($A$4:$A$108="2.")*($B$4:$B$108=$I47))</f>
        <v>1.5195E-2</v>
      </c>
      <c r="M47" cm="1">
        <f t="array" ref="M47">_xlfn._xlws.FILTER(F$4:F$108, ($A$4:$A$108="2.")*($B$4:$B$108=$I47))</f>
        <v>4.7437E-2</v>
      </c>
    </row>
    <row r="48" spans="1:13" x14ac:dyDescent="0.35">
      <c r="A48" t="s">
        <v>32</v>
      </c>
      <c r="B48" t="str">
        <v>2^8</v>
      </c>
      <c r="C48" s="1">
        <v>1.255E-3</v>
      </c>
      <c r="D48">
        <v>7.5310000000000004E-3</v>
      </c>
      <c r="E48">
        <v>4.6200000000000001E-4</v>
      </c>
      <c r="F48">
        <v>8.2299999999999995E-4</v>
      </c>
    </row>
    <row r="49" spans="1:13" ht="16" x14ac:dyDescent="0.4">
      <c r="A49" t="s">
        <v>28</v>
      </c>
      <c r="B49" t="str">
        <v>2^9</v>
      </c>
      <c r="C49" s="1">
        <v>1.8860000000000001E-3</v>
      </c>
      <c r="D49">
        <v>1.866E-3</v>
      </c>
      <c r="E49">
        <v>7.54E-4</v>
      </c>
      <c r="F49">
        <v>9.2599999999999996E-4</v>
      </c>
      <c r="I49" s="18" t="s">
        <v>40</v>
      </c>
      <c r="J49" s="18"/>
      <c r="K49" s="18"/>
      <c r="L49" s="18"/>
      <c r="M49" s="18"/>
    </row>
    <row r="50" spans="1:13" x14ac:dyDescent="0.35">
      <c r="A50" t="s">
        <v>29</v>
      </c>
      <c r="B50" t="str">
        <v>2^9</v>
      </c>
      <c r="C50" s="1">
        <v>1.6249999999999999E-3</v>
      </c>
      <c r="D50">
        <v>1.869E-3</v>
      </c>
      <c r="E50">
        <v>6.2100000000000002E-4</v>
      </c>
      <c r="F50">
        <v>9.2400000000000002E-4</v>
      </c>
      <c r="I50" s="8" t="s">
        <v>0</v>
      </c>
      <c r="J50" s="7" t="s">
        <v>34</v>
      </c>
      <c r="K50" s="3" t="s">
        <v>23</v>
      </c>
      <c r="L50" s="2" t="s">
        <v>25</v>
      </c>
      <c r="M50" s="3" t="s">
        <v>24</v>
      </c>
    </row>
    <row r="51" spans="1:13" x14ac:dyDescent="0.35">
      <c r="A51" t="s">
        <v>30</v>
      </c>
      <c r="B51" t="str">
        <v>2^9</v>
      </c>
      <c r="C51" s="1">
        <v>1.5920000000000001E-3</v>
      </c>
      <c r="D51">
        <v>1.9430000000000001E-3</v>
      </c>
      <c r="E51">
        <v>6.1399999999999996E-4</v>
      </c>
      <c r="F51">
        <v>9.1200000000000005E-4</v>
      </c>
      <c r="I51" s="9" t="s">
        <v>2</v>
      </c>
      <c r="J51" cm="1">
        <f t="array" ref="J51">_xlfn._xlws.FILTER(C$4:C$108, ($A$4:$A$108="3.")*($B$4:$B$108=$I51))</f>
        <v>7.6900000000000004E-4</v>
      </c>
      <c r="K51" cm="1">
        <f t="array" ref="K51">_xlfn._xlws.FILTER(D$4:D$108, ($A$4:$A$108="3.")*($B$4:$B$108=$I51))</f>
        <v>1.2290000000000001E-3</v>
      </c>
      <c r="L51" cm="1">
        <f t="array" ref="L51">_xlfn._xlws.FILTER(E$4:E$108, ($A$4:$A$108="3.")*($B$4:$B$108=$I51))</f>
        <v>2.12E-4</v>
      </c>
      <c r="M51" cm="1">
        <f t="array" ref="M51">_xlfn._xlws.FILTER(F$4:F$108, ($A$4:$A$108="3.")*($B$4:$B$108=$I51))</f>
        <v>3.1300000000000002E-4</v>
      </c>
    </row>
    <row r="52" spans="1:13" x14ac:dyDescent="0.35">
      <c r="A52" t="s">
        <v>31</v>
      </c>
      <c r="B52" t="str">
        <v>2^9</v>
      </c>
      <c r="C52" s="1">
        <v>1.647E-3</v>
      </c>
      <c r="D52">
        <v>1.856E-3</v>
      </c>
      <c r="E52">
        <v>6.0700000000000001E-4</v>
      </c>
      <c r="F52">
        <v>9.2599999999999996E-4</v>
      </c>
      <c r="I52" s="9" t="s">
        <v>3</v>
      </c>
      <c r="J52" cm="1">
        <f t="array" ref="J52">_xlfn._xlws.FILTER(C$4:C$108, ($A$4:$A$108="3.")*($B$4:$B$108=$I52))</f>
        <v>7.5699999999999997E-4</v>
      </c>
      <c r="K52" cm="1">
        <f t="array" ref="K52">_xlfn._xlws.FILTER(D$4:D$108, ($A$4:$A$108="3.")*($B$4:$B$108=$I52))</f>
        <v>1.2470000000000001E-3</v>
      </c>
      <c r="L52" cm="1">
        <f t="array" ref="L52">_xlfn._xlws.FILTER(E$4:E$108, ($A$4:$A$108="3.")*($B$4:$B$108=$I52))</f>
        <v>2.13E-4</v>
      </c>
      <c r="M52" cm="1">
        <f t="array" ref="M52">_xlfn._xlws.FILTER(F$4:F$108, ($A$4:$A$108="3.")*($B$4:$B$108=$I52))</f>
        <v>3.1100000000000002E-4</v>
      </c>
    </row>
    <row r="53" spans="1:13" x14ac:dyDescent="0.35">
      <c r="A53" t="s">
        <v>32</v>
      </c>
      <c r="B53" t="str">
        <v>2^9</v>
      </c>
      <c r="C53" s="1">
        <v>1.5950000000000001E-3</v>
      </c>
      <c r="D53">
        <v>1.8779999999999999E-3</v>
      </c>
      <c r="E53">
        <v>5.9500000000000004E-4</v>
      </c>
      <c r="F53">
        <v>9.2599999999999996E-4</v>
      </c>
      <c r="I53" s="9" t="s">
        <v>4</v>
      </c>
      <c r="J53" cm="1">
        <f t="array" ref="J53">_xlfn._xlws.FILTER(C$4:C$108, ($A$4:$A$108="3.")*($B$4:$B$108=$I53))</f>
        <v>7.5799999999999999E-4</v>
      </c>
      <c r="K53" cm="1">
        <f t="array" ref="K53">_xlfn._xlws.FILTER(D$4:D$108, ($A$4:$A$108="3.")*($B$4:$B$108=$I53))</f>
        <v>1.2819999999999999E-3</v>
      </c>
      <c r="L53" cm="1">
        <f t="array" ref="L53">_xlfn._xlws.FILTER(E$4:E$108, ($A$4:$A$108="3.")*($B$4:$B$108=$I53))</f>
        <v>2.13E-4</v>
      </c>
      <c r="M53" cm="1">
        <f t="array" ref="M53">_xlfn._xlws.FILTER(F$4:F$108, ($A$4:$A$108="3.")*($B$4:$B$108=$I53))</f>
        <v>3.0800000000000001E-4</v>
      </c>
    </row>
    <row r="54" spans="1:13" x14ac:dyDescent="0.35">
      <c r="A54" t="s">
        <v>28</v>
      </c>
      <c r="B54" t="str">
        <v>2^10</v>
      </c>
      <c r="C54" s="1">
        <v>2.4780000000000002E-3</v>
      </c>
      <c r="D54">
        <v>1.9959999999999999E-3</v>
      </c>
      <c r="E54">
        <v>1.204E-3</v>
      </c>
      <c r="F54">
        <v>1.0889999999999999E-3</v>
      </c>
      <c r="I54" s="9" t="s">
        <v>5</v>
      </c>
      <c r="J54" cm="1">
        <f t="array" ref="J54">_xlfn._xlws.FILTER(C$4:C$108, ($A$4:$A$108="3.")*($B$4:$B$108=$I54))</f>
        <v>7.6000000000000004E-4</v>
      </c>
      <c r="K54" cm="1">
        <f t="array" ref="K54">_xlfn._xlws.FILTER(D$4:D$108, ($A$4:$A$108="3.")*($B$4:$B$108=$I54))</f>
        <v>1.253E-3</v>
      </c>
      <c r="L54" cm="1">
        <f t="array" ref="L54">_xlfn._xlws.FILTER(E$4:E$108, ($A$4:$A$108="3.")*($B$4:$B$108=$I54))</f>
        <v>2.13E-4</v>
      </c>
      <c r="M54" cm="1">
        <f t="array" ref="M54">_xlfn._xlws.FILTER(F$4:F$108, ($A$4:$A$108="3.")*($B$4:$B$108=$I54))</f>
        <v>2.8499999999999999E-4</v>
      </c>
    </row>
    <row r="55" spans="1:13" x14ac:dyDescent="0.35">
      <c r="A55" t="s">
        <v>29</v>
      </c>
      <c r="B55" t="str">
        <v>2^10</v>
      </c>
      <c r="C55" s="1">
        <v>1.9889999999999999E-3</v>
      </c>
      <c r="D55">
        <v>2.036E-3</v>
      </c>
      <c r="E55">
        <v>9.19E-4</v>
      </c>
      <c r="F55">
        <v>1.096E-3</v>
      </c>
      <c r="I55" s="9" t="s">
        <v>6</v>
      </c>
      <c r="J55" cm="1">
        <f t="array" ref="J55">_xlfn._xlws.FILTER(C$4:C$108, ($A$4:$A$108="3.")*($B$4:$B$108=$I55))</f>
        <v>7.54E-4</v>
      </c>
      <c r="K55" cm="1">
        <f t="array" ref="K55">_xlfn._xlws.FILTER(D$4:D$108, ($A$4:$A$108="3.")*($B$4:$B$108=$I55))</f>
        <v>1.291E-3</v>
      </c>
      <c r="L55" cm="1">
        <f t="array" ref="L55">_xlfn._xlws.FILTER(E$4:E$108, ($A$4:$A$108="3.")*($B$4:$B$108=$I55))</f>
        <v>2.52E-4</v>
      </c>
      <c r="M55" cm="1">
        <f t="array" ref="M55">_xlfn._xlws.FILTER(F$4:F$108, ($A$4:$A$108="3.")*($B$4:$B$108=$I55))</f>
        <v>2.9100000000000003E-4</v>
      </c>
    </row>
    <row r="56" spans="1:13" x14ac:dyDescent="0.35">
      <c r="A56" t="s">
        <v>30</v>
      </c>
      <c r="B56" t="str">
        <v>2^10</v>
      </c>
      <c r="C56" s="1">
        <v>2.0140000000000002E-3</v>
      </c>
      <c r="D56">
        <v>1.9970000000000001E-3</v>
      </c>
      <c r="E56">
        <v>9.2599999999999996E-4</v>
      </c>
      <c r="F56">
        <v>6.9569999999999996E-3</v>
      </c>
      <c r="I56" s="9" t="s">
        <v>7</v>
      </c>
      <c r="J56" cm="1">
        <f t="array" ref="J56">_xlfn._xlws.FILTER(C$4:C$108, ($A$4:$A$108="3.")*($B$4:$B$108=$I56))</f>
        <v>1.091E-3</v>
      </c>
      <c r="K56" cm="1">
        <f t="array" ref="K56">_xlfn._xlws.FILTER(D$4:D$108, ($A$4:$A$108="3.")*($B$4:$B$108=$I56))</f>
        <v>1.382E-3</v>
      </c>
      <c r="L56" cm="1">
        <f t="array" ref="L56">_xlfn._xlws.FILTER(E$4:E$108, ($A$4:$A$108="3.")*($B$4:$B$108=$I56))</f>
        <v>2.5099999999999998E-4</v>
      </c>
      <c r="M56" cm="1">
        <f t="array" ref="M56">_xlfn._xlws.FILTER(F$4:F$108, ($A$4:$A$108="3.")*($B$4:$B$108=$I56))</f>
        <v>3.7800000000000003E-4</v>
      </c>
    </row>
    <row r="57" spans="1:13" x14ac:dyDescent="0.35">
      <c r="A57" t="s">
        <v>31</v>
      </c>
      <c r="B57" t="str">
        <v>2^10</v>
      </c>
      <c r="C57" s="1">
        <v>1.9849999999999998E-3</v>
      </c>
      <c r="D57">
        <v>2.0200000000000001E-3</v>
      </c>
      <c r="E57">
        <v>9.0399999999999996E-4</v>
      </c>
      <c r="F57">
        <v>1.109E-3</v>
      </c>
      <c r="I57" s="9" t="s">
        <v>8</v>
      </c>
      <c r="J57" cm="1">
        <f t="array" ref="J57">_xlfn._xlws.FILTER(C$4:C$108, ($A$4:$A$108="3.")*($B$4:$B$108=$I57))</f>
        <v>1.0759999999999999E-3</v>
      </c>
      <c r="K57" cm="1">
        <f t="array" ref="K57">_xlfn._xlws.FILTER(D$4:D$108, ($A$4:$A$108="3.")*($B$4:$B$108=$I57))</f>
        <v>1.4779999999999999E-3</v>
      </c>
      <c r="L57" cm="1">
        <f t="array" ref="L57">_xlfn._xlws.FILTER(E$4:E$108, ($A$4:$A$108="3.")*($B$4:$B$108=$I57))</f>
        <v>2.43E-4</v>
      </c>
      <c r="M57" cm="1">
        <f t="array" ref="M57">_xlfn._xlws.FILTER(F$4:F$108, ($A$4:$A$108="3.")*($B$4:$B$108=$I57))</f>
        <v>6.1200000000000002E-4</v>
      </c>
    </row>
    <row r="58" spans="1:13" x14ac:dyDescent="0.35">
      <c r="A58" t="s">
        <v>32</v>
      </c>
      <c r="B58" t="str">
        <v>2^10</v>
      </c>
      <c r="C58" s="1">
        <v>2.0379999999999999E-3</v>
      </c>
      <c r="D58">
        <v>2.019E-3</v>
      </c>
      <c r="E58">
        <v>9.1600000000000004E-4</v>
      </c>
      <c r="F58">
        <v>1.093E-3</v>
      </c>
      <c r="I58" s="9" t="s">
        <v>9</v>
      </c>
      <c r="J58" cm="1">
        <f t="array" ref="J58">_xlfn._xlws.FILTER(C$4:C$108, ($A$4:$A$108="3.")*($B$4:$B$108=$I58))</f>
        <v>1.1839999999999999E-3</v>
      </c>
      <c r="K58" cm="1">
        <f t="array" ref="K58">_xlfn._xlws.FILTER(D$4:D$108, ($A$4:$A$108="3.")*($B$4:$B$108=$I58))</f>
        <v>1.4710000000000001E-3</v>
      </c>
      <c r="L58" cm="1">
        <f t="array" ref="L58">_xlfn._xlws.FILTER(E$4:E$108, ($A$4:$A$108="3.")*($B$4:$B$108=$I58))</f>
        <v>4.44E-4</v>
      </c>
      <c r="M58" cm="1">
        <f t="array" ref="M58">_xlfn._xlws.FILTER(F$4:F$108, ($A$4:$A$108="3.")*($B$4:$B$108=$I58))</f>
        <v>5.5000000000000003E-4</v>
      </c>
    </row>
    <row r="59" spans="1:13" x14ac:dyDescent="0.35">
      <c r="A59" t="s">
        <v>28</v>
      </c>
      <c r="B59" t="str">
        <v>2^11</v>
      </c>
      <c r="C59" s="1">
        <v>4.091E-3</v>
      </c>
      <c r="D59">
        <v>2.5439999999999998E-3</v>
      </c>
      <c r="E59">
        <v>2.065E-3</v>
      </c>
      <c r="F59">
        <v>1.794E-3</v>
      </c>
      <c r="I59" s="9" t="s">
        <v>10</v>
      </c>
      <c r="J59" cm="1">
        <f t="array" ref="J59">_xlfn._xlws.FILTER(C$4:C$108, ($A$4:$A$108="3.")*($B$4:$B$108=$I59))</f>
        <v>1.2930000000000001E-3</v>
      </c>
      <c r="K59" cm="1">
        <f t="array" ref="K59">_xlfn._xlws.FILTER(D$4:D$108, ($A$4:$A$108="3.")*($B$4:$B$108=$I59))</f>
        <v>1.8010000000000001E-3</v>
      </c>
      <c r="L59" cm="1">
        <f t="array" ref="L59">_xlfn._xlws.FILTER(E$4:E$108, ($A$4:$A$108="3.")*($B$4:$B$108=$I59))</f>
        <v>4.57E-4</v>
      </c>
      <c r="M59" cm="1">
        <f t="array" ref="M59">_xlfn._xlws.FILTER(F$4:F$108, ($A$4:$A$108="3.")*($B$4:$B$108=$I59))</f>
        <v>8.2899999999999998E-4</v>
      </c>
    </row>
    <row r="60" spans="1:13" x14ac:dyDescent="0.35">
      <c r="A60" t="s">
        <v>29</v>
      </c>
      <c r="B60" t="str">
        <v>2^11</v>
      </c>
      <c r="C60" s="1">
        <v>3.4380000000000001E-3</v>
      </c>
      <c r="D60">
        <v>2.5330000000000001E-3</v>
      </c>
      <c r="E60">
        <v>1.7099999999999999E-3</v>
      </c>
      <c r="F60">
        <v>1.8190000000000001E-3</v>
      </c>
      <c r="I60" s="9" t="s">
        <v>11</v>
      </c>
      <c r="J60" cm="1">
        <f t="array" ref="J60">_xlfn._xlws.FILTER(C$4:C$108, ($A$4:$A$108="3.")*($B$4:$B$108=$I60))</f>
        <v>1.5920000000000001E-3</v>
      </c>
      <c r="K60" cm="1">
        <f t="array" ref="K60">_xlfn._xlws.FILTER(D$4:D$108, ($A$4:$A$108="3.")*($B$4:$B$108=$I60))</f>
        <v>1.9430000000000001E-3</v>
      </c>
      <c r="L60" cm="1">
        <f t="array" ref="L60">_xlfn._xlws.FILTER(E$4:E$108, ($A$4:$A$108="3.")*($B$4:$B$108=$I60))</f>
        <v>6.1399999999999996E-4</v>
      </c>
      <c r="M60" cm="1">
        <f t="array" ref="M60">_xlfn._xlws.FILTER(F$4:F$108, ($A$4:$A$108="3.")*($B$4:$B$108=$I60))</f>
        <v>9.1200000000000005E-4</v>
      </c>
    </row>
    <row r="61" spans="1:13" x14ac:dyDescent="0.35">
      <c r="A61" t="s">
        <v>30</v>
      </c>
      <c r="B61" t="str">
        <v>2^11</v>
      </c>
      <c r="C61" s="1">
        <v>3.4459999999999998E-3</v>
      </c>
      <c r="D61">
        <v>2.49E-3</v>
      </c>
      <c r="E61">
        <v>1.694E-3</v>
      </c>
      <c r="F61">
        <v>1.8079999999999999E-3</v>
      </c>
      <c r="I61" s="9" t="s">
        <v>12</v>
      </c>
      <c r="J61" cm="1">
        <f t="array" ref="J61">_xlfn._xlws.FILTER(C$4:C$108, ($A$4:$A$108="3.")*($B$4:$B$108=$I61))</f>
        <v>2.0140000000000002E-3</v>
      </c>
      <c r="K61" cm="1">
        <f t="array" ref="K61">_xlfn._xlws.FILTER(D$4:D$108, ($A$4:$A$108="3.")*($B$4:$B$108=$I61))</f>
        <v>1.9970000000000001E-3</v>
      </c>
      <c r="L61" cm="1">
        <f t="array" ref="L61">_xlfn._xlws.FILTER(E$4:E$108, ($A$4:$A$108="3.")*($B$4:$B$108=$I61))</f>
        <v>9.2599999999999996E-4</v>
      </c>
      <c r="M61" cm="1">
        <f t="array" ref="M61">_xlfn._xlws.FILTER(F$4:F$108, ($A$4:$A$108="3.")*($B$4:$B$108=$I61))</f>
        <v>6.9569999999999996E-3</v>
      </c>
    </row>
    <row r="62" spans="1:13" x14ac:dyDescent="0.35">
      <c r="A62" t="s">
        <v>31</v>
      </c>
      <c r="B62" t="str">
        <v>2^11</v>
      </c>
      <c r="C62" s="1">
        <v>3.385E-3</v>
      </c>
      <c r="D62">
        <v>2.4989999999999999E-3</v>
      </c>
      <c r="E62">
        <v>1.7769999999999999E-3</v>
      </c>
      <c r="F62">
        <v>1.8339999999999999E-3</v>
      </c>
      <c r="I62" s="9" t="s">
        <v>13</v>
      </c>
      <c r="J62" cm="1">
        <f t="array" ref="J62">_xlfn._xlws.FILTER(C$4:C$108, ($A$4:$A$108="3.")*($B$4:$B$108=$I62))</f>
        <v>3.4459999999999998E-3</v>
      </c>
      <c r="K62" cm="1">
        <f t="array" ref="K62">_xlfn._xlws.FILTER(D$4:D$108, ($A$4:$A$108="3.")*($B$4:$B$108=$I62))</f>
        <v>2.49E-3</v>
      </c>
      <c r="L62" cm="1">
        <f t="array" ref="L62">_xlfn._xlws.FILTER(E$4:E$108, ($A$4:$A$108="3.")*($B$4:$B$108=$I62))</f>
        <v>1.694E-3</v>
      </c>
      <c r="M62" cm="1">
        <f t="array" ref="M62">_xlfn._xlws.FILTER(F$4:F$108, ($A$4:$A$108="3.")*($B$4:$B$108=$I62))</f>
        <v>1.8079999999999999E-3</v>
      </c>
    </row>
    <row r="63" spans="1:13" x14ac:dyDescent="0.35">
      <c r="A63" t="s">
        <v>32</v>
      </c>
      <c r="B63" t="str">
        <v>2^11</v>
      </c>
      <c r="C63" s="1">
        <v>3.369E-3</v>
      </c>
      <c r="D63">
        <v>2.4940000000000001E-3</v>
      </c>
      <c r="E63">
        <v>1.678E-3</v>
      </c>
      <c r="F63">
        <v>1.841E-3</v>
      </c>
      <c r="I63" s="9" t="s">
        <v>14</v>
      </c>
      <c r="J63" cm="1">
        <f t="array" ref="J63">_xlfn._xlws.FILTER(C$4:C$108, ($A$4:$A$108="3.")*($B$4:$B$108=$I63))</f>
        <v>5.2960000000000004E-3</v>
      </c>
      <c r="K63" cm="1">
        <f t="array" ref="K63">_xlfn._xlws.FILTER(D$4:D$108, ($A$4:$A$108="3.")*($B$4:$B$108=$I63))</f>
        <v>3.0769999999999999E-3</v>
      </c>
      <c r="L63" cm="1">
        <f t="array" ref="L63">_xlfn._xlws.FILTER(E$4:E$108, ($A$4:$A$108="3.")*($B$4:$B$108=$I63))</f>
        <v>2.9489999999999998E-3</v>
      </c>
      <c r="M63" cm="1">
        <f t="array" ref="M63">_xlfn._xlws.FILTER(F$4:F$108, ($A$4:$A$108="3.")*($B$4:$B$108=$I63))</f>
        <v>2.2060000000000001E-3</v>
      </c>
    </row>
    <row r="64" spans="1:13" x14ac:dyDescent="0.35">
      <c r="A64" t="s">
        <v>28</v>
      </c>
      <c r="B64" t="str">
        <v>2^12</v>
      </c>
      <c r="C64" s="1">
        <v>7.0010000000000003E-3</v>
      </c>
      <c r="D64">
        <v>3.1080000000000001E-3</v>
      </c>
      <c r="E64">
        <v>3.7759999999999998E-3</v>
      </c>
      <c r="F64">
        <v>2.2300000000000002E-3</v>
      </c>
      <c r="I64" s="9" t="s">
        <v>15</v>
      </c>
      <c r="J64" cm="1">
        <f t="array" ref="J64">_xlfn._xlws.FILTER(C$4:C$108, ($A$4:$A$108="3.")*($B$4:$B$108=$I64))</f>
        <v>9.2569999999999996E-3</v>
      </c>
      <c r="K64" cm="1">
        <f t="array" ref="K64">_xlfn._xlws.FILTER(D$4:D$108, ($A$4:$A$108="3.")*($B$4:$B$108=$I64))</f>
        <v>3.8300000000000001E-3</v>
      </c>
      <c r="L64" cm="1">
        <f t="array" ref="L64">_xlfn._xlws.FILTER(E$4:E$108, ($A$4:$A$108="3.")*($B$4:$B$108=$I64))</f>
        <v>5.8479999999999999E-3</v>
      </c>
      <c r="M64" cm="1">
        <f t="array" ref="M64">_xlfn._xlws.FILTER(F$4:F$108, ($A$4:$A$108="3.")*($B$4:$B$108=$I64))</f>
        <v>3.0500000000000002E-3</v>
      </c>
    </row>
    <row r="65" spans="1:13" x14ac:dyDescent="0.35">
      <c r="A65" t="s">
        <v>29</v>
      </c>
      <c r="B65" t="str">
        <v>2^12</v>
      </c>
      <c r="C65" s="1">
        <v>5.3949999999999996E-3</v>
      </c>
      <c r="D65">
        <v>3.0850000000000001E-3</v>
      </c>
      <c r="E65">
        <v>2.8939999999999999E-3</v>
      </c>
      <c r="F65">
        <v>2.212E-3</v>
      </c>
      <c r="I65" s="9" t="s">
        <v>16</v>
      </c>
      <c r="J65" cm="1">
        <f t="array" ref="J65">_xlfn._xlws.FILTER(C$4:C$108, ($A$4:$A$108="3.")*($B$4:$B$108=$I65))</f>
        <v>6.1469999999999997E-3</v>
      </c>
      <c r="K65" cm="1">
        <f t="array" ref="K65">_xlfn._xlws.FILTER(D$4:D$108, ($A$4:$A$108="3.")*($B$4:$B$108=$I65))</f>
        <v>5.0340000000000003E-3</v>
      </c>
      <c r="L65" cm="1">
        <f t="array" ref="L65">_xlfn._xlws.FILTER(E$4:E$108, ($A$4:$A$108="3.")*($B$4:$B$108=$I65))</f>
        <v>4.1399999999999996E-3</v>
      </c>
      <c r="M65" cm="1">
        <f t="array" ref="M65">_xlfn._xlws.FILTER(F$4:F$108, ($A$4:$A$108="3.")*($B$4:$B$108=$I65))</f>
        <v>4.7910000000000001E-3</v>
      </c>
    </row>
    <row r="66" spans="1:13" x14ac:dyDescent="0.35">
      <c r="A66" t="s">
        <v>30</v>
      </c>
      <c r="B66" t="str">
        <v>2^12</v>
      </c>
      <c r="C66" s="1">
        <v>5.2960000000000004E-3</v>
      </c>
      <c r="D66">
        <v>3.0769999999999999E-3</v>
      </c>
      <c r="E66">
        <v>2.9489999999999998E-3</v>
      </c>
      <c r="F66">
        <v>2.2060000000000001E-3</v>
      </c>
      <c r="I66" s="9" t="s">
        <v>17</v>
      </c>
      <c r="J66" cm="1">
        <f t="array" ref="J66">_xlfn._xlws.FILTER(C$4:C$108, ($A$4:$A$108="3.")*($B$4:$B$108=$I66))</f>
        <v>1.0612E-2</v>
      </c>
      <c r="K66" cm="1">
        <f t="array" ref="K66">_xlfn._xlws.FILTER(D$4:D$108, ($A$4:$A$108="3.")*($B$4:$B$108=$I66))</f>
        <v>6.8209999999999998E-3</v>
      </c>
      <c r="L66" cm="1">
        <f t="array" ref="L66">_xlfn._xlws.FILTER(E$4:E$108, ($A$4:$A$108="3.")*($B$4:$B$108=$I66))</f>
        <v>7.9920000000000008E-3</v>
      </c>
      <c r="M66" cm="1">
        <f t="array" ref="M66">_xlfn._xlws.FILTER(F$4:F$108, ($A$4:$A$108="3.")*($B$4:$B$108=$I66))</f>
        <v>8.4679999999999998E-3</v>
      </c>
    </row>
    <row r="67" spans="1:13" x14ac:dyDescent="0.35">
      <c r="A67" t="s">
        <v>31</v>
      </c>
      <c r="B67" t="str">
        <v>2^12</v>
      </c>
      <c r="C67" s="1">
        <v>5.3109999999999997E-3</v>
      </c>
      <c r="D67">
        <v>3.1089999999999998E-3</v>
      </c>
      <c r="E67">
        <v>2.8909999999999999E-3</v>
      </c>
      <c r="F67">
        <v>2.2139999999999998E-3</v>
      </c>
      <c r="I67" s="9" t="s">
        <v>18</v>
      </c>
      <c r="J67" cm="1">
        <f t="array" ref="J67">_xlfn._xlws.FILTER(C$4:C$108, ($A$4:$A$108="3.")*($B$4:$B$108=$I67))</f>
        <v>1.8634000000000001E-2</v>
      </c>
      <c r="K67" cm="1">
        <f t="array" ref="K67">_xlfn._xlws.FILTER(D$4:D$108, ($A$4:$A$108="3.")*($B$4:$B$108=$I67))</f>
        <v>1.0326999999999999E-2</v>
      </c>
      <c r="L67" cm="1">
        <f t="array" ref="L67">_xlfn._xlws.FILTER(E$4:E$108, ($A$4:$A$108="3.")*($B$4:$B$108=$I67))</f>
        <v>1.5900999999999998E-2</v>
      </c>
      <c r="M67" cm="1">
        <f t="array" ref="M67">_xlfn._xlws.FILTER(F$4:F$108, ($A$4:$A$108="3.")*($B$4:$B$108=$I67))</f>
        <v>5.9300000000000004E-3</v>
      </c>
    </row>
    <row r="68" spans="1:13" x14ac:dyDescent="0.35">
      <c r="A68" t="s">
        <v>32</v>
      </c>
      <c r="B68" t="str">
        <v>2^12</v>
      </c>
      <c r="C68" s="1">
        <v>5.3210000000000002E-3</v>
      </c>
      <c r="D68">
        <v>3.0850000000000001E-3</v>
      </c>
      <c r="E68">
        <v>2.9320000000000001E-3</v>
      </c>
      <c r="F68">
        <v>2.2130000000000001E-3</v>
      </c>
      <c r="I68" s="9" t="s">
        <v>19</v>
      </c>
      <c r="J68" cm="1">
        <f t="array" ref="J68">_xlfn._xlws.FILTER(C$4:C$108, ($A$4:$A$108="3.")*($B$4:$B$108=$I68))</f>
        <v>3.5341999999999998E-2</v>
      </c>
      <c r="K68" cm="1">
        <f t="array" ref="K68">_xlfn._xlws.FILTER(D$4:D$108, ($A$4:$A$108="3.")*($B$4:$B$108=$I68))</f>
        <v>1.5672999999999999E-2</v>
      </c>
      <c r="L68" cm="1">
        <f t="array" ref="L68">_xlfn._xlws.FILTER(E$4:E$108, ($A$4:$A$108="3.")*($B$4:$B$108=$I68))</f>
        <v>3.1875000000000001E-2</v>
      </c>
      <c r="M68" cm="1">
        <f t="array" ref="M68">_xlfn._xlws.FILTER(F$4:F$108, ($A$4:$A$108="3.")*($B$4:$B$108=$I68))</f>
        <v>1.0584E-2</v>
      </c>
    </row>
    <row r="69" spans="1:13" x14ac:dyDescent="0.35">
      <c r="A69" t="s">
        <v>28</v>
      </c>
      <c r="B69" t="str">
        <v>2^13</v>
      </c>
      <c r="C69" s="1">
        <v>9.5879999999999993E-3</v>
      </c>
      <c r="D69">
        <v>3.8040000000000001E-3</v>
      </c>
      <c r="E69">
        <v>5.7340000000000004E-3</v>
      </c>
      <c r="F69">
        <v>3.0219999999999999E-3</v>
      </c>
      <c r="I69" s="9" t="s">
        <v>20</v>
      </c>
      <c r="J69" cm="1">
        <f t="array" ref="J69">_xlfn._xlws.FILTER(C$4:C$108, ($A$4:$A$108="3.")*($B$4:$B$108=$I69))</f>
        <v>1.8381999999999999E-2</v>
      </c>
      <c r="K69" cm="1">
        <f t="array" ref="K69">_xlfn._xlws.FILTER(D$4:D$108, ($A$4:$A$108="3.")*($B$4:$B$108=$I69))</f>
        <v>3.1963999999999999E-2</v>
      </c>
      <c r="L69" cm="1">
        <f t="array" ref="L69">_xlfn._xlws.FILTER(E$4:E$108, ($A$4:$A$108="3.")*($B$4:$B$108=$I69))</f>
        <v>4.7780000000000001E-3</v>
      </c>
      <c r="M69" cm="1">
        <f t="array" ref="M69">_xlfn._xlws.FILTER(F$4:F$108, ($A$4:$A$108="3.")*($B$4:$B$108=$I69))</f>
        <v>1.5592999999999999E-2</v>
      </c>
    </row>
    <row r="70" spans="1:13" x14ac:dyDescent="0.35">
      <c r="A70" t="s">
        <v>29</v>
      </c>
      <c r="B70" t="str">
        <v>2^13</v>
      </c>
      <c r="C70" s="1">
        <v>9.2689999999999995E-3</v>
      </c>
      <c r="D70">
        <v>3.8119999999999999E-3</v>
      </c>
      <c r="E70">
        <v>5.9119999999999997E-3</v>
      </c>
      <c r="F70">
        <v>3.0400000000000002E-3</v>
      </c>
      <c r="I70" s="9" t="s">
        <v>21</v>
      </c>
      <c r="J70" cm="1">
        <f t="array" ref="J70">_xlfn._xlws.FILTER(C$4:C$108, ($A$4:$A$108="3.")*($B$4:$B$108=$I70))</f>
        <v>2.4457E-2</v>
      </c>
      <c r="K70" cm="1">
        <f t="array" ref="K70">_xlfn._xlws.FILTER(D$4:D$108, ($A$4:$A$108="3.")*($B$4:$B$108=$I70))</f>
        <v>5.3221999999999998E-2</v>
      </c>
      <c r="L70" cm="1">
        <f t="array" ref="L70">_xlfn._xlws.FILTER(E$4:E$108, ($A$4:$A$108="3.")*($B$4:$B$108=$I70))</f>
        <v>9.1959999999999993E-3</v>
      </c>
      <c r="M70" cm="1">
        <f t="array" ref="M70">_xlfn._xlws.FILTER(F$4:F$108, ($A$4:$A$108="3.")*($B$4:$B$108=$I70))</f>
        <v>2.6183000000000001E-2</v>
      </c>
    </row>
    <row r="71" spans="1:13" x14ac:dyDescent="0.35">
      <c r="A71" t="s">
        <v>30</v>
      </c>
      <c r="B71" t="str">
        <v>2^13</v>
      </c>
      <c r="C71" s="1">
        <v>9.2569999999999996E-3</v>
      </c>
      <c r="D71">
        <v>3.8300000000000001E-3</v>
      </c>
      <c r="E71">
        <v>5.8479999999999999E-3</v>
      </c>
      <c r="F71">
        <v>3.0500000000000002E-3</v>
      </c>
      <c r="I71" s="9" t="s">
        <v>22</v>
      </c>
      <c r="J71" cm="1">
        <f t="array" ref="J71">_xlfn._xlws.FILTER(C$4:C$108, ($A$4:$A$108="3.")*($B$4:$B$108=$I71))</f>
        <v>3.4988999999999999E-2</v>
      </c>
      <c r="K71" cm="1">
        <f t="array" ref="K71">_xlfn._xlws.FILTER(D$4:D$108, ($A$4:$A$108="3.")*($B$4:$B$108=$I71))</f>
        <v>9.5713999999999994E-2</v>
      </c>
      <c r="L71" cm="1">
        <f t="array" ref="L71">_xlfn._xlws.FILTER(E$4:E$108, ($A$4:$A$108="3.")*($B$4:$B$108=$I71))</f>
        <v>1.5107000000000001E-2</v>
      </c>
      <c r="M71" cm="1">
        <f t="array" ref="M71">_xlfn._xlws.FILTER(F$4:F$108, ($A$4:$A$108="3.")*($B$4:$B$108=$I71))</f>
        <v>4.7502999999999997E-2</v>
      </c>
    </row>
    <row r="72" spans="1:13" x14ac:dyDescent="0.35">
      <c r="A72" t="s">
        <v>31</v>
      </c>
      <c r="B72" t="str">
        <v>2^13</v>
      </c>
      <c r="C72" s="1">
        <v>9.2820000000000003E-3</v>
      </c>
      <c r="D72">
        <v>3.7599999999999999E-3</v>
      </c>
      <c r="E72">
        <v>5.8139999999999997E-3</v>
      </c>
      <c r="F72">
        <v>3.0279999999999999E-3</v>
      </c>
    </row>
    <row r="73" spans="1:13" ht="16" x14ac:dyDescent="0.4">
      <c r="A73" t="s">
        <v>32</v>
      </c>
      <c r="B73" t="str">
        <v>2^13</v>
      </c>
      <c r="C73" s="1">
        <v>4.7029999999999997E-3</v>
      </c>
      <c r="D73">
        <v>3.7859999999999999E-3</v>
      </c>
      <c r="E73">
        <v>5.8430000000000001E-3</v>
      </c>
      <c r="F73">
        <v>3.0010000000000002E-3</v>
      </c>
      <c r="I73" s="18" t="s">
        <v>41</v>
      </c>
      <c r="J73" s="18"/>
      <c r="K73" s="18"/>
      <c r="L73" s="18"/>
      <c r="M73" s="18"/>
    </row>
    <row r="74" spans="1:13" x14ac:dyDescent="0.35">
      <c r="A74" t="s">
        <v>28</v>
      </c>
      <c r="B74" t="str">
        <v>2^14</v>
      </c>
      <c r="C74" s="1">
        <v>6.744E-3</v>
      </c>
      <c r="D74">
        <v>5.0809999999999996E-3</v>
      </c>
      <c r="E74">
        <v>5.8469999999999998E-3</v>
      </c>
      <c r="F74">
        <v>4.7819999999999998E-3</v>
      </c>
      <c r="I74" s="8" t="s">
        <v>0</v>
      </c>
      <c r="J74" s="7" t="s">
        <v>34</v>
      </c>
      <c r="K74" s="3" t="s">
        <v>23</v>
      </c>
      <c r="L74" s="2" t="s">
        <v>25</v>
      </c>
      <c r="M74" s="3" t="s">
        <v>24</v>
      </c>
    </row>
    <row r="75" spans="1:13" x14ac:dyDescent="0.35">
      <c r="A75" t="s">
        <v>29</v>
      </c>
      <c r="B75" t="str">
        <v>2^14</v>
      </c>
      <c r="C75" s="1">
        <v>6.1190000000000003E-3</v>
      </c>
      <c r="D75">
        <v>5.0499999999999998E-3</v>
      </c>
      <c r="E75">
        <v>4.1479999999999998E-3</v>
      </c>
      <c r="F75">
        <v>4.712E-3</v>
      </c>
      <c r="I75" s="9" t="s">
        <v>2</v>
      </c>
      <c r="J75" cm="1">
        <f t="array" ref="J75">_xlfn._xlws.FILTER(C$4:C$108, ($A$4:$A$108="4.")*($B$4:$B$108=$I75))</f>
        <v>7.6900000000000004E-4</v>
      </c>
      <c r="K75" cm="1">
        <f t="array" ref="K75">_xlfn._xlws.FILTER(D$4:D$108, ($A$4:$A$108="4.")*($B$4:$B$108=$I75))</f>
        <v>1.2329999999999999E-3</v>
      </c>
      <c r="L75" cm="1">
        <f t="array" ref="L75">_xlfn._xlws.FILTER(E$4:E$108, ($A$4:$A$108="4.")*($B$4:$B$108=$I75))</f>
        <v>2.1000000000000001E-4</v>
      </c>
      <c r="M75" cm="1">
        <f t="array" ref="M75">_xlfn._xlws.FILTER(F$4:F$108, ($A$4:$A$108="4.")*($B$4:$B$108=$I75))</f>
        <v>3.0499999999999999E-4</v>
      </c>
    </row>
    <row r="76" spans="1:13" x14ac:dyDescent="0.35">
      <c r="A76" t="s">
        <v>30</v>
      </c>
      <c r="B76" t="str">
        <v>2^14</v>
      </c>
      <c r="C76" s="1">
        <v>6.1469999999999997E-3</v>
      </c>
      <c r="D76">
        <v>5.0340000000000003E-3</v>
      </c>
      <c r="E76">
        <v>4.1399999999999996E-3</v>
      </c>
      <c r="F76">
        <v>4.7910000000000001E-3</v>
      </c>
      <c r="I76" s="9" t="s">
        <v>3</v>
      </c>
      <c r="J76" cm="1">
        <f t="array" ref="J76">_xlfn._xlws.FILTER(C$4:C$108, ($A$4:$A$108="4.")*($B$4:$B$108=$I76))</f>
        <v>8.0000000000000004E-4</v>
      </c>
      <c r="K76" cm="1">
        <f t="array" ref="K76">_xlfn._xlws.FILTER(D$4:D$108, ($A$4:$A$108="4.")*($B$4:$B$108=$I76))</f>
        <v>1.2769999999999999E-3</v>
      </c>
      <c r="L76" cm="1">
        <f t="array" ref="L76">_xlfn._xlws.FILTER(E$4:E$108, ($A$4:$A$108="4.")*($B$4:$B$108=$I76))</f>
        <v>2.13E-4</v>
      </c>
      <c r="M76" cm="1">
        <f t="array" ref="M76">_xlfn._xlws.FILTER(F$4:F$108, ($A$4:$A$108="4.")*($B$4:$B$108=$I76))</f>
        <v>3.0699999999999998E-4</v>
      </c>
    </row>
    <row r="77" spans="1:13" x14ac:dyDescent="0.35">
      <c r="A77" t="s">
        <v>31</v>
      </c>
      <c r="B77" t="str">
        <v>2^14</v>
      </c>
      <c r="C77" s="1">
        <v>6.1269999999999996E-3</v>
      </c>
      <c r="D77">
        <v>5.0480000000000004E-3</v>
      </c>
      <c r="E77">
        <v>4.1240000000000001E-3</v>
      </c>
      <c r="F77">
        <v>4.6959999999999997E-3</v>
      </c>
      <c r="I77" s="9" t="s">
        <v>4</v>
      </c>
      <c r="J77" cm="1">
        <f t="array" ref="J77">_xlfn._xlws.FILTER(C$4:C$108, ($A$4:$A$108="4.")*($B$4:$B$108=$I77))</f>
        <v>7.6099999999999996E-4</v>
      </c>
      <c r="K77" cm="1">
        <f t="array" ref="K77">_xlfn._xlws.FILTER(D$4:D$108, ($A$4:$A$108="4.")*($B$4:$B$108=$I77))</f>
        <v>1.2689999999999999E-3</v>
      </c>
      <c r="L77" cm="1">
        <f t="array" ref="L77">_xlfn._xlws.FILTER(E$4:E$108, ($A$4:$A$108="4.")*($B$4:$B$108=$I77))</f>
        <v>2.12E-4</v>
      </c>
      <c r="M77" cm="1">
        <f t="array" ref="M77">_xlfn._xlws.FILTER(F$4:F$108, ($A$4:$A$108="4.")*($B$4:$B$108=$I77))</f>
        <v>3.0299999999999999E-4</v>
      </c>
    </row>
    <row r="78" spans="1:13" x14ac:dyDescent="0.35">
      <c r="A78" t="s">
        <v>32</v>
      </c>
      <c r="B78" t="str">
        <v>2^14</v>
      </c>
      <c r="C78" s="1">
        <v>6.149E-3</v>
      </c>
      <c r="D78">
        <v>5.0689999999999997E-3</v>
      </c>
      <c r="E78">
        <v>4.1419999999999998E-3</v>
      </c>
      <c r="F78">
        <v>4.777E-3</v>
      </c>
      <c r="I78" s="9" t="s">
        <v>5</v>
      </c>
      <c r="J78" cm="1">
        <f t="array" ref="J78">_xlfn._xlws.FILTER(C$4:C$108, ($A$4:$A$108="4.")*($B$4:$B$108=$I78))</f>
        <v>7.6000000000000004E-4</v>
      </c>
      <c r="K78" cm="1">
        <f t="array" ref="K78">_xlfn._xlws.FILTER(D$4:D$108, ($A$4:$A$108="4.")*($B$4:$B$108=$I78))</f>
        <v>1.253E-3</v>
      </c>
      <c r="L78" cm="1">
        <f t="array" ref="L78">_xlfn._xlws.FILTER(E$4:E$108, ($A$4:$A$108="4.")*($B$4:$B$108=$I78))</f>
        <v>2.1499999999999999E-4</v>
      </c>
      <c r="M78" cm="1">
        <f t="array" ref="M78">_xlfn._xlws.FILTER(F$4:F$108, ($A$4:$A$108="4.")*($B$4:$B$108=$I78))</f>
        <v>2.9700000000000001E-4</v>
      </c>
    </row>
    <row r="79" spans="1:13" x14ac:dyDescent="0.35">
      <c r="A79" t="s">
        <v>28</v>
      </c>
      <c r="B79" t="str">
        <v>2^15</v>
      </c>
      <c r="C79" s="1">
        <v>1.0666E-2</v>
      </c>
      <c r="D79">
        <v>6.8199999999999997E-3</v>
      </c>
      <c r="E79">
        <v>8.0190000000000001E-3</v>
      </c>
      <c r="F79">
        <v>8.4379999999999993E-3</v>
      </c>
      <c r="I79" s="9" t="s">
        <v>6</v>
      </c>
      <c r="J79" cm="1">
        <f t="array" ref="J79">_xlfn._xlws.FILTER(C$4:C$108, ($A$4:$A$108="4.")*($B$4:$B$108=$I79))</f>
        <v>7.5699999999999997E-4</v>
      </c>
      <c r="K79" cm="1">
        <f t="array" ref="K79">_xlfn._xlws.FILTER(D$4:D$108, ($A$4:$A$108="4.")*($B$4:$B$108=$I79))</f>
        <v>1.2819999999999999E-3</v>
      </c>
      <c r="L79" cm="1">
        <f t="array" ref="L79">_xlfn._xlws.FILTER(E$4:E$108, ($A$4:$A$108="4.")*($B$4:$B$108=$I79))</f>
        <v>2.14E-4</v>
      </c>
      <c r="M79" cm="1">
        <f t="array" ref="M79">_xlfn._xlws.FILTER(F$4:F$108, ($A$4:$A$108="4.")*($B$4:$B$108=$I79))</f>
        <v>2.9599999999999998E-4</v>
      </c>
    </row>
    <row r="80" spans="1:13" x14ac:dyDescent="0.35">
      <c r="A80" t="s">
        <v>29</v>
      </c>
      <c r="B80" t="str">
        <v>2^15</v>
      </c>
      <c r="C80" s="1">
        <v>1.0633E-2</v>
      </c>
      <c r="D80">
        <v>6.8310000000000003E-3</v>
      </c>
      <c r="E80">
        <v>8.1209999999999997E-3</v>
      </c>
      <c r="F80">
        <v>8.4510000000000002E-3</v>
      </c>
      <c r="I80" s="9" t="s">
        <v>7</v>
      </c>
      <c r="J80" cm="1">
        <f t="array" ref="J80">_xlfn._xlws.FILTER(C$4:C$108, ($A$4:$A$108="4.")*($B$4:$B$108=$I80))</f>
        <v>1.101E-3</v>
      </c>
      <c r="K80" cm="1">
        <f t="array" ref="K80">_xlfn._xlws.FILTER(D$4:D$108, ($A$4:$A$108="4.")*($B$4:$B$108=$I80))</f>
        <v>1.382E-3</v>
      </c>
      <c r="L80" cm="1">
        <f t="array" ref="L80">_xlfn._xlws.FILTER(E$4:E$108, ($A$4:$A$108="4.")*($B$4:$B$108=$I80))</f>
        <v>2.43E-4</v>
      </c>
      <c r="M80" cm="1">
        <f t="array" ref="M80">_xlfn._xlws.FILTER(F$4:F$108, ($A$4:$A$108="4.")*($B$4:$B$108=$I80))</f>
        <v>3.8099999999999999E-4</v>
      </c>
    </row>
    <row r="81" spans="1:13" x14ac:dyDescent="0.35">
      <c r="A81" t="s">
        <v>30</v>
      </c>
      <c r="B81" t="str">
        <v>2^15</v>
      </c>
      <c r="C81" s="1">
        <v>1.0612E-2</v>
      </c>
      <c r="D81">
        <v>6.8209999999999998E-3</v>
      </c>
      <c r="E81">
        <v>7.9920000000000008E-3</v>
      </c>
      <c r="F81">
        <v>8.4679999999999998E-3</v>
      </c>
      <c r="I81" s="9" t="s">
        <v>8</v>
      </c>
      <c r="J81" cm="1">
        <f t="array" ref="J81">_xlfn._xlws.FILTER(C$4:C$108, ($A$4:$A$108="4.")*($B$4:$B$108=$I81))</f>
        <v>1.0640000000000001E-3</v>
      </c>
      <c r="K81" cm="1">
        <f t="array" ref="K81">_xlfn._xlws.FILTER(D$4:D$108, ($A$4:$A$108="4.")*($B$4:$B$108=$I81))</f>
        <v>1.472E-3</v>
      </c>
      <c r="L81" cm="1">
        <f t="array" ref="L81">_xlfn._xlws.FILTER(E$4:E$108, ($A$4:$A$108="4.")*($B$4:$B$108=$I81))</f>
        <v>2.5500000000000002E-4</v>
      </c>
      <c r="M81" cm="1">
        <f t="array" ref="M81">_xlfn._xlws.FILTER(F$4:F$108, ($A$4:$A$108="4.")*($B$4:$B$108=$I81))</f>
        <v>6.0899999999999995E-4</v>
      </c>
    </row>
    <row r="82" spans="1:13" x14ac:dyDescent="0.35">
      <c r="A82" t="s">
        <v>31</v>
      </c>
      <c r="B82" t="str">
        <v>2^15</v>
      </c>
      <c r="C82" s="1">
        <v>1.0624E-2</v>
      </c>
      <c r="D82">
        <v>6.7879999999999998E-3</v>
      </c>
      <c r="E82">
        <v>8.0440000000000008E-3</v>
      </c>
      <c r="F82">
        <v>3.6470000000000001E-3</v>
      </c>
      <c r="I82" s="9" t="s">
        <v>9</v>
      </c>
      <c r="J82" cm="1">
        <f t="array" ref="J82">_xlfn._xlws.FILTER(C$4:C$108, ($A$4:$A$108="4.")*($B$4:$B$108=$I82))</f>
        <v>1.23E-3</v>
      </c>
      <c r="K82" cm="1">
        <f t="array" ref="K82">_xlfn._xlws.FILTER(D$4:D$108, ($A$4:$A$108="4.")*($B$4:$B$108=$I82))</f>
        <v>1.477E-3</v>
      </c>
      <c r="L82" cm="1">
        <f t="array" ref="L82">_xlfn._xlws.FILTER(E$4:E$108, ($A$4:$A$108="4.")*($B$4:$B$108=$I82))</f>
        <v>5.0100000000000003E-4</v>
      </c>
      <c r="M82" cm="1">
        <f t="array" ref="M82">_xlfn._xlws.FILTER(F$4:F$108, ($A$4:$A$108="4.")*($B$4:$B$108=$I82))</f>
        <v>5.5999999999999995E-4</v>
      </c>
    </row>
    <row r="83" spans="1:13" x14ac:dyDescent="0.35">
      <c r="A83" t="s">
        <v>32</v>
      </c>
      <c r="B83" t="str">
        <v>2^15</v>
      </c>
      <c r="C83" s="1">
        <v>1.0659E-2</v>
      </c>
      <c r="D83">
        <v>6.8129999999999996E-3</v>
      </c>
      <c r="E83">
        <v>8.0129999999999993E-3</v>
      </c>
      <c r="F83">
        <v>3.676E-3</v>
      </c>
      <c r="I83" s="9" t="s">
        <v>10</v>
      </c>
      <c r="J83" cm="1">
        <f t="array" ref="J83">_xlfn._xlws.FILTER(C$4:C$108, ($A$4:$A$108="4.")*($B$4:$B$108=$I83))</f>
        <v>1.2689999999999999E-3</v>
      </c>
      <c r="K83" cm="1">
        <f t="array" ref="K83">_xlfn._xlws.FILTER(D$4:D$108, ($A$4:$A$108="4.")*($B$4:$B$108=$I83))</f>
        <v>1.7589999999999999E-3</v>
      </c>
      <c r="L83" cm="1">
        <f t="array" ref="L83">_xlfn._xlws.FILTER(E$4:E$108, ($A$4:$A$108="4.")*($B$4:$B$108=$I83))</f>
        <v>4.5300000000000001E-4</v>
      </c>
      <c r="M83" cm="1">
        <f t="array" ref="M83">_xlfn._xlws.FILTER(F$4:F$108, ($A$4:$A$108="4.")*($B$4:$B$108=$I83))</f>
        <v>8.03E-4</v>
      </c>
    </row>
    <row r="84" spans="1:13" x14ac:dyDescent="0.35">
      <c r="A84" t="s">
        <v>28</v>
      </c>
      <c r="B84" t="str">
        <v>2^16</v>
      </c>
      <c r="C84" s="1">
        <v>1.8723E-2</v>
      </c>
      <c r="D84">
        <v>1.0253999999999999E-2</v>
      </c>
      <c r="E84">
        <v>1.5812E-2</v>
      </c>
      <c r="F84">
        <v>5.9170000000000004E-3</v>
      </c>
      <c r="I84" s="9" t="s">
        <v>11</v>
      </c>
      <c r="J84" cm="1">
        <f t="array" ref="J84">_xlfn._xlws.FILTER(C$4:C$108, ($A$4:$A$108="4.")*($B$4:$B$108=$I84))</f>
        <v>1.647E-3</v>
      </c>
      <c r="K84" cm="1">
        <f t="array" ref="K84">_xlfn._xlws.FILTER(D$4:D$108, ($A$4:$A$108="4.")*($B$4:$B$108=$I84))</f>
        <v>1.856E-3</v>
      </c>
      <c r="L84" cm="1">
        <f t="array" ref="L84">_xlfn._xlws.FILTER(E$4:E$108, ($A$4:$A$108="4.")*($B$4:$B$108=$I84))</f>
        <v>6.0700000000000001E-4</v>
      </c>
      <c r="M84" cm="1">
        <f t="array" ref="M84">_xlfn._xlws.FILTER(F$4:F$108, ($A$4:$A$108="4.")*($B$4:$B$108=$I84))</f>
        <v>9.2599999999999996E-4</v>
      </c>
    </row>
    <row r="85" spans="1:13" x14ac:dyDescent="0.35">
      <c r="A85" t="s">
        <v>29</v>
      </c>
      <c r="B85" t="str">
        <v>2^16</v>
      </c>
      <c r="C85" s="1">
        <v>1.8631000000000002E-2</v>
      </c>
      <c r="D85">
        <v>1.0173E-2</v>
      </c>
      <c r="E85">
        <v>1.5744999999999999E-2</v>
      </c>
      <c r="F85">
        <v>5.8849999999999996E-3</v>
      </c>
      <c r="I85" s="9" t="s">
        <v>12</v>
      </c>
      <c r="J85" cm="1">
        <f t="array" ref="J85">_xlfn._xlws.FILTER(C$4:C$108, ($A$4:$A$108="4.")*($B$4:$B$108=$I85))</f>
        <v>1.9849999999999998E-3</v>
      </c>
      <c r="K85" cm="1">
        <f t="array" ref="K85">_xlfn._xlws.FILTER(D$4:D$108, ($A$4:$A$108="4.")*($B$4:$B$108=$I85))</f>
        <v>2.0200000000000001E-3</v>
      </c>
      <c r="L85" cm="1">
        <f t="array" ref="L85">_xlfn._xlws.FILTER(E$4:E$108, ($A$4:$A$108="4.")*($B$4:$B$108=$I85))</f>
        <v>9.0399999999999996E-4</v>
      </c>
      <c r="M85" cm="1">
        <f t="array" ref="M85">_xlfn._xlws.FILTER(F$4:F$108, ($A$4:$A$108="4.")*($B$4:$B$108=$I85))</f>
        <v>1.109E-3</v>
      </c>
    </row>
    <row r="86" spans="1:13" x14ac:dyDescent="0.35">
      <c r="A86" t="s">
        <v>30</v>
      </c>
      <c r="B86" t="str">
        <v>2^16</v>
      </c>
      <c r="C86" s="1">
        <v>1.8634000000000001E-2</v>
      </c>
      <c r="D86">
        <v>1.0326999999999999E-2</v>
      </c>
      <c r="E86">
        <v>1.5900999999999998E-2</v>
      </c>
      <c r="F86">
        <v>5.9300000000000004E-3</v>
      </c>
      <c r="I86" s="9" t="s">
        <v>13</v>
      </c>
      <c r="J86" cm="1">
        <f t="array" ref="J86">_xlfn._xlws.FILTER(C$4:C$108, ($A$4:$A$108="4.")*($B$4:$B$108=$I86))</f>
        <v>3.385E-3</v>
      </c>
      <c r="K86" cm="1">
        <f t="array" ref="K86">_xlfn._xlws.FILTER(D$4:D$108, ($A$4:$A$108="4.")*($B$4:$B$108=$I86))</f>
        <v>2.4989999999999999E-3</v>
      </c>
      <c r="L86" cm="1">
        <f t="array" ref="L86">_xlfn._xlws.FILTER(E$4:E$108, ($A$4:$A$108="4.")*($B$4:$B$108=$I86))</f>
        <v>1.7769999999999999E-3</v>
      </c>
      <c r="M86" cm="1">
        <f t="array" ref="M86">_xlfn._xlws.FILTER(F$4:F$108, ($A$4:$A$108="4.")*($B$4:$B$108=$I86))</f>
        <v>1.8339999999999999E-3</v>
      </c>
    </row>
    <row r="87" spans="1:13" x14ac:dyDescent="0.35">
      <c r="A87" t="s">
        <v>31</v>
      </c>
      <c r="B87" t="str">
        <v>2^16</v>
      </c>
      <c r="C87" s="1">
        <v>1.8681E-2</v>
      </c>
      <c r="D87">
        <v>1.0240000000000001E-2</v>
      </c>
      <c r="E87">
        <v>1.6029999999999999E-2</v>
      </c>
      <c r="F87">
        <v>5.8840000000000003E-3</v>
      </c>
      <c r="I87" s="9" t="s">
        <v>14</v>
      </c>
      <c r="J87" cm="1">
        <f t="array" ref="J87">_xlfn._xlws.FILTER(C$4:C$108, ($A$4:$A$108="4.")*($B$4:$B$108=$I87))</f>
        <v>5.3109999999999997E-3</v>
      </c>
      <c r="K87" cm="1">
        <f t="array" ref="K87">_xlfn._xlws.FILTER(D$4:D$108, ($A$4:$A$108="4.")*($B$4:$B$108=$I87))</f>
        <v>3.1089999999999998E-3</v>
      </c>
      <c r="L87" cm="1">
        <f t="array" ref="L87">_xlfn._xlws.FILTER(E$4:E$108, ($A$4:$A$108="4.")*($B$4:$B$108=$I87))</f>
        <v>2.8909999999999999E-3</v>
      </c>
      <c r="M87" cm="1">
        <f t="array" ref="M87">_xlfn._xlws.FILTER(F$4:F$108, ($A$4:$A$108="4.")*($B$4:$B$108=$I87))</f>
        <v>2.2139999999999998E-3</v>
      </c>
    </row>
    <row r="88" spans="1:13" x14ac:dyDescent="0.35">
      <c r="A88" t="s">
        <v>32</v>
      </c>
      <c r="B88" t="str">
        <v>2^16</v>
      </c>
      <c r="C88" s="1">
        <v>1.8620999999999999E-2</v>
      </c>
      <c r="D88">
        <v>1.0276E-2</v>
      </c>
      <c r="E88">
        <v>1.5980999999999999E-2</v>
      </c>
      <c r="F88">
        <v>5.9259999999999998E-3</v>
      </c>
      <c r="I88" s="9" t="s">
        <v>15</v>
      </c>
      <c r="J88" cm="1">
        <f t="array" ref="J88">_xlfn._xlws.FILTER(C$4:C$108, ($A$4:$A$108="4.")*($B$4:$B$108=$I88))</f>
        <v>9.2820000000000003E-3</v>
      </c>
      <c r="K88" cm="1">
        <f t="array" ref="K88">_xlfn._xlws.FILTER(D$4:D$108, ($A$4:$A$108="4.")*($B$4:$B$108=$I88))</f>
        <v>3.7599999999999999E-3</v>
      </c>
      <c r="L88" cm="1">
        <f t="array" ref="L88">_xlfn._xlws.FILTER(E$4:E$108, ($A$4:$A$108="4.")*($B$4:$B$108=$I88))</f>
        <v>5.8139999999999997E-3</v>
      </c>
      <c r="M88" cm="1">
        <f t="array" ref="M88">_xlfn._xlws.FILTER(F$4:F$108, ($A$4:$A$108="4.")*($B$4:$B$108=$I88))</f>
        <v>3.0279999999999999E-3</v>
      </c>
    </row>
    <row r="89" spans="1:13" x14ac:dyDescent="0.35">
      <c r="A89" t="s">
        <v>28</v>
      </c>
      <c r="B89" t="str">
        <v>2^17</v>
      </c>
      <c r="C89" s="1">
        <v>3.5279999999999999E-2</v>
      </c>
      <c r="D89">
        <v>1.5779000000000001E-2</v>
      </c>
      <c r="E89">
        <v>3.1560999999999999E-2</v>
      </c>
      <c r="F89">
        <v>1.0637000000000001E-2</v>
      </c>
      <c r="I89" s="9" t="s">
        <v>16</v>
      </c>
      <c r="J89" cm="1">
        <f t="array" ref="J89">_xlfn._xlws.FILTER(C$4:C$108, ($A$4:$A$108="4.")*($B$4:$B$108=$I89))</f>
        <v>6.1269999999999996E-3</v>
      </c>
      <c r="K89" cm="1">
        <f t="array" ref="K89">_xlfn._xlws.FILTER(D$4:D$108, ($A$4:$A$108="4.")*($B$4:$B$108=$I89))</f>
        <v>5.0480000000000004E-3</v>
      </c>
      <c r="L89" cm="1">
        <f t="array" ref="L89">_xlfn._xlws.FILTER(E$4:E$108, ($A$4:$A$108="4.")*($B$4:$B$108=$I89))</f>
        <v>4.1240000000000001E-3</v>
      </c>
      <c r="M89" cm="1">
        <f t="array" ref="M89">_xlfn._xlws.FILTER(F$4:F$108, ($A$4:$A$108="4.")*($B$4:$B$108=$I89))</f>
        <v>4.6959999999999997E-3</v>
      </c>
    </row>
    <row r="90" spans="1:13" x14ac:dyDescent="0.35">
      <c r="A90" t="s">
        <v>29</v>
      </c>
      <c r="B90" t="str">
        <v>2^17</v>
      </c>
      <c r="C90" s="1">
        <v>3.5309E-2</v>
      </c>
      <c r="D90">
        <v>1.5551000000000001E-2</v>
      </c>
      <c r="E90">
        <v>3.1675000000000002E-2</v>
      </c>
      <c r="F90">
        <v>1.0652E-2</v>
      </c>
      <c r="I90" s="9" t="s">
        <v>17</v>
      </c>
      <c r="J90" cm="1">
        <f t="array" ref="J90">_xlfn._xlws.FILTER(C$4:C$108, ($A$4:$A$108="4.")*($B$4:$B$108=$I90))</f>
        <v>1.0624E-2</v>
      </c>
      <c r="K90" cm="1">
        <f t="array" ref="K90">_xlfn._xlws.FILTER(D$4:D$108, ($A$4:$A$108="4.")*($B$4:$B$108=$I90))</f>
        <v>6.7879999999999998E-3</v>
      </c>
      <c r="L90" cm="1">
        <f t="array" ref="L90">_xlfn._xlws.FILTER(E$4:E$108, ($A$4:$A$108="4.")*($B$4:$B$108=$I90))</f>
        <v>8.0440000000000008E-3</v>
      </c>
      <c r="M90" cm="1">
        <f t="array" ref="M90">_xlfn._xlws.FILTER(F$4:F$108, ($A$4:$A$108="4.")*($B$4:$B$108=$I90))</f>
        <v>3.6470000000000001E-3</v>
      </c>
    </row>
    <row r="91" spans="1:13" x14ac:dyDescent="0.35">
      <c r="A91" t="s">
        <v>30</v>
      </c>
      <c r="B91" t="str">
        <v>2^17</v>
      </c>
      <c r="C91" s="1">
        <v>3.5341999999999998E-2</v>
      </c>
      <c r="D91">
        <v>1.5672999999999999E-2</v>
      </c>
      <c r="E91">
        <v>3.1875000000000001E-2</v>
      </c>
      <c r="F91">
        <v>1.0584E-2</v>
      </c>
      <c r="I91" s="9" t="s">
        <v>18</v>
      </c>
      <c r="J91" cm="1">
        <f t="array" ref="J91">_xlfn._xlws.FILTER(C$4:C$108, ($A$4:$A$108="4.")*($B$4:$B$108=$I91))</f>
        <v>1.8681E-2</v>
      </c>
      <c r="K91" cm="1">
        <f t="array" ref="K91">_xlfn._xlws.FILTER(D$4:D$108, ($A$4:$A$108="4.")*($B$4:$B$108=$I91))</f>
        <v>1.0240000000000001E-2</v>
      </c>
      <c r="L91" cm="1">
        <f t="array" ref="L91">_xlfn._xlws.FILTER(E$4:E$108, ($A$4:$A$108="4.")*($B$4:$B$108=$I91))</f>
        <v>1.6029999999999999E-2</v>
      </c>
      <c r="M91" cm="1">
        <f t="array" ref="M91">_xlfn._xlws.FILTER(F$4:F$108, ($A$4:$A$108="4.")*($B$4:$B$108=$I91))</f>
        <v>5.8840000000000003E-3</v>
      </c>
    </row>
    <row r="92" spans="1:13" x14ac:dyDescent="0.35">
      <c r="A92" t="s">
        <v>31</v>
      </c>
      <c r="B92" t="str">
        <v>2^17</v>
      </c>
      <c r="C92" s="1">
        <v>3.5262000000000002E-2</v>
      </c>
      <c r="D92">
        <v>1.5532000000000001E-2</v>
      </c>
      <c r="E92">
        <v>3.1266000000000002E-2</v>
      </c>
      <c r="F92">
        <v>9.4079999999999997E-3</v>
      </c>
      <c r="I92" s="9" t="s">
        <v>19</v>
      </c>
      <c r="J92" cm="1">
        <f t="array" ref="J92">_xlfn._xlws.FILTER(C$4:C$108, ($A$4:$A$108="4.")*($B$4:$B$108=$I92))</f>
        <v>3.5262000000000002E-2</v>
      </c>
      <c r="K92" cm="1">
        <f t="array" ref="K92">_xlfn._xlws.FILTER(D$4:D$108, ($A$4:$A$108="4.")*($B$4:$B$108=$I92))</f>
        <v>1.5532000000000001E-2</v>
      </c>
      <c r="L92" cm="1">
        <f t="array" ref="L92">_xlfn._xlws.FILTER(E$4:E$108, ($A$4:$A$108="4.")*($B$4:$B$108=$I92))</f>
        <v>3.1266000000000002E-2</v>
      </c>
      <c r="M92" cm="1">
        <f t="array" ref="M92">_xlfn._xlws.FILTER(F$4:F$108, ($A$4:$A$108="4.")*($B$4:$B$108=$I92))</f>
        <v>9.4079999999999997E-3</v>
      </c>
    </row>
    <row r="93" spans="1:13" x14ac:dyDescent="0.35">
      <c r="A93" t="s">
        <v>32</v>
      </c>
      <c r="B93" t="str">
        <v>2^17</v>
      </c>
      <c r="C93" s="1">
        <v>3.5283000000000002E-2</v>
      </c>
      <c r="D93">
        <v>1.5476E-2</v>
      </c>
      <c r="E93">
        <v>3.1133999999999998E-2</v>
      </c>
      <c r="F93">
        <v>9.3760000000000007E-3</v>
      </c>
      <c r="I93" s="9" t="s">
        <v>20</v>
      </c>
      <c r="J93" cm="1">
        <f t="array" ref="J93">_xlfn._xlws.FILTER(C$4:C$108, ($A$4:$A$108="4.")*($B$4:$B$108=$I93))</f>
        <v>1.8262E-2</v>
      </c>
      <c r="K93" cm="1">
        <f t="array" ref="K93">_xlfn._xlws.FILTER(D$4:D$108, ($A$4:$A$108="4.")*($B$4:$B$108=$I93))</f>
        <v>3.1944E-2</v>
      </c>
      <c r="L93" cm="1">
        <f t="array" ref="L93">_xlfn._xlws.FILTER(E$4:E$108, ($A$4:$A$108="4.")*($B$4:$B$108=$I93))</f>
        <v>4.7879999999999997E-3</v>
      </c>
      <c r="M93" cm="1">
        <f t="array" ref="M93">_xlfn._xlws.FILTER(F$4:F$108, ($A$4:$A$108="4.")*($B$4:$B$108=$I93))</f>
        <v>1.5363E-2</v>
      </c>
    </row>
    <row r="94" spans="1:13" x14ac:dyDescent="0.35">
      <c r="A94" t="s">
        <v>28</v>
      </c>
      <c r="B94" t="str">
        <v>2^18</v>
      </c>
      <c r="C94" s="1">
        <v>2.4704E-2</v>
      </c>
      <c r="D94">
        <v>3.8392000000000003E-2</v>
      </c>
      <c r="E94">
        <v>8.4410000000000006E-3</v>
      </c>
      <c r="F94">
        <v>1.8617999999999999E-2</v>
      </c>
      <c r="I94" s="9" t="s">
        <v>21</v>
      </c>
      <c r="J94" cm="1">
        <f t="array" ref="J94">_xlfn._xlws.FILTER(C$4:C$108, ($A$4:$A$108="4.")*($B$4:$B$108=$I94))</f>
        <v>2.4494999999999999E-2</v>
      </c>
      <c r="K94" cm="1">
        <f t="array" ref="K94">_xlfn._xlws.FILTER(D$4:D$108, ($A$4:$A$108="4.")*($B$4:$B$108=$I94))</f>
        <v>5.323E-2</v>
      </c>
      <c r="L94" cm="1">
        <f t="array" ref="L94">_xlfn._xlws.FILTER(E$4:E$108, ($A$4:$A$108="4.")*($B$4:$B$108=$I94))</f>
        <v>8.352E-3</v>
      </c>
      <c r="M94" cm="1">
        <f t="array" ref="M94">_xlfn._xlws.FILTER(F$4:F$108, ($A$4:$A$108="4.")*($B$4:$B$108=$I94))</f>
        <v>2.6258E-2</v>
      </c>
    </row>
    <row r="95" spans="1:13" x14ac:dyDescent="0.35">
      <c r="A95" t="s">
        <v>29</v>
      </c>
      <c r="B95" t="str">
        <v>2^18</v>
      </c>
      <c r="C95" s="1">
        <v>1.8353000000000001E-2</v>
      </c>
      <c r="D95">
        <v>3.1937E-2</v>
      </c>
      <c r="E95">
        <v>4.7920000000000003E-3</v>
      </c>
      <c r="F95">
        <v>1.5401E-2</v>
      </c>
      <c r="I95" s="9" t="s">
        <v>22</v>
      </c>
      <c r="J95" cm="1">
        <f t="array" ref="J95">_xlfn._xlws.FILTER(C$4:C$108, ($A$4:$A$108="4.")*($B$4:$B$108=$I95))</f>
        <v>3.4964000000000002E-2</v>
      </c>
      <c r="K95" cm="1">
        <f t="array" ref="K95">_xlfn._xlws.FILTER(D$4:D$108, ($A$4:$A$108="4.")*($B$4:$B$108=$I95))</f>
        <v>9.5749000000000001E-2</v>
      </c>
      <c r="L95" cm="1">
        <f t="array" ref="L95">_xlfn._xlws.FILTER(E$4:E$108, ($A$4:$A$108="4.")*($B$4:$B$108=$I95))</f>
        <v>1.5105E-2</v>
      </c>
      <c r="M95" cm="1">
        <f t="array" ref="M95">_xlfn._xlws.FILTER(F$4:F$108, ($A$4:$A$108="4.")*($B$4:$B$108=$I95))</f>
        <v>4.7405000000000003E-2</v>
      </c>
    </row>
    <row r="96" spans="1:13" x14ac:dyDescent="0.35">
      <c r="A96" t="s">
        <v>30</v>
      </c>
      <c r="B96" t="str">
        <v>2^18</v>
      </c>
      <c r="C96" s="1">
        <v>1.8381999999999999E-2</v>
      </c>
      <c r="D96">
        <v>3.1963999999999999E-2</v>
      </c>
      <c r="E96">
        <v>4.7780000000000001E-3</v>
      </c>
      <c r="F96">
        <v>1.5592999999999999E-2</v>
      </c>
    </row>
    <row r="97" spans="1:13" ht="16" x14ac:dyDescent="0.4">
      <c r="A97" t="s">
        <v>31</v>
      </c>
      <c r="B97" t="str">
        <v>2^18</v>
      </c>
      <c r="C97" s="1">
        <v>1.8262E-2</v>
      </c>
      <c r="D97">
        <v>3.1944E-2</v>
      </c>
      <c r="E97">
        <v>4.7879999999999997E-3</v>
      </c>
      <c r="F97">
        <v>1.5363E-2</v>
      </c>
      <c r="I97" s="18" t="s">
        <v>42</v>
      </c>
      <c r="J97" s="18"/>
      <c r="K97" s="18"/>
      <c r="L97" s="18"/>
      <c r="M97" s="18"/>
    </row>
    <row r="98" spans="1:13" x14ac:dyDescent="0.35">
      <c r="A98" t="s">
        <v>32</v>
      </c>
      <c r="B98" t="str">
        <v>2^18</v>
      </c>
      <c r="C98" s="1">
        <v>1.8239999999999999E-2</v>
      </c>
      <c r="D98">
        <v>3.1953000000000002E-2</v>
      </c>
      <c r="E98">
        <v>4.7840000000000001E-3</v>
      </c>
      <c r="F98">
        <v>1.5395000000000001E-2</v>
      </c>
      <c r="I98" s="8" t="s">
        <v>0</v>
      </c>
      <c r="J98" s="7" t="s">
        <v>34</v>
      </c>
      <c r="K98" s="3" t="s">
        <v>23</v>
      </c>
      <c r="L98" s="2" t="s">
        <v>25</v>
      </c>
      <c r="M98" s="3" t="s">
        <v>24</v>
      </c>
    </row>
    <row r="99" spans="1:13" x14ac:dyDescent="0.35">
      <c r="A99" t="s">
        <v>28</v>
      </c>
      <c r="B99" t="str">
        <v>2^19</v>
      </c>
      <c r="C99" s="1">
        <v>2.7425000000000001E-2</v>
      </c>
      <c r="D99">
        <v>6.1657000000000003E-2</v>
      </c>
      <c r="E99">
        <v>1.5077E-2</v>
      </c>
      <c r="F99">
        <v>3.1912999999999997E-2</v>
      </c>
      <c r="I99" s="9" t="s">
        <v>2</v>
      </c>
      <c r="J99" cm="1">
        <f t="array" ref="J99">_xlfn._xlws.FILTER(C$4:C$108, ($A$4:$A$108="5.")*($B$4:$B$108=$I99))</f>
        <v>7.9000000000000001E-4</v>
      </c>
      <c r="K99" cm="1">
        <f t="array" ref="K99">_xlfn._xlws.FILTER(D$4:D$108, ($A$4:$A$108="5.")*($B$4:$B$108=$I99))</f>
        <v>1.255E-3</v>
      </c>
      <c r="L99" cm="1">
        <f t="array" ref="L99">_xlfn._xlws.FILTER(E$4:E$108, ($A$4:$A$108="5.")*($B$4:$B$108=$I99))</f>
        <v>2.5500000000000002E-4</v>
      </c>
      <c r="M99" cm="1">
        <f t="array" ref="M99">_xlfn._xlws.FILTER(F$4:F$108, ($A$4:$A$108="5.")*($B$4:$B$108=$I99))</f>
        <v>2.9999999999999997E-4</v>
      </c>
    </row>
    <row r="100" spans="1:13" x14ac:dyDescent="0.35">
      <c r="A100" t="s">
        <v>29</v>
      </c>
      <c r="B100" t="str">
        <v>2^19</v>
      </c>
      <c r="C100" s="1">
        <v>2.232E-2</v>
      </c>
      <c r="D100">
        <v>5.3263999999999999E-2</v>
      </c>
      <c r="E100">
        <v>9.6799999999999994E-3</v>
      </c>
      <c r="F100">
        <v>2.6314000000000001E-2</v>
      </c>
      <c r="I100" s="9" t="s">
        <v>3</v>
      </c>
      <c r="J100" cm="1">
        <f t="array" ref="J100">_xlfn._xlws.FILTER(C$4:C$108, ($A$4:$A$108="5.")*($B$4:$B$108=$I100))</f>
        <v>7.6000000000000004E-4</v>
      </c>
      <c r="K100" cm="1">
        <f t="array" ref="K100">_xlfn._xlws.FILTER(D$4:D$108, ($A$4:$A$108="5.")*($B$4:$B$108=$I100))</f>
        <v>1.2459999999999999E-3</v>
      </c>
      <c r="L100" cm="1">
        <f t="array" ref="L100">_xlfn._xlws.FILTER(E$4:E$108, ($A$4:$A$108="5.")*($B$4:$B$108=$I100))</f>
        <v>2.1499999999999999E-4</v>
      </c>
      <c r="M100" cm="1">
        <f t="array" ref="M100">_xlfn._xlws.FILTER(F$4:F$108, ($A$4:$A$108="5.")*($B$4:$B$108=$I100))</f>
        <v>3.3E-4</v>
      </c>
    </row>
    <row r="101" spans="1:13" x14ac:dyDescent="0.35">
      <c r="A101" t="s">
        <v>30</v>
      </c>
      <c r="B101" t="str">
        <v>2^19</v>
      </c>
      <c r="C101" s="1">
        <v>2.4457E-2</v>
      </c>
      <c r="D101">
        <v>5.3221999999999998E-2</v>
      </c>
      <c r="E101">
        <v>9.1959999999999993E-3</v>
      </c>
      <c r="F101">
        <v>2.6183000000000001E-2</v>
      </c>
      <c r="I101" s="9" t="s">
        <v>4</v>
      </c>
      <c r="J101" cm="1">
        <f t="array" ref="J101">_xlfn._xlws.FILTER(C$4:C$108, ($A$4:$A$108="5.")*($B$4:$B$108=$I101))</f>
        <v>7.6199999999999998E-4</v>
      </c>
      <c r="K101" cm="1">
        <f t="array" ref="K101">_xlfn._xlws.FILTER(D$4:D$108, ($A$4:$A$108="5.")*($B$4:$B$108=$I101))</f>
        <v>1.2539999999999999E-3</v>
      </c>
      <c r="L101" cm="1">
        <f t="array" ref="L101">_xlfn._xlws.FILTER(E$4:E$108, ($A$4:$A$108="5.")*($B$4:$B$108=$I101))</f>
        <v>2.12E-4</v>
      </c>
      <c r="M101" cm="1">
        <f t="array" ref="M101">_xlfn._xlws.FILTER(F$4:F$108, ($A$4:$A$108="5.")*($B$4:$B$108=$I101))</f>
        <v>2.9300000000000002E-4</v>
      </c>
    </row>
    <row r="102" spans="1:13" x14ac:dyDescent="0.35">
      <c r="A102" t="s">
        <v>31</v>
      </c>
      <c r="B102" t="str">
        <v>2^19</v>
      </c>
      <c r="C102" s="1">
        <v>2.4494999999999999E-2</v>
      </c>
      <c r="D102">
        <v>5.323E-2</v>
      </c>
      <c r="E102">
        <v>8.352E-3</v>
      </c>
      <c r="F102">
        <v>2.6258E-2</v>
      </c>
      <c r="I102" s="9" t="s">
        <v>5</v>
      </c>
      <c r="J102" cm="1">
        <f t="array" ref="J102">_xlfn._xlws.FILTER(C$4:C$108, ($A$4:$A$108="5.")*($B$4:$B$108=$I102))</f>
        <v>9.3000000000000005E-4</v>
      </c>
      <c r="K102" cm="1">
        <f t="array" ref="K102">_xlfn._xlws.FILTER(D$4:D$108, ($A$4:$A$108="5.")*($B$4:$B$108=$I102))</f>
        <v>1.299E-3</v>
      </c>
      <c r="L102" cm="1">
        <f t="array" ref="L102">_xlfn._xlws.FILTER(E$4:E$108, ($A$4:$A$108="5.")*($B$4:$B$108=$I102))</f>
        <v>2.13E-4</v>
      </c>
      <c r="M102" cm="1">
        <f t="array" ref="M102">_xlfn._xlws.FILTER(F$4:F$108, ($A$4:$A$108="5.")*($B$4:$B$108=$I102))</f>
        <v>3.0499999999999999E-4</v>
      </c>
    </row>
    <row r="103" spans="1:13" x14ac:dyDescent="0.35">
      <c r="A103" t="s">
        <v>32</v>
      </c>
      <c r="B103" t="str">
        <v>2^19</v>
      </c>
      <c r="C103" s="1">
        <v>2.4437E-2</v>
      </c>
      <c r="D103">
        <v>5.3238000000000001E-2</v>
      </c>
      <c r="E103">
        <v>8.4320000000000003E-3</v>
      </c>
      <c r="F103">
        <v>2.6204999999999999E-2</v>
      </c>
      <c r="I103" s="9" t="s">
        <v>6</v>
      </c>
      <c r="J103" cm="1">
        <f t="array" ref="J103">_xlfn._xlws.FILTER(C$4:C$108, ($A$4:$A$108="5.")*($B$4:$B$108=$I103))</f>
        <v>8.1800000000000004E-4</v>
      </c>
      <c r="K103" cm="1">
        <f t="array" ref="K103">_xlfn._xlws.FILTER(D$4:D$108, ($A$4:$A$108="5.")*($B$4:$B$108=$I103))</f>
        <v>1.232E-3</v>
      </c>
      <c r="L103" cm="1">
        <f t="array" ref="L103">_xlfn._xlws.FILTER(E$4:E$108, ($A$4:$A$108="5.")*($B$4:$B$108=$I103))</f>
        <v>2.12E-4</v>
      </c>
      <c r="M103" cm="1">
        <f t="array" ref="M103">_xlfn._xlws.FILTER(F$4:F$108, ($A$4:$A$108="5.")*($B$4:$B$108=$I103))</f>
        <v>3.0200000000000002E-4</v>
      </c>
    </row>
    <row r="104" spans="1:13" x14ac:dyDescent="0.35">
      <c r="A104" t="s">
        <v>28</v>
      </c>
      <c r="B104" t="str">
        <v>2^20</v>
      </c>
      <c r="C104" s="1">
        <v>5.5682000000000002E-2</v>
      </c>
      <c r="D104">
        <v>0.103932</v>
      </c>
      <c r="E104">
        <v>2.171E-2</v>
      </c>
      <c r="F104">
        <v>5.2854999999999999E-2</v>
      </c>
      <c r="I104" s="9" t="s">
        <v>7</v>
      </c>
      <c r="J104" cm="1">
        <f t="array" ref="J104">_xlfn._xlws.FILTER(C$4:C$108, ($A$4:$A$108="5.")*($B$4:$B$108=$I104))</f>
        <v>1.08E-3</v>
      </c>
      <c r="K104" cm="1">
        <f t="array" ref="K104">_xlfn._xlws.FILTER(D$4:D$108, ($A$4:$A$108="5.")*($B$4:$B$108=$I104))</f>
        <v>1.4300000000000001E-3</v>
      </c>
      <c r="L104" cm="1">
        <f t="array" ref="L104">_xlfn._xlws.FILTER(E$4:E$108, ($A$4:$A$108="5.")*($B$4:$B$108=$I104))</f>
        <v>2.5099999999999998E-4</v>
      </c>
      <c r="M104" cm="1">
        <f t="array" ref="M104">_xlfn._xlws.FILTER(F$4:F$108, ($A$4:$A$108="5.")*($B$4:$B$108=$I104))</f>
        <v>4.0200000000000001E-4</v>
      </c>
    </row>
    <row r="105" spans="1:13" x14ac:dyDescent="0.35">
      <c r="A105" t="s">
        <v>29</v>
      </c>
      <c r="B105" t="str">
        <v>2^20</v>
      </c>
      <c r="C105" s="1">
        <v>3.7810999999999997E-2</v>
      </c>
      <c r="D105">
        <v>9.5695000000000002E-2</v>
      </c>
      <c r="E105">
        <v>1.5195E-2</v>
      </c>
      <c r="F105">
        <v>4.7437E-2</v>
      </c>
      <c r="I105" s="9" t="s">
        <v>8</v>
      </c>
      <c r="J105" cm="1">
        <f t="array" ref="J105">_xlfn._xlws.FILTER(C$4:C$108, ($A$4:$A$108="5.")*($B$4:$B$108=$I105))</f>
        <v>1.072E-3</v>
      </c>
      <c r="K105" cm="1">
        <f t="array" ref="K105">_xlfn._xlws.FILTER(D$4:D$108, ($A$4:$A$108="5.")*($B$4:$B$108=$I105))</f>
        <v>1.446E-3</v>
      </c>
      <c r="L105" cm="1">
        <f t="array" ref="L105">_xlfn._xlws.FILTER(E$4:E$108, ($A$4:$A$108="5.")*($B$4:$B$108=$I105))</f>
        <v>2.3599999999999999E-4</v>
      </c>
      <c r="M105" cm="1">
        <f t="array" ref="M105">_xlfn._xlws.FILTER(F$4:F$108, ($A$4:$A$108="5.")*($B$4:$B$108=$I105))</f>
        <v>5.8900000000000001E-4</v>
      </c>
    </row>
    <row r="106" spans="1:13" x14ac:dyDescent="0.35">
      <c r="A106" t="s">
        <v>30</v>
      </c>
      <c r="B106" t="str">
        <v>2^20</v>
      </c>
      <c r="C106" s="1">
        <v>3.4988999999999999E-2</v>
      </c>
      <c r="D106">
        <v>9.5713999999999994E-2</v>
      </c>
      <c r="E106">
        <v>1.5107000000000001E-2</v>
      </c>
      <c r="F106">
        <v>4.7502999999999997E-2</v>
      </c>
      <c r="I106" s="9" t="s">
        <v>9</v>
      </c>
      <c r="J106" cm="1">
        <f t="array" ref="J106">_xlfn._xlws.FILTER(C$4:C$108, ($A$4:$A$108="5.")*($B$4:$B$108=$I106))</f>
        <v>1.191E-3</v>
      </c>
      <c r="K106" cm="1">
        <f t="array" ref="K106">_xlfn._xlws.FILTER(D$4:D$108, ($A$4:$A$108="5.")*($B$4:$B$108=$I106))</f>
        <v>1.4790000000000001E-3</v>
      </c>
      <c r="L106" cm="1">
        <f t="array" ref="L106">_xlfn._xlws.FILTER(E$4:E$108, ($A$4:$A$108="5.")*($B$4:$B$108=$I106))</f>
        <v>4.4299999999999998E-4</v>
      </c>
      <c r="M106" cm="1">
        <f t="array" ref="M106">_xlfn._xlws.FILTER(F$4:F$108, ($A$4:$A$108="5.")*($B$4:$B$108=$I106))</f>
        <v>5.62E-4</v>
      </c>
    </row>
    <row r="107" spans="1:13" x14ac:dyDescent="0.35">
      <c r="A107" t="s">
        <v>31</v>
      </c>
      <c r="B107" t="str">
        <v>2^20</v>
      </c>
      <c r="C107" s="1">
        <v>3.4964000000000002E-2</v>
      </c>
      <c r="D107">
        <v>9.5749000000000001E-2</v>
      </c>
      <c r="E107">
        <v>1.5105E-2</v>
      </c>
      <c r="F107">
        <v>4.7405000000000003E-2</v>
      </c>
      <c r="I107" s="9" t="s">
        <v>10</v>
      </c>
      <c r="J107" cm="1">
        <f t="array" ref="J107">_xlfn._xlws.FILTER(C$4:C$108, ($A$4:$A$108="5.")*($B$4:$B$108=$I107))</f>
        <v>1.255E-3</v>
      </c>
      <c r="K107" cm="1">
        <f t="array" ref="K107">_xlfn._xlws.FILTER(D$4:D$108, ($A$4:$A$108="5.")*($B$4:$B$108=$I107))</f>
        <v>7.5310000000000004E-3</v>
      </c>
      <c r="L107" cm="1">
        <f t="array" ref="L107">_xlfn._xlws.FILTER(E$4:E$108, ($A$4:$A$108="5.")*($B$4:$B$108=$I107))</f>
        <v>4.6200000000000001E-4</v>
      </c>
      <c r="M107" cm="1">
        <f t="array" ref="M107">_xlfn._xlws.FILTER(F$4:F$108, ($A$4:$A$108="5.")*($B$4:$B$108=$I107))</f>
        <v>8.2299999999999995E-4</v>
      </c>
    </row>
    <row r="108" spans="1:13" x14ac:dyDescent="0.35">
      <c r="A108" t="s">
        <v>32</v>
      </c>
      <c r="B108" t="str">
        <v>2^20</v>
      </c>
      <c r="C108" s="1">
        <v>3.5236999999999997E-2</v>
      </c>
      <c r="D108">
        <v>9.5709000000000002E-2</v>
      </c>
      <c r="E108">
        <v>1.5011E-2</v>
      </c>
      <c r="F108">
        <v>4.7592000000000002E-2</v>
      </c>
      <c r="I108" s="9" t="s">
        <v>11</v>
      </c>
      <c r="J108" cm="1">
        <f t="array" ref="J108">_xlfn._xlws.FILTER(C$4:C$108, ($A$4:$A$108="5.")*($B$4:$B$108=$I108))</f>
        <v>1.5950000000000001E-3</v>
      </c>
      <c r="K108" cm="1">
        <f t="array" ref="K108">_xlfn._xlws.FILTER(D$4:D$108, ($A$4:$A$108="5.")*($B$4:$B$108=$I108))</f>
        <v>1.8779999999999999E-3</v>
      </c>
      <c r="L108" cm="1">
        <f t="array" ref="L108">_xlfn._xlws.FILTER(E$4:E$108, ($A$4:$A$108="5.")*($B$4:$B$108=$I108))</f>
        <v>5.9500000000000004E-4</v>
      </c>
      <c r="M108" cm="1">
        <f t="array" ref="M108">_xlfn._xlws.FILTER(F$4:F$108, ($A$4:$A$108="5.")*($B$4:$B$108=$I108))</f>
        <v>9.2599999999999996E-4</v>
      </c>
    </row>
    <row r="109" spans="1:13" x14ac:dyDescent="0.35">
      <c r="I109" s="9" t="s">
        <v>12</v>
      </c>
      <c r="J109" cm="1">
        <f t="array" ref="J109">_xlfn._xlws.FILTER(C$4:C$108, ($A$4:$A$108="5.")*($B$4:$B$108=$I109))</f>
        <v>2.0379999999999999E-3</v>
      </c>
      <c r="K109" cm="1">
        <f t="array" ref="K109">_xlfn._xlws.FILTER(D$4:D$108, ($A$4:$A$108="5.")*($B$4:$B$108=$I109))</f>
        <v>2.019E-3</v>
      </c>
      <c r="L109" cm="1">
        <f t="array" ref="L109">_xlfn._xlws.FILTER(E$4:E$108, ($A$4:$A$108="5.")*($B$4:$B$108=$I109))</f>
        <v>9.1600000000000004E-4</v>
      </c>
      <c r="M109" cm="1">
        <f t="array" ref="M109">_xlfn._xlws.FILTER(F$4:F$108, ($A$4:$A$108="5.")*($B$4:$B$108=$I109))</f>
        <v>1.093E-3</v>
      </c>
    </row>
    <row r="110" spans="1:13" x14ac:dyDescent="0.35">
      <c r="I110" s="9" t="s">
        <v>13</v>
      </c>
      <c r="J110" cm="1">
        <f t="array" ref="J110">_xlfn._xlws.FILTER(C$4:C$108, ($A$4:$A$108="5.")*($B$4:$B$108=$I110))</f>
        <v>3.369E-3</v>
      </c>
      <c r="K110" cm="1">
        <f t="array" ref="K110">_xlfn._xlws.FILTER(D$4:D$108, ($A$4:$A$108="5.")*($B$4:$B$108=$I110))</f>
        <v>2.4940000000000001E-3</v>
      </c>
      <c r="L110" cm="1">
        <f t="array" ref="L110">_xlfn._xlws.FILTER(E$4:E$108, ($A$4:$A$108="5.")*($B$4:$B$108=$I110))</f>
        <v>1.678E-3</v>
      </c>
      <c r="M110" cm="1">
        <f t="array" ref="M110">_xlfn._xlws.FILTER(F$4:F$108, ($A$4:$A$108="5.")*($B$4:$B$108=$I110))</f>
        <v>1.841E-3</v>
      </c>
    </row>
    <row r="111" spans="1:13" x14ac:dyDescent="0.35">
      <c r="I111" s="9" t="s">
        <v>14</v>
      </c>
      <c r="J111" cm="1">
        <f t="array" ref="J111">_xlfn._xlws.FILTER(C$4:C$108, ($A$4:$A$108="5.")*($B$4:$B$108=$I111))</f>
        <v>5.3210000000000002E-3</v>
      </c>
      <c r="K111" cm="1">
        <f t="array" ref="K111">_xlfn._xlws.FILTER(D$4:D$108, ($A$4:$A$108="5.")*($B$4:$B$108=$I111))</f>
        <v>3.0850000000000001E-3</v>
      </c>
      <c r="L111" cm="1">
        <f t="array" ref="L111">_xlfn._xlws.FILTER(E$4:E$108, ($A$4:$A$108="5.")*($B$4:$B$108=$I111))</f>
        <v>2.9320000000000001E-3</v>
      </c>
      <c r="M111" cm="1">
        <f t="array" ref="M111">_xlfn._xlws.FILTER(F$4:F$108, ($A$4:$A$108="5.")*($B$4:$B$108=$I111))</f>
        <v>2.2130000000000001E-3</v>
      </c>
    </row>
    <row r="112" spans="1:13" x14ac:dyDescent="0.35">
      <c r="I112" s="9" t="s">
        <v>15</v>
      </c>
      <c r="J112" cm="1">
        <f t="array" ref="J112">_xlfn._xlws.FILTER(C$4:C$108, ($A$4:$A$108="5.")*($B$4:$B$108=$I112))</f>
        <v>4.7029999999999997E-3</v>
      </c>
      <c r="K112" cm="1">
        <f t="array" ref="K112">_xlfn._xlws.FILTER(D$4:D$108, ($A$4:$A$108="5.")*($B$4:$B$108=$I112))</f>
        <v>3.7859999999999999E-3</v>
      </c>
      <c r="L112" cm="1">
        <f t="array" ref="L112">_xlfn._xlws.FILTER(E$4:E$108, ($A$4:$A$108="5.")*($B$4:$B$108=$I112))</f>
        <v>5.8430000000000001E-3</v>
      </c>
      <c r="M112" cm="1">
        <f t="array" ref="M112">_xlfn._xlws.FILTER(F$4:F$108, ($A$4:$A$108="5.")*($B$4:$B$108=$I112))</f>
        <v>3.0010000000000002E-3</v>
      </c>
    </row>
    <row r="113" spans="9:13" x14ac:dyDescent="0.35">
      <c r="I113" s="9" t="s">
        <v>16</v>
      </c>
      <c r="J113" cm="1">
        <f t="array" ref="J113">_xlfn._xlws.FILTER(C$4:C$108, ($A$4:$A$108="5.")*($B$4:$B$108=$I113))</f>
        <v>6.149E-3</v>
      </c>
      <c r="K113" cm="1">
        <f t="array" ref="K113">_xlfn._xlws.FILTER(D$4:D$108, ($A$4:$A$108="5.")*($B$4:$B$108=$I113))</f>
        <v>5.0689999999999997E-3</v>
      </c>
      <c r="L113" cm="1">
        <f t="array" ref="L113">_xlfn._xlws.FILTER(E$4:E$108, ($A$4:$A$108="5.")*($B$4:$B$108=$I113))</f>
        <v>4.1419999999999998E-3</v>
      </c>
      <c r="M113" cm="1">
        <f t="array" ref="M113">_xlfn._xlws.FILTER(F$4:F$108, ($A$4:$A$108="5.")*($B$4:$B$108=$I113))</f>
        <v>4.777E-3</v>
      </c>
    </row>
    <row r="114" spans="9:13" x14ac:dyDescent="0.35">
      <c r="I114" s="9" t="s">
        <v>17</v>
      </c>
      <c r="J114" cm="1">
        <f t="array" ref="J114">_xlfn._xlws.FILTER(C$4:C$108, ($A$4:$A$108="5.")*($B$4:$B$108=$I114))</f>
        <v>1.0659E-2</v>
      </c>
      <c r="K114" cm="1">
        <f t="array" ref="K114">_xlfn._xlws.FILTER(D$4:D$108, ($A$4:$A$108="5.")*($B$4:$B$108=$I114))</f>
        <v>6.8129999999999996E-3</v>
      </c>
      <c r="L114" cm="1">
        <f t="array" ref="L114">_xlfn._xlws.FILTER(E$4:E$108, ($A$4:$A$108="5.")*($B$4:$B$108=$I114))</f>
        <v>8.0129999999999993E-3</v>
      </c>
      <c r="M114" cm="1">
        <f t="array" ref="M114">_xlfn._xlws.FILTER(F$4:F$108, ($A$4:$A$108="5.")*($B$4:$B$108=$I114))</f>
        <v>3.676E-3</v>
      </c>
    </row>
    <row r="115" spans="9:13" x14ac:dyDescent="0.35">
      <c r="I115" s="9" t="s">
        <v>18</v>
      </c>
      <c r="J115" cm="1">
        <f t="array" ref="J115">_xlfn._xlws.FILTER(C$4:C$108, ($A$4:$A$108="5.")*($B$4:$B$108=$I115))</f>
        <v>1.8620999999999999E-2</v>
      </c>
      <c r="K115" cm="1">
        <f t="array" ref="K115">_xlfn._xlws.FILTER(D$4:D$108, ($A$4:$A$108="5.")*($B$4:$B$108=$I115))</f>
        <v>1.0276E-2</v>
      </c>
      <c r="L115" cm="1">
        <f t="array" ref="L115">_xlfn._xlws.FILTER(E$4:E$108, ($A$4:$A$108="5.")*($B$4:$B$108=$I115))</f>
        <v>1.5980999999999999E-2</v>
      </c>
      <c r="M115" cm="1">
        <f t="array" ref="M115">_xlfn._xlws.FILTER(F$4:F$108, ($A$4:$A$108="5.")*($B$4:$B$108=$I115))</f>
        <v>5.9259999999999998E-3</v>
      </c>
    </row>
    <row r="116" spans="9:13" x14ac:dyDescent="0.35">
      <c r="I116" s="9" t="s">
        <v>19</v>
      </c>
      <c r="J116" cm="1">
        <f t="array" ref="J116">_xlfn._xlws.FILTER(C$4:C$108, ($A$4:$A$108="5.")*($B$4:$B$108=$I116))</f>
        <v>3.5283000000000002E-2</v>
      </c>
      <c r="K116" cm="1">
        <f t="array" ref="K116">_xlfn._xlws.FILTER(D$4:D$108, ($A$4:$A$108="5.")*($B$4:$B$108=$I116))</f>
        <v>1.5476E-2</v>
      </c>
      <c r="L116" cm="1">
        <f t="array" ref="L116">_xlfn._xlws.FILTER(E$4:E$108, ($A$4:$A$108="5.")*($B$4:$B$108=$I116))</f>
        <v>3.1133999999999998E-2</v>
      </c>
      <c r="M116" cm="1">
        <f t="array" ref="M116">_xlfn._xlws.FILTER(F$4:F$108, ($A$4:$A$108="5.")*($B$4:$B$108=$I116))</f>
        <v>9.3760000000000007E-3</v>
      </c>
    </row>
    <row r="117" spans="9:13" x14ac:dyDescent="0.35">
      <c r="I117" s="9" t="s">
        <v>20</v>
      </c>
      <c r="J117" cm="1">
        <f t="array" ref="J117">_xlfn._xlws.FILTER(C$4:C$108, ($A$4:$A$108="5.")*($B$4:$B$108=$I117))</f>
        <v>1.8239999999999999E-2</v>
      </c>
      <c r="K117" cm="1">
        <f t="array" ref="K117">_xlfn._xlws.FILTER(D$4:D$108, ($A$4:$A$108="5.")*($B$4:$B$108=$I117))</f>
        <v>3.1953000000000002E-2</v>
      </c>
      <c r="L117" cm="1">
        <f t="array" ref="L117">_xlfn._xlws.FILTER(E$4:E$108, ($A$4:$A$108="5.")*($B$4:$B$108=$I117))</f>
        <v>4.7840000000000001E-3</v>
      </c>
      <c r="M117" cm="1">
        <f t="array" ref="M117">_xlfn._xlws.FILTER(F$4:F$108, ($A$4:$A$108="5.")*($B$4:$B$108=$I117))</f>
        <v>1.5395000000000001E-2</v>
      </c>
    </row>
    <row r="118" spans="9:13" x14ac:dyDescent="0.35">
      <c r="I118" s="9" t="s">
        <v>21</v>
      </c>
      <c r="J118" cm="1">
        <f t="array" ref="J118">_xlfn._xlws.FILTER(C$4:C$108, ($A$4:$A$108="5.")*($B$4:$B$108=$I118))</f>
        <v>2.4437E-2</v>
      </c>
      <c r="K118" cm="1">
        <f t="array" ref="K118">_xlfn._xlws.FILTER(D$4:D$108, ($A$4:$A$108="5.")*($B$4:$B$108=$I118))</f>
        <v>5.3238000000000001E-2</v>
      </c>
      <c r="L118" cm="1">
        <f t="array" ref="L118">_xlfn._xlws.FILTER(E$4:E$108, ($A$4:$A$108="5.")*($B$4:$B$108=$I118))</f>
        <v>8.4320000000000003E-3</v>
      </c>
      <c r="M118" cm="1">
        <f t="array" ref="M118">_xlfn._xlws.FILTER(F$4:F$108, ($A$4:$A$108="5.")*($B$4:$B$108=$I118))</f>
        <v>2.6204999999999999E-2</v>
      </c>
    </row>
    <row r="119" spans="9:13" x14ac:dyDescent="0.35">
      <c r="I119" s="9" t="s">
        <v>22</v>
      </c>
      <c r="J119" cm="1">
        <f t="array" ref="J119">_xlfn._xlws.FILTER(C$4:C$108, ($A$4:$A$108="5.")*($B$4:$B$108=$I119))</f>
        <v>3.5236999999999997E-2</v>
      </c>
      <c r="K119" cm="1">
        <f t="array" ref="K119">_xlfn._xlws.FILTER(D$4:D$108, ($A$4:$A$108="5.")*($B$4:$B$108=$I119))</f>
        <v>9.5709000000000002E-2</v>
      </c>
      <c r="L119" cm="1">
        <f t="array" ref="L119">_xlfn._xlws.FILTER(E$4:E$108, ($A$4:$A$108="5.")*($B$4:$B$108=$I119))</f>
        <v>1.5011E-2</v>
      </c>
      <c r="M119" cm="1">
        <f t="array" ref="M119">_xlfn._xlws.FILTER(F$4:F$108, ($A$4:$A$108="5.")*($B$4:$B$108=$I119))</f>
        <v>4.7592000000000002E-2</v>
      </c>
    </row>
    <row r="121" spans="9:13" ht="16" x14ac:dyDescent="0.4">
      <c r="I121" s="18" t="s">
        <v>43</v>
      </c>
      <c r="J121" s="18"/>
      <c r="K121" s="18"/>
      <c r="L121" s="18"/>
      <c r="M121" s="18"/>
    </row>
    <row r="122" spans="9:13" x14ac:dyDescent="0.35">
      <c r="I122" s="8" t="s">
        <v>0</v>
      </c>
      <c r="J122" s="7" t="s">
        <v>34</v>
      </c>
      <c r="K122" s="3" t="s">
        <v>23</v>
      </c>
      <c r="L122" s="2" t="s">
        <v>25</v>
      </c>
      <c r="M122" s="3" t="s">
        <v>24</v>
      </c>
    </row>
    <row r="123" spans="9:13" x14ac:dyDescent="0.35">
      <c r="I123" s="9" t="s">
        <v>2</v>
      </c>
      <c r="J123">
        <f>SUM(J3,J27,J51,J75,J99)/5</f>
        <v>8.2420000000000008E-4</v>
      </c>
      <c r="K123">
        <f t="shared" ref="K123:M123" si="0">SUM(K3,K27,K51,K75,K99)/5</f>
        <v>4.6770000000000006E-3</v>
      </c>
      <c r="L123">
        <f t="shared" si="0"/>
        <v>2.6439999999999998E-4</v>
      </c>
      <c r="M123">
        <f t="shared" si="0"/>
        <v>2.8772000000000003E-3</v>
      </c>
    </row>
    <row r="124" spans="9:13" x14ac:dyDescent="0.35">
      <c r="I124" s="9" t="s">
        <v>3</v>
      </c>
      <c r="J124">
        <f t="shared" ref="J124:M143" si="1">SUM(J4,J28,J52,J76,J100)/5</f>
        <v>7.6900000000000004E-4</v>
      </c>
      <c r="K124">
        <f t="shared" si="1"/>
        <v>1.2618E-3</v>
      </c>
      <c r="L124">
        <f t="shared" si="1"/>
        <v>2.1379999999999997E-4</v>
      </c>
      <c r="M124">
        <f t="shared" si="1"/>
        <v>3.1080000000000002E-4</v>
      </c>
    </row>
    <row r="125" spans="9:13" x14ac:dyDescent="0.35">
      <c r="I125" s="9" t="s">
        <v>4</v>
      </c>
      <c r="J125">
        <f t="shared" si="1"/>
        <v>7.6020000000000005E-4</v>
      </c>
      <c r="K125">
        <f t="shared" si="1"/>
        <v>1.2673999999999999E-3</v>
      </c>
      <c r="L125">
        <f t="shared" si="1"/>
        <v>2.1279999999999997E-4</v>
      </c>
      <c r="M125">
        <f t="shared" si="1"/>
        <v>3.0240000000000003E-4</v>
      </c>
    </row>
    <row r="126" spans="9:13" x14ac:dyDescent="0.35">
      <c r="I126" s="9" t="s">
        <v>5</v>
      </c>
      <c r="J126">
        <f t="shared" si="1"/>
        <v>7.9440000000000012E-4</v>
      </c>
      <c r="K126">
        <f t="shared" si="1"/>
        <v>1.305E-3</v>
      </c>
      <c r="L126">
        <f t="shared" si="1"/>
        <v>2.1440000000000001E-4</v>
      </c>
      <c r="M126">
        <f t="shared" si="1"/>
        <v>3.0000000000000003E-4</v>
      </c>
    </row>
    <row r="127" spans="9:13" x14ac:dyDescent="0.35">
      <c r="I127" s="9" t="s">
        <v>6</v>
      </c>
      <c r="J127">
        <f t="shared" si="1"/>
        <v>7.6760000000000001E-4</v>
      </c>
      <c r="K127">
        <f t="shared" si="1"/>
        <v>1.2628000000000001E-3</v>
      </c>
      <c r="L127">
        <f t="shared" si="1"/>
        <v>2.2099999999999998E-4</v>
      </c>
      <c r="M127">
        <f t="shared" si="1"/>
        <v>2.9920000000000001E-4</v>
      </c>
    </row>
    <row r="128" spans="9:13" x14ac:dyDescent="0.35">
      <c r="I128" s="9" t="s">
        <v>7</v>
      </c>
      <c r="J128">
        <f t="shared" si="1"/>
        <v>1.0874000000000001E-3</v>
      </c>
      <c r="K128">
        <f t="shared" si="1"/>
        <v>1.3973999999999998E-3</v>
      </c>
      <c r="L128">
        <f t="shared" si="1"/>
        <v>2.4839999999999997E-4</v>
      </c>
      <c r="M128">
        <f t="shared" si="1"/>
        <v>3.8920000000000003E-4</v>
      </c>
    </row>
    <row r="129" spans="9:13" x14ac:dyDescent="0.35">
      <c r="I129" s="9" t="s">
        <v>8</v>
      </c>
      <c r="J129">
        <f t="shared" si="1"/>
        <v>1.0683999999999999E-3</v>
      </c>
      <c r="K129">
        <f t="shared" si="1"/>
        <v>1.4578E-3</v>
      </c>
      <c r="L129">
        <f t="shared" si="1"/>
        <v>2.4539999999999995E-4</v>
      </c>
      <c r="M129">
        <f t="shared" si="1"/>
        <v>6.0479999999999996E-4</v>
      </c>
    </row>
    <row r="130" spans="9:13" x14ac:dyDescent="0.35">
      <c r="I130" s="9" t="s">
        <v>9</v>
      </c>
      <c r="J130">
        <f t="shared" si="1"/>
        <v>1.4342000000000001E-3</v>
      </c>
      <c r="K130">
        <f t="shared" si="1"/>
        <v>1.4956000000000001E-3</v>
      </c>
      <c r="L130">
        <f t="shared" si="1"/>
        <v>6.0860000000000005E-4</v>
      </c>
      <c r="M130">
        <f t="shared" si="1"/>
        <v>5.5099999999999995E-4</v>
      </c>
    </row>
    <row r="131" spans="9:13" x14ac:dyDescent="0.35">
      <c r="I131" s="9" t="s">
        <v>10</v>
      </c>
      <c r="J131">
        <f t="shared" si="1"/>
        <v>1.2928E-3</v>
      </c>
      <c r="K131">
        <f t="shared" si="1"/>
        <v>2.9364E-3</v>
      </c>
      <c r="L131">
        <f t="shared" si="1"/>
        <v>4.7179999999999998E-4</v>
      </c>
      <c r="M131">
        <f t="shared" si="1"/>
        <v>8.2120000000000001E-4</v>
      </c>
    </row>
    <row r="132" spans="9:13" x14ac:dyDescent="0.35">
      <c r="I132" s="9" t="s">
        <v>11</v>
      </c>
      <c r="J132">
        <f t="shared" si="1"/>
        <v>1.6689999999999999E-3</v>
      </c>
      <c r="K132">
        <f t="shared" si="1"/>
        <v>1.8824E-3</v>
      </c>
      <c r="L132">
        <f t="shared" si="1"/>
        <v>6.3820000000000001E-4</v>
      </c>
      <c r="M132">
        <f t="shared" si="1"/>
        <v>9.2279999999999999E-4</v>
      </c>
    </row>
    <row r="133" spans="9:13" x14ac:dyDescent="0.35">
      <c r="I133" s="9" t="s">
        <v>12</v>
      </c>
      <c r="J133">
        <f t="shared" si="1"/>
        <v>2.1008000000000003E-3</v>
      </c>
      <c r="K133">
        <f t="shared" si="1"/>
        <v>2.0135999999999999E-3</v>
      </c>
      <c r="L133">
        <f t="shared" si="1"/>
        <v>9.7380000000000003E-4</v>
      </c>
      <c r="M133">
        <f t="shared" si="1"/>
        <v>2.2688000000000001E-3</v>
      </c>
    </row>
    <row r="134" spans="9:13" x14ac:dyDescent="0.35">
      <c r="I134" s="9" t="s">
        <v>13</v>
      </c>
      <c r="J134">
        <f t="shared" si="1"/>
        <v>3.5458000000000004E-3</v>
      </c>
      <c r="K134">
        <f t="shared" si="1"/>
        <v>2.5119999999999999E-3</v>
      </c>
      <c r="L134">
        <f t="shared" si="1"/>
        <v>1.7848E-3</v>
      </c>
      <c r="M134">
        <f t="shared" si="1"/>
        <v>1.8192E-3</v>
      </c>
    </row>
    <row r="135" spans="9:13" x14ac:dyDescent="0.35">
      <c r="I135" s="9" t="s">
        <v>14</v>
      </c>
      <c r="J135">
        <f t="shared" si="1"/>
        <v>5.6647999999999993E-3</v>
      </c>
      <c r="K135">
        <f t="shared" si="1"/>
        <v>3.0928000000000006E-3</v>
      </c>
      <c r="L135">
        <f t="shared" si="1"/>
        <v>3.0883999999999998E-3</v>
      </c>
      <c r="M135">
        <f t="shared" si="1"/>
        <v>2.2149999999999995E-3</v>
      </c>
    </row>
    <row r="136" spans="9:13" x14ac:dyDescent="0.35">
      <c r="I136" s="9" t="s">
        <v>15</v>
      </c>
      <c r="J136">
        <f t="shared" si="1"/>
        <v>8.4197999999999999E-3</v>
      </c>
      <c r="K136">
        <f t="shared" si="1"/>
        <v>3.7983999999999995E-3</v>
      </c>
      <c r="L136">
        <f t="shared" si="1"/>
        <v>5.8301999999999998E-3</v>
      </c>
      <c r="M136">
        <f t="shared" si="1"/>
        <v>3.0282E-3</v>
      </c>
    </row>
    <row r="137" spans="9:13" x14ac:dyDescent="0.35">
      <c r="I137" s="9" t="s">
        <v>16</v>
      </c>
      <c r="J137">
        <f t="shared" si="1"/>
        <v>6.2572000000000001E-3</v>
      </c>
      <c r="K137">
        <f t="shared" si="1"/>
        <v>5.0564000000000008E-3</v>
      </c>
      <c r="L137">
        <f t="shared" si="1"/>
        <v>4.4802000000000002E-3</v>
      </c>
      <c r="M137">
        <f t="shared" si="1"/>
        <v>4.7515999999999999E-3</v>
      </c>
    </row>
    <row r="138" spans="9:13" x14ac:dyDescent="0.35">
      <c r="I138" s="9" t="s">
        <v>17</v>
      </c>
      <c r="J138">
        <f t="shared" si="1"/>
        <v>1.06388E-2</v>
      </c>
      <c r="K138">
        <f t="shared" si="1"/>
        <v>6.8145999999999997E-3</v>
      </c>
      <c r="L138">
        <f t="shared" si="1"/>
        <v>8.0378000000000012E-3</v>
      </c>
      <c r="M138">
        <f t="shared" si="1"/>
        <v>6.5360000000000001E-3</v>
      </c>
    </row>
    <row r="139" spans="9:13" x14ac:dyDescent="0.35">
      <c r="I139" s="9" t="s">
        <v>18</v>
      </c>
      <c r="J139">
        <f t="shared" si="1"/>
        <v>1.8658000000000001E-2</v>
      </c>
      <c r="K139">
        <f t="shared" si="1"/>
        <v>1.0254000000000001E-2</v>
      </c>
      <c r="L139">
        <f t="shared" si="1"/>
        <v>1.58938E-2</v>
      </c>
      <c r="M139">
        <f t="shared" si="1"/>
        <v>5.9084000000000003E-3</v>
      </c>
    </row>
    <row r="140" spans="9:13" x14ac:dyDescent="0.35">
      <c r="I140" s="9" t="s">
        <v>19</v>
      </c>
      <c r="J140">
        <f t="shared" si="1"/>
        <v>3.5295200000000006E-2</v>
      </c>
      <c r="K140">
        <f t="shared" si="1"/>
        <v>1.5602200000000002E-2</v>
      </c>
      <c r="L140">
        <f t="shared" si="1"/>
        <v>3.1502200000000001E-2</v>
      </c>
      <c r="M140">
        <f t="shared" si="1"/>
        <v>1.01314E-2</v>
      </c>
    </row>
    <row r="141" spans="9:13" x14ac:dyDescent="0.35">
      <c r="I141" s="9" t="s">
        <v>20</v>
      </c>
      <c r="J141">
        <f t="shared" si="1"/>
        <v>1.95882E-2</v>
      </c>
      <c r="K141">
        <f t="shared" si="1"/>
        <v>3.3238000000000004E-2</v>
      </c>
      <c r="L141">
        <f t="shared" si="1"/>
        <v>5.5166000000000008E-3</v>
      </c>
      <c r="M141">
        <f t="shared" si="1"/>
        <v>1.6074000000000001E-2</v>
      </c>
    </row>
    <row r="142" spans="9:13" x14ac:dyDescent="0.35">
      <c r="I142" s="9" t="s">
        <v>21</v>
      </c>
      <c r="J142">
        <f t="shared" si="1"/>
        <v>2.4626799999999997E-2</v>
      </c>
      <c r="K142">
        <f t="shared" si="1"/>
        <v>5.4922199999999997E-2</v>
      </c>
      <c r="L142">
        <f t="shared" si="1"/>
        <v>1.0147399999999999E-2</v>
      </c>
      <c r="M142">
        <f t="shared" si="1"/>
        <v>2.7374599999999999E-2</v>
      </c>
    </row>
    <row r="143" spans="9:13" x14ac:dyDescent="0.35">
      <c r="I143" s="9" t="s">
        <v>22</v>
      </c>
      <c r="J143">
        <f t="shared" si="1"/>
        <v>3.9736599999999997E-2</v>
      </c>
      <c r="K143">
        <f t="shared" si="1"/>
        <v>9.7359799999999982E-2</v>
      </c>
      <c r="L143">
        <f t="shared" si="1"/>
        <v>1.6425600000000002E-2</v>
      </c>
      <c r="M143">
        <f t="shared" si="1"/>
        <v>4.8558399999999995E-2</v>
      </c>
    </row>
  </sheetData>
  <autoFilter ref="A3:F108" xr:uid="{26B8B222-0F73-46F9-8F52-A94F4F3A3850}"/>
  <mergeCells count="8">
    <mergeCell ref="I73:M73"/>
    <mergeCell ref="I97:M97"/>
    <mergeCell ref="I121:M121"/>
    <mergeCell ref="A1:F1"/>
    <mergeCell ref="A2:F2"/>
    <mergeCell ref="I1:M1"/>
    <mergeCell ref="I25:M25"/>
    <mergeCell ref="I49:M49"/>
  </mergeCells>
  <phoneticPr fontId="2" type="noConversion"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7E82-1ADE-484A-AA94-B55957C416E5}">
  <dimension ref="A1:T144"/>
  <sheetViews>
    <sheetView topLeftCell="A113" zoomScale="70" zoomScaleNormal="70" workbookViewId="0">
      <selection activeCell="J127" sqref="J127"/>
    </sheetView>
  </sheetViews>
  <sheetFormatPr baseColWidth="10" defaultRowHeight="14.5" x14ac:dyDescent="0.35"/>
  <cols>
    <col min="2" max="2" width="8.26953125" bestFit="1" customWidth="1"/>
    <col min="3" max="5" width="16.54296875" bestFit="1" customWidth="1"/>
    <col min="6" max="6" width="16.90625" bestFit="1" customWidth="1"/>
    <col min="7" max="10" width="11.81640625" bestFit="1" customWidth="1"/>
    <col min="13" max="15" width="16.54296875" bestFit="1" customWidth="1"/>
    <col min="16" max="16" width="16.90625" bestFit="1" customWidth="1"/>
    <col min="17" max="20" width="11.81640625" bestFit="1" customWidth="1"/>
  </cols>
  <sheetData>
    <row r="1" spans="1:20" ht="18.5" x14ac:dyDescent="0.45">
      <c r="A1" s="19" t="s">
        <v>47</v>
      </c>
      <c r="B1" s="19"/>
      <c r="C1" s="19"/>
      <c r="D1" s="19"/>
      <c r="E1" s="19"/>
      <c r="F1" s="19"/>
    </row>
    <row r="2" spans="1:20" ht="16" x14ac:dyDescent="0.4">
      <c r="A2" s="18" t="s">
        <v>38</v>
      </c>
      <c r="B2" s="18"/>
      <c r="C2" s="18"/>
      <c r="D2" s="18"/>
      <c r="E2" s="18"/>
      <c r="F2" s="18"/>
      <c r="L2" s="20" t="s">
        <v>37</v>
      </c>
      <c r="M2" s="20"/>
      <c r="N2" s="20"/>
      <c r="O2" s="20"/>
      <c r="P2" s="20"/>
      <c r="Q2" s="20"/>
      <c r="R2" s="20"/>
      <c r="S2" s="20"/>
      <c r="T2" s="20"/>
    </row>
    <row r="3" spans="1:20" x14ac:dyDescent="0.35">
      <c r="A3" s="2" t="s">
        <v>27</v>
      </c>
      <c r="B3" s="8" t="s">
        <v>0</v>
      </c>
      <c r="C3" s="7" t="s">
        <v>48</v>
      </c>
      <c r="D3" s="16" t="s">
        <v>49</v>
      </c>
      <c r="E3" s="7" t="s">
        <v>50</v>
      </c>
      <c r="F3" s="17" t="s">
        <v>51</v>
      </c>
      <c r="G3" s="7" t="s">
        <v>52</v>
      </c>
      <c r="H3" s="16" t="s">
        <v>53</v>
      </c>
      <c r="I3" s="7" t="s">
        <v>54</v>
      </c>
      <c r="J3" s="16" t="s">
        <v>55</v>
      </c>
      <c r="L3" s="8" t="s">
        <v>0</v>
      </c>
      <c r="M3" s="7" t="s">
        <v>48</v>
      </c>
      <c r="N3" s="16" t="s">
        <v>49</v>
      </c>
      <c r="O3" s="7" t="s">
        <v>50</v>
      </c>
      <c r="P3" s="17" t="s">
        <v>51</v>
      </c>
      <c r="Q3" s="7" t="s">
        <v>52</v>
      </c>
      <c r="R3" s="16" t="s">
        <v>53</v>
      </c>
      <c r="S3" s="7" t="s">
        <v>54</v>
      </c>
      <c r="T3" s="16" t="s">
        <v>55</v>
      </c>
    </row>
    <row r="4" spans="1:20" x14ac:dyDescent="0.35">
      <c r="A4" t="s">
        <v>28</v>
      </c>
      <c r="B4" s="9" t="str" cm="1">
        <f t="array" ref="B4:B108">ib_pp_intra[Exponent]</f>
        <v>2^0</v>
      </c>
      <c r="C4" cm="1">
        <f t="array" ref="C4:C108">ib_pp_intra[Latency (ms)]</f>
        <v>9.4200000000000002E-4</v>
      </c>
      <c r="D4" cm="1">
        <f t="array" ref="D4:D108">ib_pp_inter[Latency (ms)]</f>
        <v>1.9217999999999999E-2</v>
      </c>
      <c r="E4" cm="1">
        <f t="array" ref="E4:E108">ib_pe_intra[Latency (ms)]</f>
        <v>3.8200000000000002E-4</v>
      </c>
      <c r="F4" s="9" cm="1">
        <f t="array" ref="F4:F108">ib_pe_inter[Latency (ms)]</f>
        <v>1.264E-2</v>
      </c>
      <c r="G4" cm="1">
        <f t="array" ref="G4:G108">pp_intra[Latency (ms)]</f>
        <v>1.013E-3</v>
      </c>
      <c r="H4" cm="1">
        <f t="array" ref="H4:H108">pp_inter[Latency (ms)]</f>
        <v>1.8366E-2</v>
      </c>
      <c r="I4" cm="1">
        <f t="array" ref="I4:I108">pe_intra[Latency (ms)]</f>
        <v>4.2999999999999999E-4</v>
      </c>
      <c r="J4" cm="1">
        <f t="array" ref="J4:J108">pe_inter[Latency (ms)]</f>
        <v>1.3178E-2</v>
      </c>
      <c r="L4" t="s">
        <v>2</v>
      </c>
      <c r="M4" cm="1">
        <f t="array" ref="M4">_xlfn._xlws.FILTER(C$4:C$108, ($A$4:$A$108="1.")*($B$4:$B$108=$L4))</f>
        <v>9.4200000000000002E-4</v>
      </c>
      <c r="N4" cm="1">
        <f t="array" ref="N4">_xlfn._xlws.FILTER(D$4:D$108, ($A$4:$A$108="1.")*($B$4:$B$108=$L4))</f>
        <v>1.9217999999999999E-2</v>
      </c>
      <c r="O4" cm="1">
        <f t="array" ref="O4">_xlfn._xlws.FILTER(E$4:E$108, ($A$4:$A$108="1.")*($B$4:$B$108=$L4))</f>
        <v>3.8200000000000002E-4</v>
      </c>
      <c r="P4" cm="1">
        <f t="array" ref="P4">_xlfn._xlws.FILTER(F$4:F$108, ($A$4:$A$108="1.")*($B$4:$B$108=$L4))</f>
        <v>1.264E-2</v>
      </c>
      <c r="Q4" cm="1">
        <f t="array" ref="Q4">_xlfn._xlws.FILTER(G$4:G$108, ($A$4:$A$108="1.")*($B$4:$B$108=$L4))</f>
        <v>1.013E-3</v>
      </c>
      <c r="R4" cm="1">
        <f t="array" ref="R4">_xlfn._xlws.FILTER(H$4:H$108, ($A$4:$A$108="1.")*($B$4:$B$108=$L4))</f>
        <v>1.8366E-2</v>
      </c>
      <c r="S4" cm="1">
        <f t="array" ref="S4">_xlfn._xlws.FILTER(I$4:I$108, ($A$4:$A$108="1.")*($B$4:$B$108=$L4))</f>
        <v>4.2999999999999999E-4</v>
      </c>
      <c r="T4" cm="1">
        <f t="array" ref="T4">_xlfn._xlws.FILTER(J$4:J$108, ($A$4:$A$108="1.")*($B$4:$B$108=$L4))</f>
        <v>1.3178E-2</v>
      </c>
    </row>
    <row r="5" spans="1:20" x14ac:dyDescent="0.35">
      <c r="A5" t="s">
        <v>29</v>
      </c>
      <c r="B5" s="9" t="str">
        <v>2^0</v>
      </c>
      <c r="C5">
        <v>7.6499999999999995E-4</v>
      </c>
      <c r="D5">
        <v>1.359E-3</v>
      </c>
      <c r="E5">
        <v>2.2000000000000001E-4</v>
      </c>
      <c r="F5" s="9">
        <v>1.36E-4</v>
      </c>
      <c r="G5">
        <v>7.7999999999999999E-4</v>
      </c>
      <c r="H5">
        <v>1.302E-3</v>
      </c>
      <c r="I5">
        <v>2.1499999999999999E-4</v>
      </c>
      <c r="J5">
        <v>2.9E-4</v>
      </c>
      <c r="L5" t="s">
        <v>3</v>
      </c>
      <c r="M5" cm="1">
        <f t="array" ref="M5">_xlfn._xlws.FILTER(C$4:C$108, ($A$4:$A$108="1.")*($B$4:$B$108=$L5))</f>
        <v>7.6400000000000003E-4</v>
      </c>
      <c r="N5" cm="1">
        <f t="array" ref="N5">_xlfn._xlws.FILTER(D$4:D$108, ($A$4:$A$108="1.")*($B$4:$B$108=$L5))</f>
        <v>1.3760000000000001E-3</v>
      </c>
      <c r="O5" cm="1">
        <f t="array" ref="O5">_xlfn._xlws.FILTER(E$4:E$108, ($A$4:$A$108="1.")*($B$4:$B$108=$L5))</f>
        <v>2.1100000000000001E-4</v>
      </c>
      <c r="P5" cm="1">
        <f t="array" ref="P5">_xlfn._xlws.FILTER(F$4:F$108, ($A$4:$A$108="1.")*($B$4:$B$108=$L5))</f>
        <v>1.2300000000000001E-4</v>
      </c>
      <c r="Q5" cm="1">
        <f t="array" ref="Q5">_xlfn._xlws.FILTER(G$4:G$108, ($A$4:$A$108="1.")*($B$4:$B$108=$L5))</f>
        <v>7.6800000000000002E-4</v>
      </c>
      <c r="R5" cm="1">
        <f t="array" ref="R5">_xlfn._xlws.FILTER(H$4:H$108, ($A$4:$A$108="1.")*($B$4:$B$108=$L5))</f>
        <v>1.284E-3</v>
      </c>
      <c r="S5" cm="1">
        <f t="array" ref="S5">_xlfn._xlws.FILTER(I$4:I$108, ($A$4:$A$108="1.")*($B$4:$B$108=$L5))</f>
        <v>2.14E-4</v>
      </c>
      <c r="T5" cm="1">
        <f t="array" ref="T5">_xlfn._xlws.FILTER(J$4:J$108, ($A$4:$A$108="1.")*($B$4:$B$108=$L5))</f>
        <v>2.9999999999999997E-4</v>
      </c>
    </row>
    <row r="6" spans="1:20" x14ac:dyDescent="0.35">
      <c r="A6" t="s">
        <v>30</v>
      </c>
      <c r="B6" s="9" t="str">
        <v>2^0</v>
      </c>
      <c r="C6">
        <v>7.6199999999999998E-4</v>
      </c>
      <c r="D6">
        <v>1.5920000000000001E-3</v>
      </c>
      <c r="E6">
        <v>2.8499999999999999E-4</v>
      </c>
      <c r="F6" s="9">
        <v>1.5200000000000001E-4</v>
      </c>
      <c r="G6">
        <v>7.6900000000000004E-4</v>
      </c>
      <c r="H6">
        <v>1.2290000000000001E-3</v>
      </c>
      <c r="I6">
        <v>2.12E-4</v>
      </c>
      <c r="J6">
        <v>3.1300000000000002E-4</v>
      </c>
      <c r="L6" t="s">
        <v>4</v>
      </c>
      <c r="M6" cm="1">
        <f t="array" ref="M6">_xlfn._xlws.FILTER(C$4:C$108, ($A$4:$A$108="1.")*($B$4:$B$108=$L6))</f>
        <v>7.6499999999999995E-4</v>
      </c>
      <c r="N6" cm="1">
        <f t="array" ref="N6">_xlfn._xlws.FILTER(D$4:D$108, ($A$4:$A$108="1.")*($B$4:$B$108=$L6))</f>
        <v>1.354E-3</v>
      </c>
      <c r="O6" cm="1">
        <f t="array" ref="O6">_xlfn._xlws.FILTER(E$4:E$108, ($A$4:$A$108="1.")*($B$4:$B$108=$L6))</f>
        <v>2.1100000000000001E-4</v>
      </c>
      <c r="P6" cm="1">
        <f t="array" ref="P6">_xlfn._xlws.FILTER(F$4:F$108, ($A$4:$A$108="1.")*($B$4:$B$108=$L6))</f>
        <v>1.22E-4</v>
      </c>
      <c r="Q6" cm="1">
        <f t="array" ref="Q6">_xlfn._xlws.FILTER(G$4:G$108, ($A$4:$A$108="1.")*($B$4:$B$108=$L6))</f>
        <v>7.6000000000000004E-4</v>
      </c>
      <c r="R6" cm="1">
        <f t="array" ref="R6">_xlfn._xlws.FILTER(H$4:H$108, ($A$4:$A$108="1.")*($B$4:$B$108=$L6))</f>
        <v>1.2539999999999999E-3</v>
      </c>
      <c r="S6" cm="1">
        <f t="array" ref="S6">_xlfn._xlws.FILTER(I$4:I$108, ($A$4:$A$108="1.")*($B$4:$B$108=$L6))</f>
        <v>2.14E-4</v>
      </c>
      <c r="T6" cm="1">
        <f t="array" ref="T6">_xlfn._xlws.FILTER(J$4:J$108, ($A$4:$A$108="1.")*($B$4:$B$108=$L6))</f>
        <v>3.0499999999999999E-4</v>
      </c>
    </row>
    <row r="7" spans="1:20" x14ac:dyDescent="0.35">
      <c r="A7" t="s">
        <v>31</v>
      </c>
      <c r="B7" s="9" t="str">
        <v>2^0</v>
      </c>
      <c r="C7">
        <v>9.7199999999999999E-4</v>
      </c>
      <c r="D7">
        <v>1.366E-3</v>
      </c>
      <c r="E7">
        <v>2.2000000000000001E-4</v>
      </c>
      <c r="F7" s="9">
        <v>1.2E-4</v>
      </c>
      <c r="G7">
        <v>7.6900000000000004E-4</v>
      </c>
      <c r="H7">
        <v>1.2329999999999999E-3</v>
      </c>
      <c r="I7">
        <v>2.1000000000000001E-4</v>
      </c>
      <c r="J7">
        <v>3.0499999999999999E-4</v>
      </c>
      <c r="L7" t="s">
        <v>5</v>
      </c>
      <c r="M7" cm="1">
        <f t="array" ref="M7">_xlfn._xlws.FILTER(C$4:C$108, ($A$4:$A$108="1.")*($B$4:$B$108=$L7))</f>
        <v>7.7700000000000002E-4</v>
      </c>
      <c r="N7" cm="1">
        <f t="array" ref="N7">_xlfn._xlws.FILTER(D$4:D$108, ($A$4:$A$108="1.")*($B$4:$B$108=$L7))</f>
        <v>1.3799999999999999E-3</v>
      </c>
      <c r="O7" cm="1">
        <f t="array" ref="O7">_xlfn._xlws.FILTER(E$4:E$108, ($A$4:$A$108="1.")*($B$4:$B$108=$L7))</f>
        <v>2.1000000000000001E-4</v>
      </c>
      <c r="P7" cm="1">
        <f t="array" ref="P7">_xlfn._xlws.FILTER(F$4:F$108, ($A$4:$A$108="1.")*($B$4:$B$108=$L7))</f>
        <v>1.2E-4</v>
      </c>
      <c r="Q7" cm="1">
        <f t="array" ref="Q7">_xlfn._xlws.FILTER(G$4:G$108, ($A$4:$A$108="1.")*($B$4:$B$108=$L7))</f>
        <v>7.6300000000000001E-4</v>
      </c>
      <c r="R7" cm="1">
        <f t="array" ref="R7">_xlfn._xlws.FILTER(H$4:H$108, ($A$4:$A$108="1.")*($B$4:$B$108=$L7))</f>
        <v>1.467E-3</v>
      </c>
      <c r="S7" cm="1">
        <f t="array" ref="S7">_xlfn._xlws.FILTER(I$4:I$108, ($A$4:$A$108="1.")*($B$4:$B$108=$L7))</f>
        <v>2.1599999999999999E-4</v>
      </c>
      <c r="T7" cm="1">
        <f t="array" ref="T7">_xlfn._xlws.FILTER(J$4:J$108, ($A$4:$A$108="1.")*($B$4:$B$108=$L7))</f>
        <v>3.0800000000000001E-4</v>
      </c>
    </row>
    <row r="8" spans="1:20" x14ac:dyDescent="0.35">
      <c r="A8" t="s">
        <v>32</v>
      </c>
      <c r="B8" s="9" t="str">
        <v>2^0</v>
      </c>
      <c r="C8">
        <v>7.6099999999999996E-4</v>
      </c>
      <c r="D8">
        <v>1.3600000000000001E-3</v>
      </c>
      <c r="E8">
        <v>2.1000000000000001E-4</v>
      </c>
      <c r="F8" s="9">
        <v>1.22E-4</v>
      </c>
      <c r="G8">
        <v>7.9000000000000001E-4</v>
      </c>
      <c r="H8">
        <v>1.255E-3</v>
      </c>
      <c r="I8">
        <v>2.5500000000000002E-4</v>
      </c>
      <c r="J8">
        <v>2.9999999999999997E-4</v>
      </c>
      <c r="L8" t="s">
        <v>6</v>
      </c>
      <c r="M8" cm="1">
        <f t="array" ref="M8">_xlfn._xlws.FILTER(C$4:C$108, ($A$4:$A$108="1.")*($B$4:$B$108=$L8))</f>
        <v>7.6400000000000003E-4</v>
      </c>
      <c r="N8" cm="1">
        <f t="array" ref="N8">_xlfn._xlws.FILTER(D$4:D$108, ($A$4:$A$108="1.")*($B$4:$B$108=$L8))</f>
        <v>1.354E-3</v>
      </c>
      <c r="O8" cm="1">
        <f t="array" ref="O8">_xlfn._xlws.FILTER(E$4:E$108, ($A$4:$A$108="1.")*($B$4:$B$108=$L8))</f>
        <v>2.13E-4</v>
      </c>
      <c r="P8" cm="1">
        <f t="array" ref="P8">_xlfn._xlws.FILTER(F$4:F$108, ($A$4:$A$108="1.")*($B$4:$B$108=$L8))</f>
        <v>1.25E-4</v>
      </c>
      <c r="Q8" cm="1">
        <f t="array" ref="Q8">_xlfn._xlws.FILTER(G$4:G$108, ($A$4:$A$108="1.")*($B$4:$B$108=$L8))</f>
        <v>7.5500000000000003E-4</v>
      </c>
      <c r="R8" cm="1">
        <f t="array" ref="R8">_xlfn._xlws.FILTER(H$4:H$108, ($A$4:$A$108="1.")*($B$4:$B$108=$L8))</f>
        <v>1.2470000000000001E-3</v>
      </c>
      <c r="S8" cm="1">
        <f t="array" ref="S8">_xlfn._xlws.FILTER(I$4:I$108, ($A$4:$A$108="1.")*($B$4:$B$108=$L8))</f>
        <v>2.14E-4</v>
      </c>
      <c r="T8" cm="1">
        <f t="array" ref="T8">_xlfn._xlws.FILTER(J$4:J$108, ($A$4:$A$108="1.")*($B$4:$B$108=$L8))</f>
        <v>2.9799999999999998E-4</v>
      </c>
    </row>
    <row r="9" spans="1:20" x14ac:dyDescent="0.35">
      <c r="A9" t="s">
        <v>28</v>
      </c>
      <c r="B9" s="9" t="str">
        <v>2^1</v>
      </c>
      <c r="C9">
        <v>7.6400000000000003E-4</v>
      </c>
      <c r="D9">
        <v>1.3760000000000001E-3</v>
      </c>
      <c r="E9">
        <v>2.1100000000000001E-4</v>
      </c>
      <c r="F9" s="9">
        <v>1.2300000000000001E-4</v>
      </c>
      <c r="G9">
        <v>7.6800000000000002E-4</v>
      </c>
      <c r="H9">
        <v>1.284E-3</v>
      </c>
      <c r="I9">
        <v>2.14E-4</v>
      </c>
      <c r="J9">
        <v>2.9999999999999997E-4</v>
      </c>
      <c r="L9" t="s">
        <v>7</v>
      </c>
      <c r="M9" cm="1">
        <f t="array" ref="M9">_xlfn._xlws.FILTER(C$4:C$108, ($A$4:$A$108="1.")*($B$4:$B$108=$L9))</f>
        <v>1.1019999999999999E-3</v>
      </c>
      <c r="N9" cm="1">
        <f t="array" ref="N9">_xlfn._xlws.FILTER(D$4:D$108, ($A$4:$A$108="1.")*($B$4:$B$108=$L9))</f>
        <v>1.578E-3</v>
      </c>
      <c r="O9" cm="1">
        <f t="array" ref="O9">_xlfn._xlws.FILTER(E$4:E$108, ($A$4:$A$108="1.")*($B$4:$B$108=$L9))</f>
        <v>2.7300000000000002E-4</v>
      </c>
      <c r="P9" cm="1">
        <f t="array" ref="P9">_xlfn._xlws.FILTER(F$4:F$108, ($A$4:$A$108="1.")*($B$4:$B$108=$L9))</f>
        <v>1.2300000000000001E-4</v>
      </c>
      <c r="Q9" cm="1">
        <f t="array" ref="Q9">_xlfn._xlws.FILTER(G$4:G$108, ($A$4:$A$108="1.")*($B$4:$B$108=$L9))</f>
        <v>1.08E-3</v>
      </c>
      <c r="R9" cm="1">
        <f t="array" ref="R9">_xlfn._xlws.FILTER(H$4:H$108, ($A$4:$A$108="1.")*($B$4:$B$108=$L9))</f>
        <v>1.384E-3</v>
      </c>
      <c r="S9" cm="1">
        <f t="array" ref="S9">_xlfn._xlws.FILTER(I$4:I$108, ($A$4:$A$108="1.")*($B$4:$B$108=$L9))</f>
        <v>2.52E-4</v>
      </c>
      <c r="T9" cm="1">
        <f t="array" ref="T9">_xlfn._xlws.FILTER(J$4:J$108, ($A$4:$A$108="1.")*($B$4:$B$108=$L9))</f>
        <v>3.8000000000000002E-4</v>
      </c>
    </row>
    <row r="10" spans="1:20" x14ac:dyDescent="0.35">
      <c r="A10" t="s">
        <v>29</v>
      </c>
      <c r="B10" s="9" t="str">
        <v>2^1</v>
      </c>
      <c r="C10">
        <v>7.6400000000000003E-4</v>
      </c>
      <c r="D10">
        <v>1.346E-3</v>
      </c>
      <c r="E10">
        <v>2.0799999999999999E-4</v>
      </c>
      <c r="F10" s="9">
        <v>1.47E-4</v>
      </c>
      <c r="G10">
        <v>7.6000000000000004E-4</v>
      </c>
      <c r="H10">
        <v>1.255E-3</v>
      </c>
      <c r="I10">
        <v>2.14E-4</v>
      </c>
      <c r="J10">
        <v>3.0600000000000001E-4</v>
      </c>
      <c r="L10" t="s">
        <v>8</v>
      </c>
      <c r="M10" cm="1">
        <f t="array" ref="M10">_xlfn._xlws.FILTER(C$4:C$108, ($A$4:$A$108="1.")*($B$4:$B$108=$L10))</f>
        <v>1.093E-3</v>
      </c>
      <c r="N10" cm="1">
        <f t="array" ref="N10">_xlfn._xlws.FILTER(D$4:D$108, ($A$4:$A$108="1.")*($B$4:$B$108=$L10))</f>
        <v>1.621E-3</v>
      </c>
      <c r="O10" cm="1">
        <f t="array" ref="O10">_xlfn._xlws.FILTER(E$4:E$108, ($A$4:$A$108="1.")*($B$4:$B$108=$L10))</f>
        <v>2.3900000000000001E-4</v>
      </c>
      <c r="P10" cm="1">
        <f t="array" ref="P10">_xlfn._xlws.FILTER(F$4:F$108, ($A$4:$A$108="1.")*($B$4:$B$108=$L10))</f>
        <v>4.1599999999999997E-4</v>
      </c>
      <c r="Q10" cm="1">
        <f t="array" ref="Q10">_xlfn._xlws.FILTER(G$4:G$108, ($A$4:$A$108="1.")*($B$4:$B$108=$L10))</f>
        <v>1.0640000000000001E-3</v>
      </c>
      <c r="R10" cm="1">
        <f t="array" ref="R10">_xlfn._xlws.FILTER(H$4:H$108, ($A$4:$A$108="1.")*($B$4:$B$108=$L10))</f>
        <v>1.444E-3</v>
      </c>
      <c r="S10" cm="1">
        <f t="array" ref="S10">_xlfn._xlws.FILTER(I$4:I$108, ($A$4:$A$108="1.")*($B$4:$B$108=$L10))</f>
        <v>2.4699999999999999E-4</v>
      </c>
      <c r="T10" cm="1">
        <f t="array" ref="T10">_xlfn._xlws.FILTER(J$4:J$108, ($A$4:$A$108="1.")*($B$4:$B$108=$L10))</f>
        <v>6.2E-4</v>
      </c>
    </row>
    <row r="11" spans="1:20" x14ac:dyDescent="0.35">
      <c r="A11" t="s">
        <v>30</v>
      </c>
      <c r="B11" s="9" t="str">
        <v>2^1</v>
      </c>
      <c r="C11">
        <v>7.6499999999999995E-4</v>
      </c>
      <c r="D11">
        <v>1.3450000000000001E-3</v>
      </c>
      <c r="E11">
        <v>2.1000000000000001E-4</v>
      </c>
      <c r="F11" s="9">
        <v>1.25E-4</v>
      </c>
      <c r="G11">
        <v>7.5699999999999997E-4</v>
      </c>
      <c r="H11">
        <v>1.2470000000000001E-3</v>
      </c>
      <c r="I11">
        <v>2.13E-4</v>
      </c>
      <c r="J11">
        <v>3.1100000000000002E-4</v>
      </c>
      <c r="L11" t="s">
        <v>9</v>
      </c>
      <c r="M11" cm="1">
        <f t="array" ref="M11">_xlfn._xlws.FILTER(C$4:C$108, ($A$4:$A$108="1.")*($B$4:$B$108=$L11))</f>
        <v>2.3E-3</v>
      </c>
      <c r="N11" cm="1">
        <f t="array" ref="N11">_xlfn._xlws.FILTER(D$4:D$108, ($A$4:$A$108="1.")*($B$4:$B$108=$L11))</f>
        <v>1.663E-3</v>
      </c>
      <c r="O11" cm="1">
        <f t="array" ref="O11">_xlfn._xlws.FILTER(E$4:E$108, ($A$4:$A$108="1.")*($B$4:$B$108=$L11))</f>
        <v>1.0939999999999999E-3</v>
      </c>
      <c r="P11" cm="1">
        <f t="array" ref="P11">_xlfn._xlws.FILTER(F$4:F$108, ($A$4:$A$108="1.")*($B$4:$B$108=$L11))</f>
        <v>4.2499999999999998E-4</v>
      </c>
      <c r="Q11" cm="1">
        <f t="array" ref="Q11">_xlfn._xlws.FILTER(G$4:G$108, ($A$4:$A$108="1.")*($B$4:$B$108=$L11))</f>
        <v>2.382E-3</v>
      </c>
      <c r="R11" cm="1">
        <f t="array" ref="R11">_xlfn._xlws.FILTER(H$4:H$108, ($A$4:$A$108="1.")*($B$4:$B$108=$L11))</f>
        <v>1.519E-3</v>
      </c>
      <c r="S11" cm="1">
        <f t="array" ref="S11">_xlfn._xlws.FILTER(I$4:I$108, ($A$4:$A$108="1.")*($B$4:$B$108=$L11))</f>
        <v>1.2110000000000001E-3</v>
      </c>
      <c r="T11" cm="1">
        <f t="array" ref="T11">_xlfn._xlws.FILTER(J$4:J$108, ($A$4:$A$108="1.")*($B$4:$B$108=$L11))</f>
        <v>5.44E-4</v>
      </c>
    </row>
    <row r="12" spans="1:20" x14ac:dyDescent="0.35">
      <c r="A12" t="s">
        <v>31</v>
      </c>
      <c r="B12" s="9" t="str">
        <v>2^1</v>
      </c>
      <c r="C12">
        <v>7.8899999999999999E-4</v>
      </c>
      <c r="D12">
        <v>1.3519999999999999E-3</v>
      </c>
      <c r="E12">
        <v>2.1100000000000001E-4</v>
      </c>
      <c r="F12" s="9">
        <v>1.2300000000000001E-4</v>
      </c>
      <c r="G12">
        <v>8.0000000000000004E-4</v>
      </c>
      <c r="H12">
        <v>1.2769999999999999E-3</v>
      </c>
      <c r="I12">
        <v>2.13E-4</v>
      </c>
      <c r="J12">
        <v>3.0699999999999998E-4</v>
      </c>
      <c r="L12" t="s">
        <v>10</v>
      </c>
      <c r="M12" cm="1">
        <f t="array" ref="M12">_xlfn._xlws.FILTER(C$4:C$108, ($A$4:$A$108="1.")*($B$4:$B$108=$L12))</f>
        <v>1.3979999999999999E-3</v>
      </c>
      <c r="N12" cm="1">
        <f t="array" ref="N12">_xlfn._xlws.FILTER(D$4:D$108, ($A$4:$A$108="1.")*($B$4:$B$108=$L12))</f>
        <v>2.0799999999999998E-3</v>
      </c>
      <c r="O12" cm="1">
        <f t="array" ref="O12">_xlfn._xlws.FILTER(E$4:E$108, ($A$4:$A$108="1.")*($B$4:$B$108=$L12))</f>
        <v>5.2400000000000005E-4</v>
      </c>
      <c r="P12" cm="1">
        <f t="array" ref="P12">_xlfn._xlws.FILTER(F$4:F$108, ($A$4:$A$108="1.")*($B$4:$B$108=$L12))</f>
        <v>5.4699999999999996E-4</v>
      </c>
      <c r="Q12" cm="1">
        <f t="array" ref="Q12">_xlfn._xlws.FILTER(G$4:G$108, ($A$4:$A$108="1.")*($B$4:$B$108=$L12))</f>
        <v>1.3910000000000001E-3</v>
      </c>
      <c r="R12" cm="1">
        <f t="array" ref="R12">_xlfn._xlws.FILTER(H$4:H$108, ($A$4:$A$108="1.")*($B$4:$B$108=$L12))</f>
        <v>1.815E-3</v>
      </c>
      <c r="S12" cm="1">
        <f t="array" ref="S12">_xlfn._xlws.FILTER(I$4:I$108, ($A$4:$A$108="1.")*($B$4:$B$108=$L12))</f>
        <v>5.3399999999999997E-4</v>
      </c>
      <c r="T12" cm="1">
        <f t="array" ref="T12">_xlfn._xlws.FILTER(J$4:J$108, ($A$4:$A$108="1.")*($B$4:$B$108=$L12))</f>
        <v>8.3900000000000001E-4</v>
      </c>
    </row>
    <row r="13" spans="1:20" x14ac:dyDescent="0.35">
      <c r="A13" t="s">
        <v>32</v>
      </c>
      <c r="B13" s="9" t="str">
        <v>2^1</v>
      </c>
      <c r="C13">
        <v>7.6499999999999995E-4</v>
      </c>
      <c r="D13">
        <v>1.3940000000000001E-3</v>
      </c>
      <c r="E13">
        <v>2.1100000000000001E-4</v>
      </c>
      <c r="F13" s="9">
        <v>1.22E-4</v>
      </c>
      <c r="G13">
        <v>7.6000000000000004E-4</v>
      </c>
      <c r="H13">
        <v>1.2459999999999999E-3</v>
      </c>
      <c r="I13">
        <v>2.1499999999999999E-4</v>
      </c>
      <c r="J13">
        <v>3.3E-4</v>
      </c>
      <c r="L13" t="s">
        <v>11</v>
      </c>
      <c r="M13" cm="1">
        <f t="array" ref="M13">_xlfn._xlws.FILTER(C$4:C$108, ($A$4:$A$108="1.")*($B$4:$B$108=$L13))</f>
        <v>1.8730000000000001E-3</v>
      </c>
      <c r="N13" cm="1">
        <f t="array" ref="N13">_xlfn._xlws.FILTER(D$4:D$108, ($A$4:$A$108="1.")*($B$4:$B$108=$L13))</f>
        <v>2.2699999999999999E-3</v>
      </c>
      <c r="O13" cm="1">
        <f t="array" ref="O13">_xlfn._xlws.FILTER(E$4:E$108, ($A$4:$A$108="1.")*($B$4:$B$108=$L13))</f>
        <v>8.1400000000000005E-4</v>
      </c>
      <c r="P13" cm="1">
        <f t="array" ref="P13">_xlfn._xlws.FILTER(F$4:F$108, ($A$4:$A$108="1.")*($B$4:$B$108=$L13))</f>
        <v>5.7499999999999999E-4</v>
      </c>
      <c r="Q13" cm="1">
        <f t="array" ref="Q13">_xlfn._xlws.FILTER(G$4:G$108, ($A$4:$A$108="1.")*($B$4:$B$108=$L13))</f>
        <v>1.8860000000000001E-3</v>
      </c>
      <c r="R13" cm="1">
        <f t="array" ref="R13">_xlfn._xlws.FILTER(H$4:H$108, ($A$4:$A$108="1.")*($B$4:$B$108=$L13))</f>
        <v>1.866E-3</v>
      </c>
      <c r="S13" cm="1">
        <f t="array" ref="S13">_xlfn._xlws.FILTER(I$4:I$108, ($A$4:$A$108="1.")*($B$4:$B$108=$L13))</f>
        <v>7.54E-4</v>
      </c>
      <c r="T13" cm="1">
        <f t="array" ref="T13">_xlfn._xlws.FILTER(J$4:J$108, ($A$4:$A$108="1.")*($B$4:$B$108=$L13))</f>
        <v>9.2599999999999996E-4</v>
      </c>
    </row>
    <row r="14" spans="1:20" x14ac:dyDescent="0.35">
      <c r="A14" t="s">
        <v>28</v>
      </c>
      <c r="B14" s="9" t="str">
        <v>2^2</v>
      </c>
      <c r="C14">
        <v>7.6499999999999995E-4</v>
      </c>
      <c r="D14">
        <v>1.354E-3</v>
      </c>
      <c r="E14">
        <v>2.1100000000000001E-4</v>
      </c>
      <c r="F14" s="9">
        <v>1.22E-4</v>
      </c>
      <c r="G14">
        <v>7.6000000000000004E-4</v>
      </c>
      <c r="H14">
        <v>1.2539999999999999E-3</v>
      </c>
      <c r="I14">
        <v>2.14E-4</v>
      </c>
      <c r="J14">
        <v>3.0499999999999999E-4</v>
      </c>
      <c r="L14" t="s">
        <v>12</v>
      </c>
      <c r="M14" cm="1">
        <f t="array" ref="M14">_xlfn._xlws.FILTER(C$4:C$108, ($A$4:$A$108="1.")*($B$4:$B$108=$L14))</f>
        <v>2.4190000000000001E-3</v>
      </c>
      <c r="N14" cm="1">
        <f t="array" ref="N14">_xlfn._xlws.FILTER(D$4:D$108, ($A$4:$A$108="1.")*($B$4:$B$108=$L14))</f>
        <v>2.545E-3</v>
      </c>
      <c r="O14" cm="1">
        <f t="array" ref="O14">_xlfn._xlws.FILTER(E$4:E$108, ($A$4:$A$108="1.")*($B$4:$B$108=$L14))</f>
        <v>1.132E-3</v>
      </c>
      <c r="P14" cm="1">
        <f t="array" ref="P14">_xlfn._xlws.FILTER(F$4:F$108, ($A$4:$A$108="1.")*($B$4:$B$108=$L14))</f>
        <v>6.3599999999999996E-4</v>
      </c>
      <c r="Q14" cm="1">
        <f t="array" ref="Q14">_xlfn._xlws.FILTER(G$4:G$108, ($A$4:$A$108="1.")*($B$4:$B$108=$L14))</f>
        <v>2.4780000000000002E-3</v>
      </c>
      <c r="R14" cm="1">
        <f t="array" ref="R14">_xlfn._xlws.FILTER(H$4:H$108, ($A$4:$A$108="1.")*($B$4:$B$108=$L14))</f>
        <v>1.9959999999999999E-3</v>
      </c>
      <c r="S14" cm="1">
        <f t="array" ref="S14">_xlfn._xlws.FILTER(I$4:I$108, ($A$4:$A$108="1.")*($B$4:$B$108=$L14))</f>
        <v>1.204E-3</v>
      </c>
      <c r="T14" cm="1">
        <f t="array" ref="T14">_xlfn._xlws.FILTER(J$4:J$108, ($A$4:$A$108="1.")*($B$4:$B$108=$L14))</f>
        <v>1.0889999999999999E-3</v>
      </c>
    </row>
    <row r="15" spans="1:20" x14ac:dyDescent="0.35">
      <c r="A15" t="s">
        <v>29</v>
      </c>
      <c r="B15" s="9" t="str">
        <v>2^2</v>
      </c>
      <c r="C15">
        <v>7.6599999999999997E-4</v>
      </c>
      <c r="D15">
        <v>1.3649999999999999E-3</v>
      </c>
      <c r="E15">
        <v>2.12E-4</v>
      </c>
      <c r="F15" s="9">
        <v>1.2400000000000001E-4</v>
      </c>
      <c r="G15">
        <v>7.6000000000000004E-4</v>
      </c>
      <c r="H15">
        <v>1.2780000000000001E-3</v>
      </c>
      <c r="I15">
        <v>2.13E-4</v>
      </c>
      <c r="J15">
        <v>3.0299999999999999E-4</v>
      </c>
      <c r="L15" t="s">
        <v>13</v>
      </c>
      <c r="M15" cm="1">
        <f t="array" ref="M15">_xlfn._xlws.FILTER(C$4:C$108, ($A$4:$A$108="1.")*($B$4:$B$108=$L15))</f>
        <v>4.0439999999999999E-3</v>
      </c>
      <c r="N15" cm="1">
        <f t="array" ref="N15">_xlfn._xlws.FILTER(D$4:D$108, ($A$4:$A$108="1.")*($B$4:$B$108=$L15))</f>
        <v>9.3740000000000004E-3</v>
      </c>
      <c r="O15" cm="1">
        <f t="array" ref="O15">_xlfn._xlws.FILTER(E$4:E$108, ($A$4:$A$108="1.")*($B$4:$B$108=$L15))</f>
        <v>2.101E-3</v>
      </c>
      <c r="P15" cm="1">
        <f t="array" ref="P15">_xlfn._xlws.FILTER(F$4:F$108, ($A$4:$A$108="1.")*($B$4:$B$108=$L15))</f>
        <v>9.5500000000000001E-4</v>
      </c>
      <c r="Q15" cm="1">
        <f t="array" ref="Q15">_xlfn._xlws.FILTER(G$4:G$108, ($A$4:$A$108="1.")*($B$4:$B$108=$L15))</f>
        <v>4.091E-3</v>
      </c>
      <c r="R15" cm="1">
        <f t="array" ref="R15">_xlfn._xlws.FILTER(H$4:H$108, ($A$4:$A$108="1.")*($B$4:$B$108=$L15))</f>
        <v>2.5439999999999998E-3</v>
      </c>
      <c r="S15" cm="1">
        <f t="array" ref="S15">_xlfn._xlws.FILTER(I$4:I$108, ($A$4:$A$108="1.")*($B$4:$B$108=$L15))</f>
        <v>2.065E-3</v>
      </c>
      <c r="T15" cm="1">
        <f t="array" ref="T15">_xlfn._xlws.FILTER(J$4:J$108, ($A$4:$A$108="1.")*($B$4:$B$108=$L15))</f>
        <v>1.794E-3</v>
      </c>
    </row>
    <row r="16" spans="1:20" x14ac:dyDescent="0.35">
      <c r="A16" t="s">
        <v>30</v>
      </c>
      <c r="B16" s="9" t="str">
        <v>2^2</v>
      </c>
      <c r="C16">
        <v>7.6400000000000003E-4</v>
      </c>
      <c r="D16">
        <v>1.379E-3</v>
      </c>
      <c r="E16">
        <v>2.13E-4</v>
      </c>
      <c r="F16" s="9">
        <v>1.26E-4</v>
      </c>
      <c r="G16">
        <v>7.5799999999999999E-4</v>
      </c>
      <c r="H16">
        <v>1.2819999999999999E-3</v>
      </c>
      <c r="I16">
        <v>2.13E-4</v>
      </c>
      <c r="J16">
        <v>3.0800000000000001E-4</v>
      </c>
      <c r="L16" t="s">
        <v>14</v>
      </c>
      <c r="M16" cm="1">
        <f t="array" ref="M16">_xlfn._xlws.FILTER(C$4:C$108, ($A$4:$A$108="1.")*($B$4:$B$108=$L16))</f>
        <v>6.9290000000000003E-3</v>
      </c>
      <c r="N16" cm="1">
        <f t="array" ref="N16">_xlfn._xlws.FILTER(D$4:D$108, ($A$4:$A$108="1.")*($B$4:$B$108=$L16))</f>
        <v>4.6759999999999996E-3</v>
      </c>
      <c r="O16" cm="1">
        <f t="array" ref="O16">_xlfn._xlws.FILTER(E$4:E$108, ($A$4:$A$108="1.")*($B$4:$B$108=$L16))</f>
        <v>3.8349999999999999E-3</v>
      </c>
      <c r="P16" cm="1">
        <f t="array" ref="P16">_xlfn._xlws.FILTER(F$4:F$108, ($A$4:$A$108="1.")*($B$4:$B$108=$L16))</f>
        <v>1.217E-3</v>
      </c>
      <c r="Q16" cm="1">
        <f t="array" ref="Q16">_xlfn._xlws.FILTER(G$4:G$108, ($A$4:$A$108="1.")*($B$4:$B$108=$L16))</f>
        <v>7.0010000000000003E-3</v>
      </c>
      <c r="R16" cm="1">
        <f t="array" ref="R16">_xlfn._xlws.FILTER(H$4:H$108, ($A$4:$A$108="1.")*($B$4:$B$108=$L16))</f>
        <v>3.1080000000000001E-3</v>
      </c>
      <c r="S16" cm="1">
        <f t="array" ref="S16">_xlfn._xlws.FILTER(I$4:I$108, ($A$4:$A$108="1.")*($B$4:$B$108=$L16))</f>
        <v>3.7759999999999998E-3</v>
      </c>
      <c r="T16" cm="1">
        <f t="array" ref="T16">_xlfn._xlws.FILTER(J$4:J$108, ($A$4:$A$108="1.")*($B$4:$B$108=$L16))</f>
        <v>2.2300000000000002E-3</v>
      </c>
    </row>
    <row r="17" spans="1:20" x14ac:dyDescent="0.35">
      <c r="A17" t="s">
        <v>31</v>
      </c>
      <c r="B17" s="9" t="str">
        <v>2^2</v>
      </c>
      <c r="C17">
        <v>7.8399999999999997E-4</v>
      </c>
      <c r="D17">
        <v>1.356E-3</v>
      </c>
      <c r="E17">
        <v>2.13E-4</v>
      </c>
      <c r="F17" s="9">
        <v>1.21E-4</v>
      </c>
      <c r="G17">
        <v>7.6099999999999996E-4</v>
      </c>
      <c r="H17">
        <v>1.2689999999999999E-3</v>
      </c>
      <c r="I17">
        <v>2.12E-4</v>
      </c>
      <c r="J17">
        <v>3.0299999999999999E-4</v>
      </c>
      <c r="L17" t="s">
        <v>15</v>
      </c>
      <c r="M17" cm="1">
        <f t="array" ref="M17">_xlfn._xlws.FILTER(C$4:C$108, ($A$4:$A$108="1.")*($B$4:$B$108=$L17))</f>
        <v>9.4850000000000004E-3</v>
      </c>
      <c r="N17" cm="1">
        <f t="array" ref="N17">_xlfn._xlws.FILTER(D$4:D$108, ($A$4:$A$108="1.")*($B$4:$B$108=$L17))</f>
        <v>6.581E-3</v>
      </c>
      <c r="O17" cm="1">
        <f t="array" ref="O17">_xlfn._xlws.FILTER(E$4:E$108, ($A$4:$A$108="1.")*($B$4:$B$108=$L17))</f>
        <v>6.1700000000000001E-3</v>
      </c>
      <c r="P17" cm="1">
        <f t="array" ref="P17">_xlfn._xlws.FILTER(F$4:F$108, ($A$4:$A$108="1.")*($B$4:$B$108=$L17))</f>
        <v>1.441E-3</v>
      </c>
      <c r="Q17" cm="1">
        <f t="array" ref="Q17">_xlfn._xlws.FILTER(G$4:G$108, ($A$4:$A$108="1.")*($B$4:$B$108=$L17))</f>
        <v>9.5879999999999993E-3</v>
      </c>
      <c r="R17" cm="1">
        <f t="array" ref="R17">_xlfn._xlws.FILTER(H$4:H$108, ($A$4:$A$108="1.")*($B$4:$B$108=$L17))</f>
        <v>3.8040000000000001E-3</v>
      </c>
      <c r="S17" cm="1">
        <f t="array" ref="S17">_xlfn._xlws.FILTER(I$4:I$108, ($A$4:$A$108="1.")*($B$4:$B$108=$L17))</f>
        <v>5.7340000000000004E-3</v>
      </c>
      <c r="T17" cm="1">
        <f t="array" ref="T17">_xlfn._xlws.FILTER(J$4:J$108, ($A$4:$A$108="1.")*($B$4:$B$108=$L17))</f>
        <v>3.0219999999999999E-3</v>
      </c>
    </row>
    <row r="18" spans="1:20" x14ac:dyDescent="0.35">
      <c r="A18" t="s">
        <v>32</v>
      </c>
      <c r="B18" s="9" t="str">
        <v>2^2</v>
      </c>
      <c r="C18">
        <v>7.6499999999999995E-4</v>
      </c>
      <c r="D18">
        <v>1.361E-3</v>
      </c>
      <c r="E18">
        <v>2.4699999999999999E-4</v>
      </c>
      <c r="F18" s="9">
        <v>1.1900000000000001E-4</v>
      </c>
      <c r="G18">
        <v>7.6199999999999998E-4</v>
      </c>
      <c r="H18">
        <v>1.2539999999999999E-3</v>
      </c>
      <c r="I18">
        <v>2.12E-4</v>
      </c>
      <c r="J18">
        <v>2.9300000000000002E-4</v>
      </c>
      <c r="L18" t="s">
        <v>16</v>
      </c>
      <c r="M18" cm="1">
        <f t="array" ref="M18">_xlfn._xlws.FILTER(C$4:C$108, ($A$4:$A$108="1.")*($B$4:$B$108=$L18))</f>
        <v>1.7006E-2</v>
      </c>
      <c r="N18" cm="1">
        <f t="array" ref="N18">_xlfn._xlws.FILTER(D$4:D$108, ($A$4:$A$108="1.")*($B$4:$B$108=$L18))</f>
        <v>1.0156999999999999E-2</v>
      </c>
      <c r="O18" cm="1">
        <f t="array" ref="O18">_xlfn._xlws.FILTER(E$4:E$108, ($A$4:$A$108="1.")*($B$4:$B$108=$L18))</f>
        <v>4.2859999999999999E-3</v>
      </c>
      <c r="P18" cm="1">
        <f t="array" ref="P18">_xlfn._xlws.FILTER(F$4:F$108, ($A$4:$A$108="1.")*($B$4:$B$108=$L18))</f>
        <v>1.841E-3</v>
      </c>
      <c r="Q18" cm="1">
        <f t="array" ref="Q18">_xlfn._xlws.FILTER(G$4:G$108, ($A$4:$A$108="1.")*($B$4:$B$108=$L18))</f>
        <v>6.744E-3</v>
      </c>
      <c r="R18" cm="1">
        <f t="array" ref="R18">_xlfn._xlws.FILTER(H$4:H$108, ($A$4:$A$108="1.")*($B$4:$B$108=$L18))</f>
        <v>5.0809999999999996E-3</v>
      </c>
      <c r="S18" cm="1">
        <f t="array" ref="S18">_xlfn._xlws.FILTER(I$4:I$108, ($A$4:$A$108="1.")*($B$4:$B$108=$L18))</f>
        <v>5.8469999999999998E-3</v>
      </c>
      <c r="T18" cm="1">
        <f t="array" ref="T18">_xlfn._xlws.FILTER(J$4:J$108, ($A$4:$A$108="1.")*($B$4:$B$108=$L18))</f>
        <v>4.7819999999999998E-3</v>
      </c>
    </row>
    <row r="19" spans="1:20" x14ac:dyDescent="0.35">
      <c r="A19" t="s">
        <v>28</v>
      </c>
      <c r="B19" s="9" t="str">
        <v>2^3</v>
      </c>
      <c r="C19">
        <v>7.7700000000000002E-4</v>
      </c>
      <c r="D19">
        <v>1.3799999999999999E-3</v>
      </c>
      <c r="E19">
        <v>2.1000000000000001E-4</v>
      </c>
      <c r="F19" s="9">
        <v>1.2E-4</v>
      </c>
      <c r="G19">
        <v>7.6300000000000001E-4</v>
      </c>
      <c r="H19">
        <v>1.467E-3</v>
      </c>
      <c r="I19">
        <v>2.1599999999999999E-4</v>
      </c>
      <c r="J19">
        <v>3.0800000000000001E-4</v>
      </c>
      <c r="L19" t="s">
        <v>17</v>
      </c>
      <c r="M19" cm="1">
        <f t="array" ref="M19">_xlfn._xlws.FILTER(C$4:C$108, ($A$4:$A$108="1.")*($B$4:$B$108=$L19))</f>
        <v>3.0827E-2</v>
      </c>
      <c r="N19" cm="1">
        <f t="array" ref="N19">_xlfn._xlws.FILTER(D$4:D$108, ($A$4:$A$108="1.")*($B$4:$B$108=$L19))</f>
        <v>1.6355999999999999E-2</v>
      </c>
      <c r="O19" cm="1">
        <f t="array" ref="O19">_xlfn._xlws.FILTER(E$4:E$108, ($A$4:$A$108="1.")*($B$4:$B$108=$L19))</f>
        <v>7.4679999999999998E-3</v>
      </c>
      <c r="P19" cm="1">
        <f t="array" ref="P19">_xlfn._xlws.FILTER(F$4:F$108, ($A$4:$A$108="1.")*($B$4:$B$108=$L19))</f>
        <v>2.813E-3</v>
      </c>
      <c r="Q19" cm="1">
        <f t="array" ref="Q19">_xlfn._xlws.FILTER(G$4:G$108, ($A$4:$A$108="1.")*($B$4:$B$108=$L19))</f>
        <v>1.0666E-2</v>
      </c>
      <c r="R19" cm="1">
        <f t="array" ref="R19">_xlfn._xlws.FILTER(H$4:H$108, ($A$4:$A$108="1.")*($B$4:$B$108=$L19))</f>
        <v>6.8199999999999997E-3</v>
      </c>
      <c r="S19" cm="1">
        <f t="array" ref="S19">_xlfn._xlws.FILTER(I$4:I$108, ($A$4:$A$108="1.")*($B$4:$B$108=$L19))</f>
        <v>8.0190000000000001E-3</v>
      </c>
      <c r="T19" cm="1">
        <f t="array" ref="T19">_xlfn._xlws.FILTER(J$4:J$108, ($A$4:$A$108="1.")*($B$4:$B$108=$L19))</f>
        <v>8.4379999999999993E-3</v>
      </c>
    </row>
    <row r="20" spans="1:20" x14ac:dyDescent="0.35">
      <c r="A20" t="s">
        <v>29</v>
      </c>
      <c r="B20" s="9" t="str">
        <v>2^3</v>
      </c>
      <c r="C20">
        <v>7.6400000000000003E-4</v>
      </c>
      <c r="D20">
        <v>1.353E-3</v>
      </c>
      <c r="E20">
        <v>2.1000000000000001E-4</v>
      </c>
      <c r="F20" s="9">
        <v>1.2E-4</v>
      </c>
      <c r="G20">
        <v>7.5900000000000002E-4</v>
      </c>
      <c r="H20">
        <v>1.253E-3</v>
      </c>
      <c r="I20">
        <v>2.1499999999999999E-4</v>
      </c>
      <c r="J20">
        <v>3.0499999999999999E-4</v>
      </c>
      <c r="L20" t="s">
        <v>18</v>
      </c>
      <c r="M20" cm="1">
        <f t="array" ref="M20">_xlfn._xlws.FILTER(C$4:C$108, ($A$4:$A$108="1.")*($B$4:$B$108=$L20))</f>
        <v>1.8629E-2</v>
      </c>
      <c r="N20" cm="1">
        <f t="array" ref="N20">_xlfn._xlws.FILTER(D$4:D$108, ($A$4:$A$108="1.")*($B$4:$B$108=$L20))</f>
        <v>2.9329999999999998E-2</v>
      </c>
      <c r="O20" cm="1">
        <f t="array" ref="O20">_xlfn._xlws.FILTER(E$4:E$108, ($A$4:$A$108="1.")*($B$4:$B$108=$L20))</f>
        <v>1.0544E-2</v>
      </c>
      <c r="P20" cm="1">
        <f t="array" ref="P20">_xlfn._xlws.FILTER(F$4:F$108, ($A$4:$A$108="1.")*($B$4:$B$108=$L20))</f>
        <v>4.5649999999999996E-3</v>
      </c>
      <c r="Q20" cm="1">
        <f t="array" ref="Q20">_xlfn._xlws.FILTER(G$4:G$108, ($A$4:$A$108="1.")*($B$4:$B$108=$L20))</f>
        <v>1.8723E-2</v>
      </c>
      <c r="R20" cm="1">
        <f t="array" ref="R20">_xlfn._xlws.FILTER(H$4:H$108, ($A$4:$A$108="1.")*($B$4:$B$108=$L20))</f>
        <v>1.0253999999999999E-2</v>
      </c>
      <c r="S20" cm="1">
        <f t="array" ref="S20">_xlfn._xlws.FILTER(I$4:I$108, ($A$4:$A$108="1.")*($B$4:$B$108=$L20))</f>
        <v>1.5812E-2</v>
      </c>
      <c r="T20" cm="1">
        <f t="array" ref="T20">_xlfn._xlws.FILTER(J$4:J$108, ($A$4:$A$108="1.")*($B$4:$B$108=$L20))</f>
        <v>5.9170000000000004E-3</v>
      </c>
    </row>
    <row r="21" spans="1:20" x14ac:dyDescent="0.35">
      <c r="A21" t="s">
        <v>30</v>
      </c>
      <c r="B21" s="9" t="str">
        <v>2^3</v>
      </c>
      <c r="C21">
        <v>7.5900000000000002E-4</v>
      </c>
      <c r="D21">
        <v>1.3519999999999999E-3</v>
      </c>
      <c r="E21">
        <v>2.1100000000000001E-4</v>
      </c>
      <c r="F21" s="9">
        <v>1.1900000000000001E-4</v>
      </c>
      <c r="G21">
        <v>7.6000000000000004E-4</v>
      </c>
      <c r="H21">
        <v>1.253E-3</v>
      </c>
      <c r="I21">
        <v>2.13E-4</v>
      </c>
      <c r="J21">
        <v>2.8499999999999999E-4</v>
      </c>
      <c r="L21" t="s">
        <v>19</v>
      </c>
      <c r="M21" cm="1">
        <f t="array" ref="M21">_xlfn._xlws.FILTER(C$4:C$108, ($A$4:$A$108="1.")*($B$4:$B$108=$L21))</f>
        <v>3.4717999999999999E-2</v>
      </c>
      <c r="N21" cm="1">
        <f t="array" ref="N21">_xlfn._xlws.FILTER(D$4:D$108, ($A$4:$A$108="1.")*($B$4:$B$108=$L21))</f>
        <v>5.4468999999999997E-2</v>
      </c>
      <c r="O21" cm="1">
        <f t="array" ref="O21">_xlfn._xlws.FILTER(E$4:E$108, ($A$4:$A$108="1.")*($B$4:$B$108=$L21))</f>
        <v>2.5309000000000002E-2</v>
      </c>
      <c r="P21" cm="1">
        <f t="array" ref="P21">_xlfn._xlws.FILTER(F$4:F$108, ($A$4:$A$108="1.")*($B$4:$B$108=$L21))</f>
        <v>9.4299999999999991E-3</v>
      </c>
      <c r="Q21" cm="1">
        <f t="array" ref="Q21">_xlfn._xlws.FILTER(G$4:G$108, ($A$4:$A$108="1.")*($B$4:$B$108=$L21))</f>
        <v>3.5279999999999999E-2</v>
      </c>
      <c r="R21" cm="1">
        <f t="array" ref="R21">_xlfn._xlws.FILTER(H$4:H$108, ($A$4:$A$108="1.")*($B$4:$B$108=$L21))</f>
        <v>1.5779000000000001E-2</v>
      </c>
      <c r="S21" cm="1">
        <f t="array" ref="S21">_xlfn._xlws.FILTER(I$4:I$108, ($A$4:$A$108="1.")*($B$4:$B$108=$L21))</f>
        <v>3.1560999999999999E-2</v>
      </c>
      <c r="T21" cm="1">
        <f t="array" ref="T21">_xlfn._xlws.FILTER(J$4:J$108, ($A$4:$A$108="1.")*($B$4:$B$108=$L21))</f>
        <v>1.0637000000000001E-2</v>
      </c>
    </row>
    <row r="22" spans="1:20" x14ac:dyDescent="0.35">
      <c r="A22" t="s">
        <v>31</v>
      </c>
      <c r="B22" s="9" t="str">
        <v>2^3</v>
      </c>
      <c r="C22">
        <v>7.8799999999999996E-4</v>
      </c>
      <c r="D22">
        <v>1.3910000000000001E-3</v>
      </c>
      <c r="E22">
        <v>2.0900000000000001E-4</v>
      </c>
      <c r="F22" s="9">
        <v>1.21E-4</v>
      </c>
      <c r="G22">
        <v>7.6000000000000004E-4</v>
      </c>
      <c r="H22">
        <v>1.253E-3</v>
      </c>
      <c r="I22">
        <v>2.1499999999999999E-4</v>
      </c>
      <c r="J22">
        <v>2.9700000000000001E-4</v>
      </c>
      <c r="L22" t="s">
        <v>20</v>
      </c>
      <c r="M22" cm="1">
        <f t="array" ref="M22">_xlfn._xlws.FILTER(C$4:C$108, ($A$4:$A$108="1.")*($B$4:$B$108=$L22))</f>
        <v>1.77E-2</v>
      </c>
      <c r="N22" cm="1">
        <f t="array" ref="N22">_xlfn._xlws.FILTER(D$4:D$108, ($A$4:$A$108="1.")*($B$4:$B$108=$L22))</f>
        <v>3.8900999999999998E-2</v>
      </c>
      <c r="O22" cm="1">
        <f t="array" ref="O22">_xlfn._xlws.FILTER(E$4:E$108, ($A$4:$A$108="1.")*($B$4:$B$108=$L22))</f>
        <v>8.2170000000000003E-3</v>
      </c>
      <c r="P22" cm="1">
        <f t="array" ref="P22">_xlfn._xlws.FILTER(F$4:F$108, ($A$4:$A$108="1.")*($B$4:$B$108=$L22))</f>
        <v>2.0125000000000001E-2</v>
      </c>
      <c r="Q22" cm="1">
        <f t="array" ref="Q22">_xlfn._xlws.FILTER(G$4:G$108, ($A$4:$A$108="1.")*($B$4:$B$108=$L22))</f>
        <v>2.4704E-2</v>
      </c>
      <c r="R22" cm="1">
        <f t="array" ref="R22">_xlfn._xlws.FILTER(H$4:H$108, ($A$4:$A$108="1.")*($B$4:$B$108=$L22))</f>
        <v>3.8392000000000003E-2</v>
      </c>
      <c r="S22" cm="1">
        <f t="array" ref="S22">_xlfn._xlws.FILTER(I$4:I$108, ($A$4:$A$108="1.")*($B$4:$B$108=$L22))</f>
        <v>8.4410000000000006E-3</v>
      </c>
      <c r="T22" cm="1">
        <f t="array" ref="T22">_xlfn._xlws.FILTER(J$4:J$108, ($A$4:$A$108="1.")*($B$4:$B$108=$L22))</f>
        <v>1.8617999999999999E-2</v>
      </c>
    </row>
    <row r="23" spans="1:20" x14ac:dyDescent="0.35">
      <c r="A23" t="s">
        <v>32</v>
      </c>
      <c r="B23" s="9" t="str">
        <v>2^3</v>
      </c>
      <c r="C23">
        <v>7.67E-4</v>
      </c>
      <c r="D23">
        <v>1.354E-3</v>
      </c>
      <c r="E23">
        <v>2.13E-4</v>
      </c>
      <c r="F23" s="9">
        <v>1.2E-4</v>
      </c>
      <c r="G23">
        <v>9.3000000000000005E-4</v>
      </c>
      <c r="H23">
        <v>1.299E-3</v>
      </c>
      <c r="I23">
        <v>2.13E-4</v>
      </c>
      <c r="J23">
        <v>3.0499999999999999E-4</v>
      </c>
      <c r="L23" t="s">
        <v>21</v>
      </c>
      <c r="M23" cm="1">
        <f t="array" ref="M23">_xlfn._xlws.FILTER(C$4:C$108, ($A$4:$A$108="1.")*($B$4:$B$108=$L23))</f>
        <v>2.6862E-2</v>
      </c>
      <c r="N23" cm="1">
        <f t="array" ref="N23">_xlfn._xlws.FILTER(D$4:D$108, ($A$4:$A$108="1.")*($B$4:$B$108=$L23))</f>
        <v>6.5124000000000001E-2</v>
      </c>
      <c r="O23" cm="1">
        <f t="array" ref="O23">_xlfn._xlws.FILTER(E$4:E$108, ($A$4:$A$108="1.")*($B$4:$B$108=$L23))</f>
        <v>1.4596E-2</v>
      </c>
      <c r="P23" cm="1">
        <f t="array" ref="P23">_xlfn._xlws.FILTER(F$4:F$108, ($A$4:$A$108="1.")*($B$4:$B$108=$L23))</f>
        <v>3.2411000000000002E-2</v>
      </c>
      <c r="Q23" cm="1">
        <f t="array" ref="Q23">_xlfn._xlws.FILTER(G$4:G$108, ($A$4:$A$108="1.")*($B$4:$B$108=$L23))</f>
        <v>2.7425000000000001E-2</v>
      </c>
      <c r="R23" cm="1">
        <f t="array" ref="R23">_xlfn._xlws.FILTER(H$4:H$108, ($A$4:$A$108="1.")*($B$4:$B$108=$L23))</f>
        <v>6.1657000000000003E-2</v>
      </c>
      <c r="S23" cm="1">
        <f t="array" ref="S23">_xlfn._xlws.FILTER(I$4:I$108, ($A$4:$A$108="1.")*($B$4:$B$108=$L23))</f>
        <v>1.5077E-2</v>
      </c>
      <c r="T23" cm="1">
        <f t="array" ref="T23">_xlfn._xlws.FILTER(J$4:J$108, ($A$4:$A$108="1.")*($B$4:$B$108=$L23))</f>
        <v>3.1912999999999997E-2</v>
      </c>
    </row>
    <row r="24" spans="1:20" x14ac:dyDescent="0.35">
      <c r="A24" t="s">
        <v>28</v>
      </c>
      <c r="B24" s="9" t="str">
        <v>2^4</v>
      </c>
      <c r="C24">
        <v>7.6400000000000003E-4</v>
      </c>
      <c r="D24">
        <v>1.354E-3</v>
      </c>
      <c r="E24">
        <v>2.13E-4</v>
      </c>
      <c r="F24" s="9">
        <v>1.25E-4</v>
      </c>
      <c r="G24">
        <v>7.5500000000000003E-4</v>
      </c>
      <c r="H24">
        <v>1.2470000000000001E-3</v>
      </c>
      <c r="I24">
        <v>2.14E-4</v>
      </c>
      <c r="J24">
        <v>2.9799999999999998E-4</v>
      </c>
      <c r="L24" t="s">
        <v>22</v>
      </c>
      <c r="M24" cm="1">
        <f t="array" ref="M24">_xlfn._xlws.FILTER(C$4:C$108, ($A$4:$A$108="1.")*($B$4:$B$108=$L24))</f>
        <v>4.7279000000000002E-2</v>
      </c>
      <c r="N24" cm="1">
        <f t="array" ref="N24">_xlfn._xlws.FILTER(D$4:D$108, ($A$4:$A$108="1.")*($B$4:$B$108=$L24))</f>
        <v>0.107099</v>
      </c>
      <c r="O24" cm="1">
        <f t="array" ref="O24">_xlfn._xlws.FILTER(E$4:E$108, ($A$4:$A$108="1.")*($B$4:$B$108=$L24))</f>
        <v>2.036E-2</v>
      </c>
      <c r="P24" cm="1">
        <f t="array" ref="P24">_xlfn._xlws.FILTER(F$4:F$108, ($A$4:$A$108="1.")*($B$4:$B$108=$L24))</f>
        <v>5.3733000000000003E-2</v>
      </c>
      <c r="Q24" cm="1">
        <f t="array" ref="Q24">_xlfn._xlws.FILTER(G$4:G$108, ($A$4:$A$108="1.")*($B$4:$B$108=$L24))</f>
        <v>5.5682000000000002E-2</v>
      </c>
      <c r="R24" cm="1">
        <f t="array" ref="R24">_xlfn._xlws.FILTER(H$4:H$108, ($A$4:$A$108="1.")*($B$4:$B$108=$L24))</f>
        <v>0.103932</v>
      </c>
      <c r="S24" cm="1">
        <f t="array" ref="S24">_xlfn._xlws.FILTER(I$4:I$108, ($A$4:$A$108="1.")*($B$4:$B$108=$L24))</f>
        <v>2.171E-2</v>
      </c>
      <c r="T24" cm="1">
        <f t="array" ref="T24">_xlfn._xlws.FILTER(J$4:J$108, ($A$4:$A$108="1.")*($B$4:$B$108=$L24))</f>
        <v>5.2854999999999999E-2</v>
      </c>
    </row>
    <row r="25" spans="1:20" x14ac:dyDescent="0.35">
      <c r="A25" t="s">
        <v>29</v>
      </c>
      <c r="B25" s="9" t="str">
        <v>2^4</v>
      </c>
      <c r="C25">
        <v>7.6499999999999995E-4</v>
      </c>
      <c r="D25">
        <v>1.371E-3</v>
      </c>
      <c r="E25">
        <v>2.0900000000000001E-4</v>
      </c>
      <c r="F25" s="9">
        <v>1.16E-4</v>
      </c>
      <c r="G25">
        <v>7.54E-4</v>
      </c>
      <c r="H25">
        <v>1.2620000000000001E-3</v>
      </c>
      <c r="I25">
        <v>2.13E-4</v>
      </c>
      <c r="J25">
        <v>3.0899999999999998E-4</v>
      </c>
    </row>
    <row r="26" spans="1:20" x14ac:dyDescent="0.35">
      <c r="A26" t="s">
        <v>30</v>
      </c>
      <c r="B26" s="9" t="str">
        <v>2^4</v>
      </c>
      <c r="C26">
        <v>7.6499999999999995E-4</v>
      </c>
      <c r="D26">
        <v>1.3489999999999999E-3</v>
      </c>
      <c r="E26">
        <v>2.1000000000000001E-4</v>
      </c>
      <c r="F26" s="9">
        <v>1.1900000000000001E-4</v>
      </c>
      <c r="G26">
        <v>7.54E-4</v>
      </c>
      <c r="H26">
        <v>1.291E-3</v>
      </c>
      <c r="I26">
        <v>2.52E-4</v>
      </c>
      <c r="J26">
        <v>2.9100000000000003E-4</v>
      </c>
      <c r="L26" s="20" t="s">
        <v>39</v>
      </c>
      <c r="M26" s="20"/>
      <c r="N26" s="20"/>
      <c r="O26" s="20"/>
      <c r="P26" s="20"/>
      <c r="Q26" s="20"/>
      <c r="R26" s="20"/>
      <c r="S26" s="20"/>
      <c r="T26" s="20"/>
    </row>
    <row r="27" spans="1:20" x14ac:dyDescent="0.35">
      <c r="A27" t="s">
        <v>31</v>
      </c>
      <c r="B27" s="9" t="str">
        <v>2^4</v>
      </c>
      <c r="C27">
        <v>7.85E-4</v>
      </c>
      <c r="D27">
        <v>1.3569999999999999E-3</v>
      </c>
      <c r="E27">
        <v>2.14E-4</v>
      </c>
      <c r="F27" s="9">
        <v>1.25E-4</v>
      </c>
      <c r="G27">
        <v>7.5699999999999997E-4</v>
      </c>
      <c r="H27">
        <v>1.2819999999999999E-3</v>
      </c>
      <c r="I27">
        <v>2.14E-4</v>
      </c>
      <c r="J27">
        <v>2.9599999999999998E-4</v>
      </c>
      <c r="L27" s="8" t="s">
        <v>0</v>
      </c>
      <c r="M27" s="7" t="s">
        <v>48</v>
      </c>
      <c r="N27" s="16" t="s">
        <v>49</v>
      </c>
      <c r="O27" s="7" t="s">
        <v>50</v>
      </c>
      <c r="P27" s="17" t="s">
        <v>51</v>
      </c>
      <c r="Q27" s="7" t="s">
        <v>52</v>
      </c>
      <c r="R27" s="16" t="s">
        <v>53</v>
      </c>
      <c r="S27" s="7" t="s">
        <v>54</v>
      </c>
      <c r="T27" s="16" t="s">
        <v>55</v>
      </c>
    </row>
    <row r="28" spans="1:20" x14ac:dyDescent="0.35">
      <c r="A28" t="s">
        <v>32</v>
      </c>
      <c r="B28" s="9" t="str">
        <v>2^4</v>
      </c>
      <c r="C28">
        <v>7.6599999999999997E-4</v>
      </c>
      <c r="D28">
        <v>1.374E-3</v>
      </c>
      <c r="E28">
        <v>2.14E-4</v>
      </c>
      <c r="F28" s="9">
        <v>1.1900000000000001E-4</v>
      </c>
      <c r="G28">
        <v>8.1800000000000004E-4</v>
      </c>
      <c r="H28">
        <v>1.232E-3</v>
      </c>
      <c r="I28">
        <v>2.12E-4</v>
      </c>
      <c r="J28">
        <v>3.0200000000000002E-4</v>
      </c>
      <c r="L28" t="s">
        <v>2</v>
      </c>
      <c r="M28" cm="1">
        <f t="array" ref="M28">_xlfn._xlws.FILTER(C$4:C$108, ($A$4:$A$108="2.")*($B$4:$B$108=$L28))</f>
        <v>7.6499999999999995E-4</v>
      </c>
      <c r="N28" cm="1">
        <f t="array" ref="N28">_xlfn._xlws.FILTER(D$4:D$108, ($A$4:$A$108="2.")*($B$4:$B$108=$L28))</f>
        <v>1.359E-3</v>
      </c>
      <c r="O28" cm="1">
        <f t="array" ref="O28">_xlfn._xlws.FILTER(E$4:E$108, ($A$4:$A$108="2.")*($B$4:$B$108=$L28))</f>
        <v>2.2000000000000001E-4</v>
      </c>
      <c r="P28" cm="1">
        <f t="array" ref="P28">_xlfn._xlws.FILTER(F$4:F$108, ($A$4:$A$108="2.")*($B$4:$B$108=$L28))</f>
        <v>1.36E-4</v>
      </c>
      <c r="Q28" cm="1">
        <f t="array" ref="Q28">_xlfn._xlws.FILTER(G$4:G$108, ($A$4:$A$108="2.")*($B$4:$B$108=$L28))</f>
        <v>7.7999999999999999E-4</v>
      </c>
      <c r="R28" cm="1">
        <f t="array" ref="R28">_xlfn._xlws.FILTER(H$4:H$108, ($A$4:$A$108="2.")*($B$4:$B$108=$L28))</f>
        <v>1.302E-3</v>
      </c>
      <c r="S28" cm="1">
        <f t="array" ref="S28">_xlfn._xlws.FILTER(I$4:I$108, ($A$4:$A$108="2.")*($B$4:$B$108=$L28))</f>
        <v>2.1499999999999999E-4</v>
      </c>
      <c r="T28" cm="1">
        <f t="array" ref="T28">_xlfn._xlws.FILTER(J$4:J$108, ($A$4:$A$108="2.")*($B$4:$B$108=$L28))</f>
        <v>2.9E-4</v>
      </c>
    </row>
    <row r="29" spans="1:20" x14ac:dyDescent="0.35">
      <c r="A29" t="s">
        <v>28</v>
      </c>
      <c r="B29" s="9" t="str">
        <v>2^5</v>
      </c>
      <c r="C29">
        <v>1.1019999999999999E-3</v>
      </c>
      <c r="D29">
        <v>1.578E-3</v>
      </c>
      <c r="E29">
        <v>2.7300000000000002E-4</v>
      </c>
      <c r="F29" s="9">
        <v>1.2300000000000001E-4</v>
      </c>
      <c r="G29">
        <v>1.08E-3</v>
      </c>
      <c r="H29">
        <v>1.384E-3</v>
      </c>
      <c r="I29">
        <v>2.52E-4</v>
      </c>
      <c r="J29">
        <v>3.8000000000000002E-4</v>
      </c>
      <c r="L29" t="s">
        <v>3</v>
      </c>
      <c r="M29" cm="1">
        <f t="array" ref="M29">_xlfn._xlws.FILTER(C$4:C$108, ($A$4:$A$108="2.")*($B$4:$B$108=$L29))</f>
        <v>7.6400000000000003E-4</v>
      </c>
      <c r="N29" cm="1">
        <f t="array" ref="N29">_xlfn._xlws.FILTER(D$4:D$108, ($A$4:$A$108="2.")*($B$4:$B$108=$L29))</f>
        <v>1.346E-3</v>
      </c>
      <c r="O29" cm="1">
        <f t="array" ref="O29">_xlfn._xlws.FILTER(E$4:E$108, ($A$4:$A$108="2.")*($B$4:$B$108=$L29))</f>
        <v>2.0799999999999999E-4</v>
      </c>
      <c r="P29" cm="1">
        <f t="array" ref="P29">_xlfn._xlws.FILTER(F$4:F$108, ($A$4:$A$108="2.")*($B$4:$B$108=$L29))</f>
        <v>1.47E-4</v>
      </c>
      <c r="Q29" cm="1">
        <f t="array" ref="Q29">_xlfn._xlws.FILTER(G$4:G$108, ($A$4:$A$108="2.")*($B$4:$B$108=$L29))</f>
        <v>7.6000000000000004E-4</v>
      </c>
      <c r="R29" cm="1">
        <f t="array" ref="R29">_xlfn._xlws.FILTER(H$4:H$108, ($A$4:$A$108="2.")*($B$4:$B$108=$L29))</f>
        <v>1.255E-3</v>
      </c>
      <c r="S29" cm="1">
        <f t="array" ref="S29">_xlfn._xlws.FILTER(I$4:I$108, ($A$4:$A$108="2.")*($B$4:$B$108=$L29))</f>
        <v>2.14E-4</v>
      </c>
      <c r="T29" cm="1">
        <f t="array" ref="T29">_xlfn._xlws.FILTER(J$4:J$108, ($A$4:$A$108="2.")*($B$4:$B$108=$L29))</f>
        <v>3.0600000000000001E-4</v>
      </c>
    </row>
    <row r="30" spans="1:20" x14ac:dyDescent="0.35">
      <c r="A30" t="s">
        <v>29</v>
      </c>
      <c r="B30" s="9" t="str">
        <v>2^5</v>
      </c>
      <c r="C30">
        <v>1.1050000000000001E-3</v>
      </c>
      <c r="D30">
        <v>1.575E-3</v>
      </c>
      <c r="E30">
        <v>2.6899999999999998E-4</v>
      </c>
      <c r="F30" s="9">
        <v>1.1400000000000001E-4</v>
      </c>
      <c r="G30">
        <v>1.085E-3</v>
      </c>
      <c r="H30">
        <v>1.4090000000000001E-3</v>
      </c>
      <c r="I30">
        <v>2.4499999999999999E-4</v>
      </c>
      <c r="J30">
        <v>4.0499999999999998E-4</v>
      </c>
      <c r="L30" t="s">
        <v>4</v>
      </c>
      <c r="M30" cm="1">
        <f t="array" ref="M30">_xlfn._xlws.FILTER(C$4:C$108, ($A$4:$A$108="2.")*($B$4:$B$108=$L30))</f>
        <v>7.6599999999999997E-4</v>
      </c>
      <c r="N30" cm="1">
        <f t="array" ref="N30">_xlfn._xlws.FILTER(D$4:D$108, ($A$4:$A$108="2.")*($B$4:$B$108=$L30))</f>
        <v>1.3649999999999999E-3</v>
      </c>
      <c r="O30" cm="1">
        <f t="array" ref="O30">_xlfn._xlws.FILTER(E$4:E$108, ($A$4:$A$108="2.")*($B$4:$B$108=$L30))</f>
        <v>2.12E-4</v>
      </c>
      <c r="P30" cm="1">
        <f t="array" ref="P30">_xlfn._xlws.FILTER(F$4:F$108, ($A$4:$A$108="2.")*($B$4:$B$108=$L30))</f>
        <v>1.2400000000000001E-4</v>
      </c>
      <c r="Q30" cm="1">
        <f t="array" ref="Q30">_xlfn._xlws.FILTER(G$4:G$108, ($A$4:$A$108="2.")*($B$4:$B$108=$L30))</f>
        <v>7.6000000000000004E-4</v>
      </c>
      <c r="R30" cm="1">
        <f t="array" ref="R30">_xlfn._xlws.FILTER(H$4:H$108, ($A$4:$A$108="2.")*($B$4:$B$108=$L30))</f>
        <v>1.2780000000000001E-3</v>
      </c>
      <c r="S30" cm="1">
        <f t="array" ref="S30">_xlfn._xlws.FILTER(I$4:I$108, ($A$4:$A$108="2.")*($B$4:$B$108=$L30))</f>
        <v>2.13E-4</v>
      </c>
      <c r="T30" cm="1">
        <f t="array" ref="T30">_xlfn._xlws.FILTER(J$4:J$108, ($A$4:$A$108="2.")*($B$4:$B$108=$L30))</f>
        <v>3.0299999999999999E-4</v>
      </c>
    </row>
    <row r="31" spans="1:20" x14ac:dyDescent="0.35">
      <c r="A31" t="s">
        <v>30</v>
      </c>
      <c r="B31" s="9" t="str">
        <v>2^5</v>
      </c>
      <c r="C31">
        <v>1.111E-3</v>
      </c>
      <c r="D31">
        <v>1.596E-3</v>
      </c>
      <c r="E31">
        <v>2.6600000000000001E-4</v>
      </c>
      <c r="F31" s="9">
        <v>1.3300000000000001E-4</v>
      </c>
      <c r="G31">
        <v>1.091E-3</v>
      </c>
      <c r="H31">
        <v>1.382E-3</v>
      </c>
      <c r="I31">
        <v>2.5099999999999998E-4</v>
      </c>
      <c r="J31">
        <v>3.7800000000000003E-4</v>
      </c>
      <c r="L31" t="s">
        <v>5</v>
      </c>
      <c r="M31" cm="1">
        <f t="array" ref="M31">_xlfn._xlws.FILTER(C$4:C$108, ($A$4:$A$108="2.")*($B$4:$B$108=$L31))</f>
        <v>7.6400000000000003E-4</v>
      </c>
      <c r="N31" cm="1">
        <f t="array" ref="N31">_xlfn._xlws.FILTER(D$4:D$108, ($A$4:$A$108="2.")*($B$4:$B$108=$L31))</f>
        <v>1.353E-3</v>
      </c>
      <c r="O31" cm="1">
        <f t="array" ref="O31">_xlfn._xlws.FILTER(E$4:E$108, ($A$4:$A$108="2.")*($B$4:$B$108=$L31))</f>
        <v>2.1000000000000001E-4</v>
      </c>
      <c r="P31" cm="1">
        <f t="array" ref="P31">_xlfn._xlws.FILTER(F$4:F$108, ($A$4:$A$108="2.")*($B$4:$B$108=$L31))</f>
        <v>1.2E-4</v>
      </c>
      <c r="Q31" cm="1">
        <f t="array" ref="Q31">_xlfn._xlws.FILTER(G$4:G$108, ($A$4:$A$108="2.")*($B$4:$B$108=$L31))</f>
        <v>7.5900000000000002E-4</v>
      </c>
      <c r="R31" cm="1">
        <f t="array" ref="R31">_xlfn._xlws.FILTER(H$4:H$108, ($A$4:$A$108="2.")*($B$4:$B$108=$L31))</f>
        <v>1.253E-3</v>
      </c>
      <c r="S31" cm="1">
        <f t="array" ref="S31">_xlfn._xlws.FILTER(I$4:I$108, ($A$4:$A$108="2.")*($B$4:$B$108=$L31))</f>
        <v>2.1499999999999999E-4</v>
      </c>
      <c r="T31" cm="1">
        <f t="array" ref="T31">_xlfn._xlws.FILTER(J$4:J$108, ($A$4:$A$108="2.")*($B$4:$B$108=$L31))</f>
        <v>3.0499999999999999E-4</v>
      </c>
    </row>
    <row r="32" spans="1:20" x14ac:dyDescent="0.35">
      <c r="A32" t="s">
        <v>31</v>
      </c>
      <c r="B32" s="9" t="str">
        <v>2^5</v>
      </c>
      <c r="C32">
        <v>1.16E-3</v>
      </c>
      <c r="D32">
        <v>1.5809999999999999E-3</v>
      </c>
      <c r="E32">
        <v>2.6699999999999998E-4</v>
      </c>
      <c r="F32" s="9">
        <v>1.26E-4</v>
      </c>
      <c r="G32">
        <v>1.101E-3</v>
      </c>
      <c r="H32">
        <v>1.382E-3</v>
      </c>
      <c r="I32">
        <v>2.43E-4</v>
      </c>
      <c r="J32">
        <v>3.8099999999999999E-4</v>
      </c>
      <c r="L32" t="s">
        <v>6</v>
      </c>
      <c r="M32" cm="1">
        <f t="array" ref="M32">_xlfn._xlws.FILTER(C$4:C$108, ($A$4:$A$108="2.")*($B$4:$B$108=$L32))</f>
        <v>7.6499999999999995E-4</v>
      </c>
      <c r="N32" cm="1">
        <f t="array" ref="N32">_xlfn._xlws.FILTER(D$4:D$108, ($A$4:$A$108="2.")*($B$4:$B$108=$L32))</f>
        <v>1.371E-3</v>
      </c>
      <c r="O32" cm="1">
        <f t="array" ref="O32">_xlfn._xlws.FILTER(E$4:E$108, ($A$4:$A$108="2.")*($B$4:$B$108=$L32))</f>
        <v>2.0900000000000001E-4</v>
      </c>
      <c r="P32" cm="1">
        <f t="array" ref="P32">_xlfn._xlws.FILTER(F$4:F$108, ($A$4:$A$108="2.")*($B$4:$B$108=$L32))</f>
        <v>1.16E-4</v>
      </c>
      <c r="Q32" cm="1">
        <f t="array" ref="Q32">_xlfn._xlws.FILTER(G$4:G$108, ($A$4:$A$108="2.")*($B$4:$B$108=$L32))</f>
        <v>7.54E-4</v>
      </c>
      <c r="R32" cm="1">
        <f t="array" ref="R32">_xlfn._xlws.FILTER(H$4:H$108, ($A$4:$A$108="2.")*($B$4:$B$108=$L32))</f>
        <v>1.2620000000000001E-3</v>
      </c>
      <c r="S32" cm="1">
        <f t="array" ref="S32">_xlfn._xlws.FILTER(I$4:I$108, ($A$4:$A$108="2.")*($B$4:$B$108=$L32))</f>
        <v>2.13E-4</v>
      </c>
      <c r="T32" cm="1">
        <f t="array" ref="T32">_xlfn._xlws.FILTER(J$4:J$108, ($A$4:$A$108="2.")*($B$4:$B$108=$L32))</f>
        <v>3.0899999999999998E-4</v>
      </c>
    </row>
    <row r="33" spans="1:20" x14ac:dyDescent="0.35">
      <c r="A33" t="s">
        <v>32</v>
      </c>
      <c r="B33" s="9" t="str">
        <v>2^5</v>
      </c>
      <c r="C33">
        <v>1.1000000000000001E-3</v>
      </c>
      <c r="D33">
        <v>1.5759999999999999E-3</v>
      </c>
      <c r="E33">
        <v>2.63E-4</v>
      </c>
      <c r="F33" s="9">
        <v>1.25E-4</v>
      </c>
      <c r="G33">
        <v>1.08E-3</v>
      </c>
      <c r="H33">
        <v>1.4300000000000001E-3</v>
      </c>
      <c r="I33">
        <v>2.5099999999999998E-4</v>
      </c>
      <c r="J33">
        <v>4.0200000000000001E-4</v>
      </c>
      <c r="L33" t="s">
        <v>7</v>
      </c>
      <c r="M33" cm="1">
        <f t="array" ref="M33">_xlfn._xlws.FILTER(C$4:C$108, ($A$4:$A$108="2.")*($B$4:$B$108=$L33))</f>
        <v>1.1050000000000001E-3</v>
      </c>
      <c r="N33" cm="1">
        <f t="array" ref="N33">_xlfn._xlws.FILTER(D$4:D$108, ($A$4:$A$108="2.")*($B$4:$B$108=$L33))</f>
        <v>1.575E-3</v>
      </c>
      <c r="O33" cm="1">
        <f t="array" ref="O33">_xlfn._xlws.FILTER(E$4:E$108, ($A$4:$A$108="2.")*($B$4:$B$108=$L33))</f>
        <v>2.6899999999999998E-4</v>
      </c>
      <c r="P33" cm="1">
        <f t="array" ref="P33">_xlfn._xlws.FILTER(F$4:F$108, ($A$4:$A$108="2.")*($B$4:$B$108=$L33))</f>
        <v>1.1400000000000001E-4</v>
      </c>
      <c r="Q33" cm="1">
        <f t="array" ref="Q33">_xlfn._xlws.FILTER(G$4:G$108, ($A$4:$A$108="2.")*($B$4:$B$108=$L33))</f>
        <v>1.085E-3</v>
      </c>
      <c r="R33" cm="1">
        <f t="array" ref="R33">_xlfn._xlws.FILTER(H$4:H$108, ($A$4:$A$108="2.")*($B$4:$B$108=$L33))</f>
        <v>1.4090000000000001E-3</v>
      </c>
      <c r="S33" cm="1">
        <f t="array" ref="S33">_xlfn._xlws.FILTER(I$4:I$108, ($A$4:$A$108="2.")*($B$4:$B$108=$L33))</f>
        <v>2.4499999999999999E-4</v>
      </c>
      <c r="T33" cm="1">
        <f t="array" ref="T33">_xlfn._xlws.FILTER(J$4:J$108, ($A$4:$A$108="2.")*($B$4:$B$108=$L33))</f>
        <v>4.0499999999999998E-4</v>
      </c>
    </row>
    <row r="34" spans="1:20" x14ac:dyDescent="0.35">
      <c r="A34" t="s">
        <v>28</v>
      </c>
      <c r="B34" s="9" t="str">
        <v>2^6</v>
      </c>
      <c r="C34">
        <v>1.093E-3</v>
      </c>
      <c r="D34">
        <v>1.621E-3</v>
      </c>
      <c r="E34">
        <v>2.3900000000000001E-4</v>
      </c>
      <c r="F34" s="9">
        <v>4.1599999999999997E-4</v>
      </c>
      <c r="G34">
        <v>1.0640000000000001E-3</v>
      </c>
      <c r="H34">
        <v>1.444E-3</v>
      </c>
      <c r="I34">
        <v>2.4699999999999999E-4</v>
      </c>
      <c r="J34">
        <v>6.2E-4</v>
      </c>
      <c r="L34" t="s">
        <v>8</v>
      </c>
      <c r="M34" cm="1">
        <f t="array" ref="M34">_xlfn._xlws.FILTER(C$4:C$108, ($A$4:$A$108="2.")*($B$4:$B$108=$L34))</f>
        <v>1.1199999999999999E-3</v>
      </c>
      <c r="N34" cm="1">
        <f t="array" ref="N34">_xlfn._xlws.FILTER(D$4:D$108, ($A$4:$A$108="2.")*($B$4:$B$108=$L34))</f>
        <v>1.5809999999999999E-3</v>
      </c>
      <c r="O34" cm="1">
        <f t="array" ref="O34">_xlfn._xlws.FILTER(E$4:E$108, ($A$4:$A$108="2.")*($B$4:$B$108=$L34))</f>
        <v>2.4000000000000001E-4</v>
      </c>
      <c r="P34" cm="1">
        <f t="array" ref="P34">_xlfn._xlws.FILTER(F$4:F$108, ($A$4:$A$108="2.")*($B$4:$B$108=$L34))</f>
        <v>4.1300000000000001E-4</v>
      </c>
      <c r="Q34" cm="1">
        <f t="array" ref="Q34">_xlfn._xlws.FILTER(G$4:G$108, ($A$4:$A$108="2.")*($B$4:$B$108=$L34))</f>
        <v>1.0660000000000001E-3</v>
      </c>
      <c r="R34" cm="1">
        <f t="array" ref="R34">_xlfn._xlws.FILTER(H$4:H$108, ($A$4:$A$108="2.")*($B$4:$B$108=$L34))</f>
        <v>1.449E-3</v>
      </c>
      <c r="S34" cm="1">
        <f t="array" ref="S34">_xlfn._xlws.FILTER(I$4:I$108, ($A$4:$A$108="2.")*($B$4:$B$108=$L34))</f>
        <v>2.4600000000000002E-4</v>
      </c>
      <c r="T34" cm="1">
        <f t="array" ref="T34">_xlfn._xlws.FILTER(J$4:J$108, ($A$4:$A$108="2.")*($B$4:$B$108=$L34))</f>
        <v>5.9400000000000002E-4</v>
      </c>
    </row>
    <row r="35" spans="1:20" x14ac:dyDescent="0.35">
      <c r="A35" t="s">
        <v>29</v>
      </c>
      <c r="B35" s="9" t="str">
        <v>2^6</v>
      </c>
      <c r="C35">
        <v>1.1199999999999999E-3</v>
      </c>
      <c r="D35">
        <v>1.5809999999999999E-3</v>
      </c>
      <c r="E35">
        <v>2.4000000000000001E-4</v>
      </c>
      <c r="F35" s="9">
        <v>4.1300000000000001E-4</v>
      </c>
      <c r="G35">
        <v>1.0660000000000001E-3</v>
      </c>
      <c r="H35">
        <v>1.449E-3</v>
      </c>
      <c r="I35">
        <v>2.4600000000000002E-4</v>
      </c>
      <c r="J35">
        <v>5.9400000000000002E-4</v>
      </c>
      <c r="L35" t="s">
        <v>9</v>
      </c>
      <c r="M35" cm="1">
        <f t="array" ref="M35">_xlfn._xlws.FILTER(C$4:C$108, ($A$4:$A$108="2.")*($B$4:$B$108=$L35))</f>
        <v>1.199E-3</v>
      </c>
      <c r="N35" cm="1">
        <f t="array" ref="N35">_xlfn._xlws.FILTER(D$4:D$108, ($A$4:$A$108="2.")*($B$4:$B$108=$L35))</f>
        <v>1.6509999999999999E-3</v>
      </c>
      <c r="O35" cm="1">
        <f t="array" ref="O35">_xlfn._xlws.FILTER(E$4:E$108, ($A$4:$A$108="2.")*($B$4:$B$108=$L35))</f>
        <v>4.8000000000000001E-4</v>
      </c>
      <c r="P35" cm="1">
        <f t="array" ref="P35">_xlfn._xlws.FILTER(F$4:F$108, ($A$4:$A$108="2.")*($B$4:$B$108=$L35))</f>
        <v>4.26E-4</v>
      </c>
      <c r="Q35" cm="1">
        <f t="array" ref="Q35">_xlfn._xlws.FILTER(G$4:G$108, ($A$4:$A$108="2.")*($B$4:$B$108=$L35))</f>
        <v>1.1839999999999999E-3</v>
      </c>
      <c r="R35" cm="1">
        <f t="array" ref="R35">_xlfn._xlws.FILTER(H$4:H$108, ($A$4:$A$108="2.")*($B$4:$B$108=$L35))</f>
        <v>1.5319999999999999E-3</v>
      </c>
      <c r="S35" cm="1">
        <f t="array" ref="S35">_xlfn._xlws.FILTER(I$4:I$108, ($A$4:$A$108="2.")*($B$4:$B$108=$L35))</f>
        <v>4.44E-4</v>
      </c>
      <c r="T35" cm="1">
        <f t="array" ref="T35">_xlfn._xlws.FILTER(J$4:J$108, ($A$4:$A$108="2.")*($B$4:$B$108=$L35))</f>
        <v>5.3899999999999998E-4</v>
      </c>
    </row>
    <row r="36" spans="1:20" x14ac:dyDescent="0.35">
      <c r="A36" t="s">
        <v>30</v>
      </c>
      <c r="B36" s="9" t="str">
        <v>2^6</v>
      </c>
      <c r="C36">
        <v>1.0839999999999999E-3</v>
      </c>
      <c r="D36">
        <v>1.588E-3</v>
      </c>
      <c r="E36">
        <v>2.2900000000000001E-4</v>
      </c>
      <c r="F36" s="9">
        <v>4.08E-4</v>
      </c>
      <c r="G36">
        <v>1.0759999999999999E-3</v>
      </c>
      <c r="H36">
        <v>1.4779999999999999E-3</v>
      </c>
      <c r="I36">
        <v>2.43E-4</v>
      </c>
      <c r="J36">
        <v>6.1200000000000002E-4</v>
      </c>
      <c r="L36" t="s">
        <v>10</v>
      </c>
      <c r="M36" cm="1">
        <f t="array" ref="M36">_xlfn._xlws.FILTER(C$4:C$108, ($A$4:$A$108="2.")*($B$4:$B$108=$L36))</f>
        <v>1.323E-3</v>
      </c>
      <c r="N36" cm="1">
        <f t="array" ref="N36">_xlfn._xlws.FILTER(D$4:D$108, ($A$4:$A$108="2.")*($B$4:$B$108=$L36))</f>
        <v>2.0509999999999999E-3</v>
      </c>
      <c r="O36" cm="1">
        <f t="array" ref="O36">_xlfn._xlws.FILTER(E$4:E$108, ($A$4:$A$108="2.")*($B$4:$B$108=$L36))</f>
        <v>4.7600000000000002E-4</v>
      </c>
      <c r="P36" cm="1">
        <f t="array" ref="P36">_xlfn._xlws.FILTER(F$4:F$108, ($A$4:$A$108="2.")*($B$4:$B$108=$L36))</f>
        <v>5.0900000000000001E-4</v>
      </c>
      <c r="Q36" cm="1">
        <f t="array" ref="Q36">_xlfn._xlws.FILTER(G$4:G$108, ($A$4:$A$108="2.")*($B$4:$B$108=$L36))</f>
        <v>1.256E-3</v>
      </c>
      <c r="R36" cm="1">
        <f t="array" ref="R36">_xlfn._xlws.FILTER(H$4:H$108, ($A$4:$A$108="2.")*($B$4:$B$108=$L36))</f>
        <v>1.776E-3</v>
      </c>
      <c r="S36" cm="1">
        <f t="array" ref="S36">_xlfn._xlws.FILTER(I$4:I$108, ($A$4:$A$108="2.")*($B$4:$B$108=$L36))</f>
        <v>4.5300000000000001E-4</v>
      </c>
      <c r="T36" cm="1">
        <f t="array" ref="T36">_xlfn._xlws.FILTER(J$4:J$108, ($A$4:$A$108="2.")*($B$4:$B$108=$L36))</f>
        <v>8.12E-4</v>
      </c>
    </row>
    <row r="37" spans="1:20" x14ac:dyDescent="0.35">
      <c r="A37" t="s">
        <v>31</v>
      </c>
      <c r="B37" s="9" t="str">
        <v>2^6</v>
      </c>
      <c r="C37">
        <v>1.0920000000000001E-3</v>
      </c>
      <c r="D37">
        <v>1.5900000000000001E-3</v>
      </c>
      <c r="E37">
        <v>2.3499999999999999E-4</v>
      </c>
      <c r="F37" s="9">
        <v>4.2099999999999999E-4</v>
      </c>
      <c r="G37">
        <v>1.0640000000000001E-3</v>
      </c>
      <c r="H37">
        <v>1.472E-3</v>
      </c>
      <c r="I37">
        <v>2.5500000000000002E-4</v>
      </c>
      <c r="J37">
        <v>6.0899999999999995E-4</v>
      </c>
      <c r="L37" t="s">
        <v>11</v>
      </c>
      <c r="M37" cm="1">
        <f t="array" ref="M37">_xlfn._xlws.FILTER(C$4:C$108, ($A$4:$A$108="2.")*($B$4:$B$108=$L37))</f>
        <v>1.627E-3</v>
      </c>
      <c r="N37" cm="1">
        <f t="array" ref="N37">_xlfn._xlws.FILTER(D$4:D$108, ($A$4:$A$108="2.")*($B$4:$B$108=$L37))</f>
        <v>2.2560000000000002E-3</v>
      </c>
      <c r="O37" cm="1">
        <f t="array" ref="O37">_xlfn._xlws.FILTER(E$4:E$108, ($A$4:$A$108="2.")*($B$4:$B$108=$L37))</f>
        <v>6.3699999999999998E-4</v>
      </c>
      <c r="P37" cm="1">
        <f t="array" ref="P37">_xlfn._xlws.FILTER(F$4:F$108, ($A$4:$A$108="2.")*($B$4:$B$108=$L37))</f>
        <v>5.9699999999999998E-4</v>
      </c>
      <c r="Q37" cm="1">
        <f t="array" ref="Q37">_xlfn._xlws.FILTER(G$4:G$108, ($A$4:$A$108="2.")*($B$4:$B$108=$L37))</f>
        <v>1.6249999999999999E-3</v>
      </c>
      <c r="R37" cm="1">
        <f t="array" ref="R37">_xlfn._xlws.FILTER(H$4:H$108, ($A$4:$A$108="2.")*($B$4:$B$108=$L37))</f>
        <v>1.869E-3</v>
      </c>
      <c r="S37" cm="1">
        <f t="array" ref="S37">_xlfn._xlws.FILTER(I$4:I$108, ($A$4:$A$108="2.")*($B$4:$B$108=$L37))</f>
        <v>6.2100000000000002E-4</v>
      </c>
      <c r="T37" cm="1">
        <f t="array" ref="T37">_xlfn._xlws.FILTER(J$4:J$108, ($A$4:$A$108="2.")*($B$4:$B$108=$L37))</f>
        <v>9.2400000000000002E-4</v>
      </c>
    </row>
    <row r="38" spans="1:20" x14ac:dyDescent="0.35">
      <c r="A38" t="s">
        <v>32</v>
      </c>
      <c r="B38" s="9" t="str">
        <v>2^6</v>
      </c>
      <c r="C38">
        <v>1.098E-3</v>
      </c>
      <c r="D38">
        <v>1.5709999999999999E-3</v>
      </c>
      <c r="E38">
        <v>2.3599999999999999E-4</v>
      </c>
      <c r="F38" s="9">
        <v>4.08E-4</v>
      </c>
      <c r="G38">
        <v>1.072E-3</v>
      </c>
      <c r="H38">
        <v>1.446E-3</v>
      </c>
      <c r="I38">
        <v>2.3599999999999999E-4</v>
      </c>
      <c r="J38">
        <v>5.8900000000000001E-4</v>
      </c>
      <c r="L38" t="s">
        <v>12</v>
      </c>
      <c r="M38" cm="1">
        <f t="array" ref="M38">_xlfn._xlws.FILTER(C$4:C$108, ($A$4:$A$108="2.")*($B$4:$B$108=$L38))</f>
        <v>1.9710000000000001E-3</v>
      </c>
      <c r="N38" cm="1">
        <f t="array" ref="N38">_xlfn._xlws.FILTER(D$4:D$108, ($A$4:$A$108="2.")*($B$4:$B$108=$L38))</f>
        <v>2.565E-3</v>
      </c>
      <c r="O38" cm="1">
        <f t="array" ref="O38">_xlfn._xlws.FILTER(E$4:E$108, ($A$4:$A$108="2.")*($B$4:$B$108=$L38))</f>
        <v>9.0200000000000002E-4</v>
      </c>
      <c r="P38" cm="1">
        <f t="array" ref="P38">_xlfn._xlws.FILTER(F$4:F$108, ($A$4:$A$108="2.")*($B$4:$B$108=$L38))</f>
        <v>6.4099999999999997E-4</v>
      </c>
      <c r="Q38" cm="1">
        <f t="array" ref="Q38">_xlfn._xlws.FILTER(G$4:G$108, ($A$4:$A$108="2.")*($B$4:$B$108=$L38))</f>
        <v>1.9889999999999999E-3</v>
      </c>
      <c r="R38" cm="1">
        <f t="array" ref="R38">_xlfn._xlws.FILTER(H$4:H$108, ($A$4:$A$108="2.")*($B$4:$B$108=$L38))</f>
        <v>2.036E-3</v>
      </c>
      <c r="S38" cm="1">
        <f t="array" ref="S38">_xlfn._xlws.FILTER(I$4:I$108, ($A$4:$A$108="2.")*($B$4:$B$108=$L38))</f>
        <v>9.19E-4</v>
      </c>
      <c r="T38" cm="1">
        <f t="array" ref="T38">_xlfn._xlws.FILTER(J$4:J$108, ($A$4:$A$108="2.")*($B$4:$B$108=$L38))</f>
        <v>1.096E-3</v>
      </c>
    </row>
    <row r="39" spans="1:20" x14ac:dyDescent="0.35">
      <c r="A39" t="s">
        <v>28</v>
      </c>
      <c r="B39" s="9" t="str">
        <v>2^7</v>
      </c>
      <c r="C39">
        <v>2.3E-3</v>
      </c>
      <c r="D39">
        <v>1.663E-3</v>
      </c>
      <c r="E39">
        <v>1.0939999999999999E-3</v>
      </c>
      <c r="F39" s="9">
        <v>4.2499999999999998E-4</v>
      </c>
      <c r="G39">
        <v>2.382E-3</v>
      </c>
      <c r="H39">
        <v>1.519E-3</v>
      </c>
      <c r="I39">
        <v>1.2110000000000001E-3</v>
      </c>
      <c r="J39">
        <v>5.44E-4</v>
      </c>
      <c r="L39" t="s">
        <v>13</v>
      </c>
      <c r="M39" cm="1">
        <f t="array" ref="M39">_xlfn._xlws.FILTER(C$4:C$108, ($A$4:$A$108="2.")*($B$4:$B$108=$L39))</f>
        <v>3.4329999999999999E-3</v>
      </c>
      <c r="N39" cm="1">
        <f t="array" ref="N39">_xlfn._xlws.FILTER(D$4:D$108, ($A$4:$A$108="2.")*($B$4:$B$108=$L39))</f>
        <v>3.4069999999999999E-3</v>
      </c>
      <c r="O39" cm="1">
        <f t="array" ref="O39">_xlfn._xlws.FILTER(E$4:E$108, ($A$4:$A$108="2.")*($B$4:$B$108=$L39))</f>
        <v>1.6310000000000001E-3</v>
      </c>
      <c r="P39" cm="1">
        <f t="array" ref="P39">_xlfn._xlws.FILTER(F$4:F$108, ($A$4:$A$108="2.")*($B$4:$B$108=$L39))</f>
        <v>9.1699999999999995E-4</v>
      </c>
      <c r="Q39" cm="1">
        <f t="array" ref="Q39">_xlfn._xlws.FILTER(G$4:G$108, ($A$4:$A$108="2.")*($B$4:$B$108=$L39))</f>
        <v>3.4380000000000001E-3</v>
      </c>
      <c r="R39" cm="1">
        <f t="array" ref="R39">_xlfn._xlws.FILTER(H$4:H$108, ($A$4:$A$108="2.")*($B$4:$B$108=$L39))</f>
        <v>2.5330000000000001E-3</v>
      </c>
      <c r="S39" cm="1">
        <f t="array" ref="S39">_xlfn._xlws.FILTER(I$4:I$108, ($A$4:$A$108="2.")*($B$4:$B$108=$L39))</f>
        <v>1.7099999999999999E-3</v>
      </c>
      <c r="T39" cm="1">
        <f t="array" ref="T39">_xlfn._xlws.FILTER(J$4:J$108, ($A$4:$A$108="2.")*($B$4:$B$108=$L39))</f>
        <v>1.8190000000000001E-3</v>
      </c>
    </row>
    <row r="40" spans="1:20" x14ac:dyDescent="0.35">
      <c r="A40" t="s">
        <v>29</v>
      </c>
      <c r="B40" s="9" t="str">
        <v>2^7</v>
      </c>
      <c r="C40">
        <v>1.199E-3</v>
      </c>
      <c r="D40">
        <v>1.6509999999999999E-3</v>
      </c>
      <c r="E40">
        <v>4.8000000000000001E-4</v>
      </c>
      <c r="F40" s="9">
        <v>4.26E-4</v>
      </c>
      <c r="G40">
        <v>1.1839999999999999E-3</v>
      </c>
      <c r="H40">
        <v>1.5319999999999999E-3</v>
      </c>
      <c r="I40">
        <v>4.44E-4</v>
      </c>
      <c r="J40">
        <v>5.3899999999999998E-4</v>
      </c>
      <c r="L40" t="s">
        <v>14</v>
      </c>
      <c r="M40" cm="1">
        <f t="array" ref="M40">_xlfn._xlws.FILTER(C$4:C$108, ($A$4:$A$108="2.")*($B$4:$B$108=$L40))</f>
        <v>5.372E-3</v>
      </c>
      <c r="N40" cm="1">
        <f t="array" ref="N40">_xlfn._xlws.FILTER(D$4:D$108, ($A$4:$A$108="2.")*($B$4:$B$108=$L40))</f>
        <v>4.7099999999999998E-3</v>
      </c>
      <c r="O40" cm="1">
        <f t="array" ref="O40">_xlfn._xlws.FILTER(E$4:E$108, ($A$4:$A$108="2.")*($B$4:$B$108=$L40))</f>
        <v>3.0530000000000002E-3</v>
      </c>
      <c r="P40" cm="1">
        <f t="array" ref="P40">_xlfn._xlws.FILTER(F$4:F$108, ($A$4:$A$108="2.")*($B$4:$B$108=$L40))</f>
        <v>1.183E-3</v>
      </c>
      <c r="Q40" cm="1">
        <f t="array" ref="Q40">_xlfn._xlws.FILTER(G$4:G$108, ($A$4:$A$108="2.")*($B$4:$B$108=$L40))</f>
        <v>5.3949999999999996E-3</v>
      </c>
      <c r="R40" cm="1">
        <f t="array" ref="R40">_xlfn._xlws.FILTER(H$4:H$108, ($A$4:$A$108="2.")*($B$4:$B$108=$L40))</f>
        <v>3.0850000000000001E-3</v>
      </c>
      <c r="S40" cm="1">
        <f t="array" ref="S40">_xlfn._xlws.FILTER(I$4:I$108, ($A$4:$A$108="2.")*($B$4:$B$108=$L40))</f>
        <v>2.8939999999999999E-3</v>
      </c>
      <c r="T40" cm="1">
        <f t="array" ref="T40">_xlfn._xlws.FILTER(J$4:J$108, ($A$4:$A$108="2.")*($B$4:$B$108=$L40))</f>
        <v>2.212E-3</v>
      </c>
    </row>
    <row r="41" spans="1:20" x14ac:dyDescent="0.35">
      <c r="A41" t="s">
        <v>30</v>
      </c>
      <c r="B41" s="9" t="str">
        <v>2^7</v>
      </c>
      <c r="C41">
        <v>1.2210000000000001E-3</v>
      </c>
      <c r="D41">
        <v>1.653E-3</v>
      </c>
      <c r="E41">
        <v>4.1599999999999997E-4</v>
      </c>
      <c r="F41" s="9">
        <v>4.2700000000000002E-4</v>
      </c>
      <c r="G41">
        <v>1.1839999999999999E-3</v>
      </c>
      <c r="H41">
        <v>1.4710000000000001E-3</v>
      </c>
      <c r="I41">
        <v>4.44E-4</v>
      </c>
      <c r="J41">
        <v>5.5000000000000003E-4</v>
      </c>
      <c r="L41" t="s">
        <v>15</v>
      </c>
      <c r="M41" cm="1">
        <f t="array" ref="M41">_xlfn._xlws.FILTER(C$4:C$108, ($A$4:$A$108="2.")*($B$4:$B$108=$L41))</f>
        <v>9.0369999999999999E-3</v>
      </c>
      <c r="N41" cm="1">
        <f t="array" ref="N41">_xlfn._xlws.FILTER(D$4:D$108, ($A$4:$A$108="2.")*($B$4:$B$108=$L41))</f>
        <v>6.6480000000000003E-3</v>
      </c>
      <c r="O41" cm="1">
        <f t="array" ref="O41">_xlfn._xlws.FILTER(E$4:E$108, ($A$4:$A$108="2.")*($B$4:$B$108=$L41))</f>
        <v>5.8430000000000001E-3</v>
      </c>
      <c r="P41" cm="1">
        <f t="array" ref="P41">_xlfn._xlws.FILTER(F$4:F$108, ($A$4:$A$108="2.")*($B$4:$B$108=$L41))</f>
        <v>1.441E-3</v>
      </c>
      <c r="Q41" cm="1">
        <f t="array" ref="Q41">_xlfn._xlws.FILTER(G$4:G$108, ($A$4:$A$108="2.")*($B$4:$B$108=$L41))</f>
        <v>9.2689999999999995E-3</v>
      </c>
      <c r="R41" cm="1">
        <f t="array" ref="R41">_xlfn._xlws.FILTER(H$4:H$108, ($A$4:$A$108="2.")*($B$4:$B$108=$L41))</f>
        <v>3.8119999999999999E-3</v>
      </c>
      <c r="S41" cm="1">
        <f t="array" ref="S41">_xlfn._xlws.FILTER(I$4:I$108, ($A$4:$A$108="2.")*($B$4:$B$108=$L41))</f>
        <v>5.9119999999999997E-3</v>
      </c>
      <c r="T41" cm="1">
        <f t="array" ref="T41">_xlfn._xlws.FILTER(J$4:J$108, ($A$4:$A$108="2.")*($B$4:$B$108=$L41))</f>
        <v>3.0400000000000002E-3</v>
      </c>
    </row>
    <row r="42" spans="1:20" x14ac:dyDescent="0.35">
      <c r="A42" t="s">
        <v>31</v>
      </c>
      <c r="B42" s="9" t="str">
        <v>2^7</v>
      </c>
      <c r="C42">
        <v>1.1999999999999999E-3</v>
      </c>
      <c r="D42">
        <v>1.684E-3</v>
      </c>
      <c r="E42">
        <v>4.0099999999999999E-4</v>
      </c>
      <c r="F42" s="9">
        <v>4.28E-4</v>
      </c>
      <c r="G42">
        <v>1.23E-3</v>
      </c>
      <c r="H42">
        <v>1.477E-3</v>
      </c>
      <c r="I42">
        <v>5.0100000000000003E-4</v>
      </c>
      <c r="J42">
        <v>5.5999999999999995E-4</v>
      </c>
      <c r="L42" t="s">
        <v>16</v>
      </c>
      <c r="M42" cm="1">
        <f t="array" ref="M42">_xlfn._xlws.FILTER(C$4:C$108, ($A$4:$A$108="2.")*($B$4:$B$108=$L42))</f>
        <v>1.6178999999999999E-2</v>
      </c>
      <c r="N42" cm="1">
        <f t="array" ref="N42">_xlfn._xlws.FILTER(D$4:D$108, ($A$4:$A$108="2.")*($B$4:$B$108=$L42))</f>
        <v>1.0114E-2</v>
      </c>
      <c r="O42" cm="1">
        <f t="array" ref="O42">_xlfn._xlws.FILTER(E$4:E$108, ($A$4:$A$108="2.")*($B$4:$B$108=$L42))</f>
        <v>3.8019999999999998E-3</v>
      </c>
      <c r="P42" cm="1">
        <f t="array" ref="P42">_xlfn._xlws.FILTER(F$4:F$108, ($A$4:$A$108="2.")*($B$4:$B$108=$L42))</f>
        <v>1.7849999999999999E-3</v>
      </c>
      <c r="Q42" cm="1">
        <f t="array" ref="Q42">_xlfn._xlws.FILTER(G$4:G$108, ($A$4:$A$108="2.")*($B$4:$B$108=$L42))</f>
        <v>6.1190000000000003E-3</v>
      </c>
      <c r="R42" cm="1">
        <f t="array" ref="R42">_xlfn._xlws.FILTER(H$4:H$108, ($A$4:$A$108="2.")*($B$4:$B$108=$L42))</f>
        <v>5.0499999999999998E-3</v>
      </c>
      <c r="S42" cm="1">
        <f t="array" ref="S42">_xlfn._xlws.FILTER(I$4:I$108, ($A$4:$A$108="2.")*($B$4:$B$108=$L42))</f>
        <v>4.1479999999999998E-3</v>
      </c>
      <c r="T42" cm="1">
        <f t="array" ref="T42">_xlfn._xlws.FILTER(J$4:J$108, ($A$4:$A$108="2.")*($B$4:$B$108=$L42))</f>
        <v>4.712E-3</v>
      </c>
    </row>
    <row r="43" spans="1:20" x14ac:dyDescent="0.35">
      <c r="A43" t="s">
        <v>32</v>
      </c>
      <c r="B43" s="9" t="str">
        <v>2^7</v>
      </c>
      <c r="C43">
        <v>1.1980000000000001E-3</v>
      </c>
      <c r="D43">
        <v>1.6789999999999999E-3</v>
      </c>
      <c r="E43">
        <v>4.0900000000000002E-4</v>
      </c>
      <c r="F43" s="9">
        <v>4.2299999999999998E-4</v>
      </c>
      <c r="G43">
        <v>1.191E-3</v>
      </c>
      <c r="H43">
        <v>1.4790000000000001E-3</v>
      </c>
      <c r="I43">
        <v>4.4299999999999998E-4</v>
      </c>
      <c r="J43">
        <v>5.62E-4</v>
      </c>
      <c r="L43" t="s">
        <v>17</v>
      </c>
      <c r="M43" cm="1">
        <f t="array" ref="M43">_xlfn._xlws.FILTER(C$4:C$108, ($A$4:$A$108="2.")*($B$4:$B$108=$L43))</f>
        <v>2.9940999999999999E-2</v>
      </c>
      <c r="N43" cm="1">
        <f t="array" ref="N43">_xlfn._xlws.FILTER(D$4:D$108, ($A$4:$A$108="2.")*($B$4:$B$108=$L43))</f>
        <v>1.6365999999999999E-2</v>
      </c>
      <c r="O43" cm="1">
        <f t="array" ref="O43">_xlfn._xlws.FILTER(E$4:E$108, ($A$4:$A$108="2.")*($B$4:$B$108=$L43))</f>
        <v>8.2269999999999999E-3</v>
      </c>
      <c r="P43" cm="1">
        <f t="array" ref="P43">_xlfn._xlws.FILTER(F$4:F$108, ($A$4:$A$108="2.")*($B$4:$B$108=$L43))</f>
        <v>2.7169999999999998E-3</v>
      </c>
      <c r="Q43" cm="1">
        <f t="array" ref="Q43">_xlfn._xlws.FILTER(G$4:G$108, ($A$4:$A$108="2.")*($B$4:$B$108=$L43))</f>
        <v>1.0633E-2</v>
      </c>
      <c r="R43" cm="1">
        <f t="array" ref="R43">_xlfn._xlws.FILTER(H$4:H$108, ($A$4:$A$108="2.")*($B$4:$B$108=$L43))</f>
        <v>6.8310000000000003E-3</v>
      </c>
      <c r="S43" cm="1">
        <f t="array" ref="S43">_xlfn._xlws.FILTER(I$4:I$108, ($A$4:$A$108="2.")*($B$4:$B$108=$L43))</f>
        <v>8.1209999999999997E-3</v>
      </c>
      <c r="T43" cm="1">
        <f t="array" ref="T43">_xlfn._xlws.FILTER(J$4:J$108, ($A$4:$A$108="2.")*($B$4:$B$108=$L43))</f>
        <v>8.4510000000000002E-3</v>
      </c>
    </row>
    <row r="44" spans="1:20" x14ac:dyDescent="0.35">
      <c r="A44" t="s">
        <v>28</v>
      </c>
      <c r="B44" s="9" t="str">
        <v>2^8</v>
      </c>
      <c r="C44">
        <v>1.3979999999999999E-3</v>
      </c>
      <c r="D44">
        <v>2.0799999999999998E-3</v>
      </c>
      <c r="E44">
        <v>5.2400000000000005E-4</v>
      </c>
      <c r="F44" s="9">
        <v>5.4699999999999996E-4</v>
      </c>
      <c r="G44">
        <v>1.3910000000000001E-3</v>
      </c>
      <c r="H44">
        <v>1.815E-3</v>
      </c>
      <c r="I44">
        <v>5.3399999999999997E-4</v>
      </c>
      <c r="J44">
        <v>8.3900000000000001E-4</v>
      </c>
      <c r="L44" t="s">
        <v>18</v>
      </c>
      <c r="M44" cm="1">
        <f t="array" ref="M44">_xlfn._xlws.FILTER(C$4:C$108, ($A$4:$A$108="2.")*($B$4:$B$108=$L44))</f>
        <v>1.8610999999999999E-2</v>
      </c>
      <c r="N44" cm="1">
        <f t="array" ref="N44">_xlfn._xlws.FILTER(D$4:D$108, ($A$4:$A$108="2.")*($B$4:$B$108=$L44))</f>
        <v>2.9246000000000001E-2</v>
      </c>
      <c r="O44" cm="1">
        <f t="array" ref="O44">_xlfn._xlws.FILTER(E$4:E$108, ($A$4:$A$108="2.")*($B$4:$B$108=$L44))</f>
        <v>1.1565000000000001E-2</v>
      </c>
      <c r="P44" cm="1">
        <f t="array" ref="P44">_xlfn._xlws.FILTER(F$4:F$108, ($A$4:$A$108="2.")*($B$4:$B$108=$L44))</f>
        <v>4.6379999999999998E-3</v>
      </c>
      <c r="Q44" cm="1">
        <f t="array" ref="Q44">_xlfn._xlws.FILTER(G$4:G$108, ($A$4:$A$108="2.")*($B$4:$B$108=$L44))</f>
        <v>1.8631000000000002E-2</v>
      </c>
      <c r="R44" cm="1">
        <f t="array" ref="R44">_xlfn._xlws.FILTER(H$4:H$108, ($A$4:$A$108="2.")*($B$4:$B$108=$L44))</f>
        <v>1.0173E-2</v>
      </c>
      <c r="S44" cm="1">
        <f t="array" ref="S44">_xlfn._xlws.FILTER(I$4:I$108, ($A$4:$A$108="2.")*($B$4:$B$108=$L44))</f>
        <v>1.5744999999999999E-2</v>
      </c>
      <c r="T44" cm="1">
        <f t="array" ref="T44">_xlfn._xlws.FILTER(J$4:J$108, ($A$4:$A$108="2.")*($B$4:$B$108=$L44))</f>
        <v>5.8849999999999996E-3</v>
      </c>
    </row>
    <row r="45" spans="1:20" x14ac:dyDescent="0.35">
      <c r="A45" t="s">
        <v>29</v>
      </c>
      <c r="B45" s="9" t="str">
        <v>2^8</v>
      </c>
      <c r="C45">
        <v>1.323E-3</v>
      </c>
      <c r="D45">
        <v>2.0509999999999999E-3</v>
      </c>
      <c r="E45">
        <v>4.7600000000000002E-4</v>
      </c>
      <c r="F45" s="9">
        <v>5.0900000000000001E-4</v>
      </c>
      <c r="G45">
        <v>1.256E-3</v>
      </c>
      <c r="H45">
        <v>1.776E-3</v>
      </c>
      <c r="I45">
        <v>4.5300000000000001E-4</v>
      </c>
      <c r="J45">
        <v>8.12E-4</v>
      </c>
      <c r="L45" t="s">
        <v>19</v>
      </c>
      <c r="M45" cm="1">
        <f t="array" ref="M45">_xlfn._xlws.FILTER(C$4:C$108, ($A$4:$A$108="2.")*($B$4:$B$108=$L45))</f>
        <v>3.4643E-2</v>
      </c>
      <c r="N45" cm="1">
        <f t="array" ref="N45">_xlfn._xlws.FILTER(D$4:D$108, ($A$4:$A$108="2.")*($B$4:$B$108=$L45))</f>
        <v>5.4418000000000001E-2</v>
      </c>
      <c r="O45" cm="1">
        <f t="array" ref="O45">_xlfn._xlws.FILTER(E$4:E$108, ($A$4:$A$108="2.")*($B$4:$B$108=$L45))</f>
        <v>2.5538000000000002E-2</v>
      </c>
      <c r="P45" cm="1">
        <f t="array" ref="P45">_xlfn._xlws.FILTER(F$4:F$108, ($A$4:$A$108="2.")*($B$4:$B$108=$L45))</f>
        <v>8.1209999999999997E-3</v>
      </c>
      <c r="Q45" cm="1">
        <f t="array" ref="Q45">_xlfn._xlws.FILTER(G$4:G$108, ($A$4:$A$108="2.")*($B$4:$B$108=$L45))</f>
        <v>3.5309E-2</v>
      </c>
      <c r="R45" cm="1">
        <f t="array" ref="R45">_xlfn._xlws.FILTER(H$4:H$108, ($A$4:$A$108="2.")*($B$4:$B$108=$L45))</f>
        <v>1.5551000000000001E-2</v>
      </c>
      <c r="S45" cm="1">
        <f t="array" ref="S45">_xlfn._xlws.FILTER(I$4:I$108, ($A$4:$A$108="2.")*($B$4:$B$108=$L45))</f>
        <v>3.1675000000000002E-2</v>
      </c>
      <c r="T45" cm="1">
        <f t="array" ref="T45">_xlfn._xlws.FILTER(J$4:J$108, ($A$4:$A$108="2.")*($B$4:$B$108=$L45))</f>
        <v>1.0652E-2</v>
      </c>
    </row>
    <row r="46" spans="1:20" x14ac:dyDescent="0.35">
      <c r="A46" t="s">
        <v>30</v>
      </c>
      <c r="B46" s="9" t="str">
        <v>2^8</v>
      </c>
      <c r="C46">
        <v>1.2819999999999999E-3</v>
      </c>
      <c r="D46">
        <v>2.0409999999999998E-3</v>
      </c>
      <c r="E46">
        <v>4.4700000000000002E-4</v>
      </c>
      <c r="F46" s="9">
        <v>5.1099999999999995E-4</v>
      </c>
      <c r="G46">
        <v>1.2930000000000001E-3</v>
      </c>
      <c r="H46">
        <v>1.8010000000000001E-3</v>
      </c>
      <c r="I46">
        <v>4.57E-4</v>
      </c>
      <c r="J46">
        <v>8.2899999999999998E-4</v>
      </c>
      <c r="L46" t="s">
        <v>20</v>
      </c>
      <c r="M46" cm="1">
        <f t="array" ref="M46">_xlfn._xlws.FILTER(C$4:C$108, ($A$4:$A$108="2.")*($B$4:$B$108=$L46))</f>
        <v>9.3830000000000007E-3</v>
      </c>
      <c r="N46" cm="1">
        <f t="array" ref="N46">_xlfn._xlws.FILTER(D$4:D$108, ($A$4:$A$108="2.")*($B$4:$B$108=$L46))</f>
        <v>3.3276E-2</v>
      </c>
      <c r="O46" cm="1">
        <f t="array" ref="O46">_xlfn._xlws.FILTER(E$4:E$108, ($A$4:$A$108="2.")*($B$4:$B$108=$L46))</f>
        <v>4.4809999999999997E-3</v>
      </c>
      <c r="P46" cm="1">
        <f t="array" ref="P46">_xlfn._xlws.FILTER(F$4:F$108, ($A$4:$A$108="2.")*($B$4:$B$108=$L46))</f>
        <v>1.6324999999999999E-2</v>
      </c>
      <c r="Q46" cm="1">
        <f t="array" ref="Q46">_xlfn._xlws.FILTER(G$4:G$108, ($A$4:$A$108="2.")*($B$4:$B$108=$L46))</f>
        <v>1.8353000000000001E-2</v>
      </c>
      <c r="R46" cm="1">
        <f t="array" ref="R46">_xlfn._xlws.FILTER(H$4:H$108, ($A$4:$A$108="2.")*($B$4:$B$108=$L46))</f>
        <v>3.1937E-2</v>
      </c>
      <c r="S46" cm="1">
        <f t="array" ref="S46">_xlfn._xlws.FILTER(I$4:I$108, ($A$4:$A$108="2.")*($B$4:$B$108=$L46))</f>
        <v>4.7920000000000003E-3</v>
      </c>
      <c r="T46" cm="1">
        <f t="array" ref="T46">_xlfn._xlws.FILTER(J$4:J$108, ($A$4:$A$108="2.")*($B$4:$B$108=$L46))</f>
        <v>1.5401E-2</v>
      </c>
    </row>
    <row r="47" spans="1:20" x14ac:dyDescent="0.35">
      <c r="A47" t="s">
        <v>31</v>
      </c>
      <c r="B47" s="9" t="str">
        <v>2^8</v>
      </c>
      <c r="C47">
        <v>1.2899999999999999E-3</v>
      </c>
      <c r="D47">
        <v>2.0999999999999999E-3</v>
      </c>
      <c r="E47">
        <v>4.4099999999999999E-4</v>
      </c>
      <c r="F47" s="9">
        <v>6.5500000000000003E-3</v>
      </c>
      <c r="G47">
        <v>1.2689999999999999E-3</v>
      </c>
      <c r="H47">
        <v>1.7589999999999999E-3</v>
      </c>
      <c r="I47">
        <v>4.5300000000000001E-4</v>
      </c>
      <c r="J47">
        <v>8.03E-4</v>
      </c>
      <c r="L47" t="s">
        <v>21</v>
      </c>
      <c r="M47" cm="1">
        <f t="array" ref="M47">_xlfn._xlws.FILTER(C$4:C$108, ($A$4:$A$108="2.")*($B$4:$B$108=$L47))</f>
        <v>2.1013E-2</v>
      </c>
      <c r="N47" cm="1">
        <f t="array" ref="N47">_xlfn._xlws.FILTER(D$4:D$108, ($A$4:$A$108="2.")*($B$4:$B$108=$L47))</f>
        <v>5.7714000000000001E-2</v>
      </c>
      <c r="O47" cm="1">
        <f t="array" ref="O47">_xlfn._xlws.FILTER(E$4:E$108, ($A$4:$A$108="2.")*($B$4:$B$108=$L47))</f>
        <v>9.5949999999999994E-3</v>
      </c>
      <c r="P47" cm="1">
        <f t="array" ref="P47">_xlfn._xlws.FILTER(F$4:F$108, ($A$4:$A$108="2.")*($B$4:$B$108=$L47))</f>
        <v>2.6925999999999999E-2</v>
      </c>
      <c r="Q47" cm="1">
        <f t="array" ref="Q47">_xlfn._xlws.FILTER(G$4:G$108, ($A$4:$A$108="2.")*($B$4:$B$108=$L47))</f>
        <v>2.232E-2</v>
      </c>
      <c r="R47" cm="1">
        <f t="array" ref="R47">_xlfn._xlws.FILTER(H$4:H$108, ($A$4:$A$108="2.")*($B$4:$B$108=$L47))</f>
        <v>5.3263999999999999E-2</v>
      </c>
      <c r="S47" cm="1">
        <f t="array" ref="S47">_xlfn._xlws.FILTER(I$4:I$108, ($A$4:$A$108="2.")*($B$4:$B$108=$L47))</f>
        <v>9.6799999999999994E-3</v>
      </c>
      <c r="T47" cm="1">
        <f t="array" ref="T47">_xlfn._xlws.FILTER(J$4:J$108, ($A$4:$A$108="2.")*($B$4:$B$108=$L47))</f>
        <v>2.6314000000000001E-2</v>
      </c>
    </row>
    <row r="48" spans="1:20" x14ac:dyDescent="0.35">
      <c r="A48" t="s">
        <v>32</v>
      </c>
      <c r="B48" s="9" t="str">
        <v>2^8</v>
      </c>
      <c r="C48">
        <v>1.2700000000000001E-3</v>
      </c>
      <c r="D48">
        <v>2.0479999999999999E-3</v>
      </c>
      <c r="E48">
        <v>4.5199999999999998E-4</v>
      </c>
      <c r="F48" s="9">
        <v>5.0000000000000001E-4</v>
      </c>
      <c r="G48">
        <v>1.255E-3</v>
      </c>
      <c r="H48">
        <v>7.5310000000000004E-3</v>
      </c>
      <c r="I48">
        <v>4.6200000000000001E-4</v>
      </c>
      <c r="J48">
        <v>8.2299999999999995E-4</v>
      </c>
      <c r="L48" t="s">
        <v>22</v>
      </c>
      <c r="M48" cm="1">
        <f t="array" ref="M48">_xlfn._xlws.FILTER(C$4:C$108, ($A$4:$A$108="2.")*($B$4:$B$108=$L48))</f>
        <v>4.1098000000000003E-2</v>
      </c>
      <c r="N48" cm="1">
        <f t="array" ref="N48">_xlfn._xlws.FILTER(D$4:D$108, ($A$4:$A$108="2.")*($B$4:$B$108=$L48))</f>
        <v>9.3759999999999996E-2</v>
      </c>
      <c r="O48" cm="1">
        <f t="array" ref="O48">_xlfn._xlws.FILTER(E$4:E$108, ($A$4:$A$108="2.")*($B$4:$B$108=$L48))</f>
        <v>1.5140000000000001E-2</v>
      </c>
      <c r="P48" cm="1">
        <f t="array" ref="P48">_xlfn._xlws.FILTER(F$4:F$108, ($A$4:$A$108="2.")*($B$4:$B$108=$L48))</f>
        <v>4.8164999999999999E-2</v>
      </c>
      <c r="Q48" cm="1">
        <f t="array" ref="Q48">_xlfn._xlws.FILTER(G$4:G$108, ($A$4:$A$108="2.")*($B$4:$B$108=$L48))</f>
        <v>3.7810999999999997E-2</v>
      </c>
      <c r="R48" cm="1">
        <f t="array" ref="R48">_xlfn._xlws.FILTER(H$4:H$108, ($A$4:$A$108="2.")*($B$4:$B$108=$L48))</f>
        <v>9.5695000000000002E-2</v>
      </c>
      <c r="S48" cm="1">
        <f t="array" ref="S48">_xlfn._xlws.FILTER(I$4:I$108, ($A$4:$A$108="2.")*($B$4:$B$108=$L48))</f>
        <v>1.5195E-2</v>
      </c>
      <c r="T48" cm="1">
        <f t="array" ref="T48">_xlfn._xlws.FILTER(J$4:J$108, ($A$4:$A$108="2.")*($B$4:$B$108=$L48))</f>
        <v>4.7437E-2</v>
      </c>
    </row>
    <row r="49" spans="1:20" x14ac:dyDescent="0.35">
      <c r="A49" t="s">
        <v>28</v>
      </c>
      <c r="B49" s="9" t="str">
        <v>2^9</v>
      </c>
      <c r="C49">
        <v>1.8730000000000001E-3</v>
      </c>
      <c r="D49">
        <v>2.2699999999999999E-3</v>
      </c>
      <c r="E49">
        <v>8.1400000000000005E-4</v>
      </c>
      <c r="F49" s="9">
        <v>5.7499999999999999E-4</v>
      </c>
      <c r="G49">
        <v>1.8860000000000001E-3</v>
      </c>
      <c r="H49">
        <v>1.866E-3</v>
      </c>
      <c r="I49">
        <v>7.54E-4</v>
      </c>
      <c r="J49">
        <v>9.2599999999999996E-4</v>
      </c>
    </row>
    <row r="50" spans="1:20" x14ac:dyDescent="0.35">
      <c r="A50" t="s">
        <v>29</v>
      </c>
      <c r="B50" s="9" t="str">
        <v>2^9</v>
      </c>
      <c r="C50">
        <v>1.627E-3</v>
      </c>
      <c r="D50">
        <v>2.2560000000000002E-3</v>
      </c>
      <c r="E50">
        <v>6.3699999999999998E-4</v>
      </c>
      <c r="F50" s="9">
        <v>5.9699999999999998E-4</v>
      </c>
      <c r="G50">
        <v>1.6249999999999999E-3</v>
      </c>
      <c r="H50">
        <v>1.869E-3</v>
      </c>
      <c r="I50">
        <v>6.2100000000000002E-4</v>
      </c>
      <c r="J50">
        <v>9.2400000000000002E-4</v>
      </c>
      <c r="L50" s="20" t="s">
        <v>40</v>
      </c>
      <c r="M50" s="20"/>
      <c r="N50" s="20"/>
      <c r="O50" s="20"/>
      <c r="P50" s="20"/>
      <c r="Q50" s="20"/>
      <c r="R50" s="20"/>
      <c r="S50" s="20"/>
      <c r="T50" s="20"/>
    </row>
    <row r="51" spans="1:20" x14ac:dyDescent="0.35">
      <c r="A51" t="s">
        <v>30</v>
      </c>
      <c r="B51" s="9" t="str">
        <v>2^9</v>
      </c>
      <c r="C51">
        <v>1.6180000000000001E-3</v>
      </c>
      <c r="D51">
        <v>2.2880000000000001E-3</v>
      </c>
      <c r="E51">
        <v>6.3699999999999998E-4</v>
      </c>
      <c r="F51" s="9">
        <v>5.8E-4</v>
      </c>
      <c r="G51">
        <v>1.5920000000000001E-3</v>
      </c>
      <c r="H51">
        <v>1.9430000000000001E-3</v>
      </c>
      <c r="I51">
        <v>6.1399999999999996E-4</v>
      </c>
      <c r="J51">
        <v>9.1200000000000005E-4</v>
      </c>
      <c r="L51" s="8" t="s">
        <v>0</v>
      </c>
      <c r="M51" s="7" t="s">
        <v>48</v>
      </c>
      <c r="N51" s="16" t="s">
        <v>49</v>
      </c>
      <c r="O51" s="7" t="s">
        <v>50</v>
      </c>
      <c r="P51" s="17" t="s">
        <v>51</v>
      </c>
      <c r="Q51" s="7" t="s">
        <v>52</v>
      </c>
      <c r="R51" s="16" t="s">
        <v>53</v>
      </c>
      <c r="S51" s="7" t="s">
        <v>54</v>
      </c>
      <c r="T51" s="16" t="s">
        <v>55</v>
      </c>
    </row>
    <row r="52" spans="1:20" x14ac:dyDescent="0.35">
      <c r="A52" t="s">
        <v>31</v>
      </c>
      <c r="B52" s="9" t="str">
        <v>2^9</v>
      </c>
      <c r="C52">
        <v>1.622E-3</v>
      </c>
      <c r="D52">
        <v>2.2439999999999999E-3</v>
      </c>
      <c r="E52">
        <v>6.2500000000000001E-4</v>
      </c>
      <c r="F52" s="9">
        <v>5.7499999999999999E-4</v>
      </c>
      <c r="G52">
        <v>1.647E-3</v>
      </c>
      <c r="H52">
        <v>1.856E-3</v>
      </c>
      <c r="I52">
        <v>6.0700000000000001E-4</v>
      </c>
      <c r="J52">
        <v>9.2599999999999996E-4</v>
      </c>
      <c r="L52" t="s">
        <v>2</v>
      </c>
      <c r="M52" cm="1">
        <f t="array" ref="M52">_xlfn._xlws.FILTER(C$4:C$108, ($A$4:$A$108="3.")*($B$4:$B$108=$L52))</f>
        <v>7.6199999999999998E-4</v>
      </c>
      <c r="N52" cm="1">
        <f t="array" ref="N52">_xlfn._xlws.FILTER(D$4:D$108, ($A$4:$A$108="3.")*($B$4:$B$108=$L52))</f>
        <v>1.5920000000000001E-3</v>
      </c>
      <c r="O52" cm="1">
        <f t="array" ref="O52">_xlfn._xlws.FILTER(E$4:E$108, ($A$4:$A$108="3.")*($B$4:$B$108=$L52))</f>
        <v>2.8499999999999999E-4</v>
      </c>
      <c r="P52" cm="1">
        <f t="array" ref="P52">_xlfn._xlws.FILTER(F$4:F$108, ($A$4:$A$108="3.")*($B$4:$B$108=$L52))</f>
        <v>1.5200000000000001E-4</v>
      </c>
      <c r="Q52" cm="1">
        <f t="array" ref="Q52">_xlfn._xlws.FILTER(G$4:G$108, ($A$4:$A$108="3.")*($B$4:$B$108=$L52))</f>
        <v>7.6900000000000004E-4</v>
      </c>
      <c r="R52" cm="1">
        <f t="array" ref="R52">_xlfn._xlws.FILTER(H$4:H$108, ($A$4:$A$108="3.")*($B$4:$B$108=$L52))</f>
        <v>1.2290000000000001E-3</v>
      </c>
      <c r="S52" cm="1">
        <f t="array" ref="S52">_xlfn._xlws.FILTER(I$4:I$108, ($A$4:$A$108="3.")*($B$4:$B$108=$L52))</f>
        <v>2.12E-4</v>
      </c>
      <c r="T52" cm="1">
        <f t="array" ref="T52">_xlfn._xlws.FILTER(J$4:J$108, ($A$4:$A$108="3.")*($B$4:$B$108=$L52))</f>
        <v>3.1300000000000002E-4</v>
      </c>
    </row>
    <row r="53" spans="1:20" x14ac:dyDescent="0.35">
      <c r="A53" t="s">
        <v>32</v>
      </c>
      <c r="B53" s="9" t="str">
        <v>2^9</v>
      </c>
      <c r="C53">
        <v>1.64E-3</v>
      </c>
      <c r="D53">
        <v>2.2620000000000001E-3</v>
      </c>
      <c r="E53">
        <v>6.3699999999999998E-4</v>
      </c>
      <c r="F53" s="9">
        <v>5.5999999999999995E-4</v>
      </c>
      <c r="G53">
        <v>1.5950000000000001E-3</v>
      </c>
      <c r="H53">
        <v>1.8779999999999999E-3</v>
      </c>
      <c r="I53">
        <v>5.9500000000000004E-4</v>
      </c>
      <c r="J53">
        <v>9.2599999999999996E-4</v>
      </c>
      <c r="L53" t="s">
        <v>3</v>
      </c>
      <c r="M53" cm="1">
        <f t="array" ref="M53">_xlfn._xlws.FILTER(C$4:C$108, ($A$4:$A$108="3.")*($B$4:$B$108=$L53))</f>
        <v>7.6499999999999995E-4</v>
      </c>
      <c r="N53" cm="1">
        <f t="array" ref="N53">_xlfn._xlws.FILTER(D$4:D$108, ($A$4:$A$108="3.")*($B$4:$B$108=$L53))</f>
        <v>1.3450000000000001E-3</v>
      </c>
      <c r="O53" cm="1">
        <f t="array" ref="O53">_xlfn._xlws.FILTER(E$4:E$108, ($A$4:$A$108="3.")*($B$4:$B$108=$L53))</f>
        <v>2.1000000000000001E-4</v>
      </c>
      <c r="P53" cm="1">
        <f t="array" ref="P53">_xlfn._xlws.FILTER(F$4:F$108, ($A$4:$A$108="3.")*($B$4:$B$108=$L53))</f>
        <v>1.25E-4</v>
      </c>
      <c r="Q53" cm="1">
        <f t="array" ref="Q53">_xlfn._xlws.FILTER(G$4:G$108, ($A$4:$A$108="3.")*($B$4:$B$108=$L53))</f>
        <v>7.5699999999999997E-4</v>
      </c>
      <c r="R53" cm="1">
        <f t="array" ref="R53">_xlfn._xlws.FILTER(H$4:H$108, ($A$4:$A$108="3.")*($B$4:$B$108=$L53))</f>
        <v>1.2470000000000001E-3</v>
      </c>
      <c r="S53" cm="1">
        <f t="array" ref="S53">_xlfn._xlws.FILTER(I$4:I$108, ($A$4:$A$108="3.")*($B$4:$B$108=$L53))</f>
        <v>2.13E-4</v>
      </c>
      <c r="T53" cm="1">
        <f t="array" ref="T53">_xlfn._xlws.FILTER(J$4:J$108, ($A$4:$A$108="3.")*($B$4:$B$108=$L53))</f>
        <v>3.1100000000000002E-4</v>
      </c>
    </row>
    <row r="54" spans="1:20" x14ac:dyDescent="0.35">
      <c r="A54" t="s">
        <v>28</v>
      </c>
      <c r="B54" s="9" t="str">
        <v>2^10</v>
      </c>
      <c r="C54">
        <v>2.4190000000000001E-3</v>
      </c>
      <c r="D54">
        <v>2.545E-3</v>
      </c>
      <c r="E54">
        <v>1.132E-3</v>
      </c>
      <c r="F54" s="9">
        <v>6.3599999999999996E-4</v>
      </c>
      <c r="G54">
        <v>2.4780000000000002E-3</v>
      </c>
      <c r="H54">
        <v>1.9959999999999999E-3</v>
      </c>
      <c r="I54">
        <v>1.204E-3</v>
      </c>
      <c r="J54">
        <v>1.0889999999999999E-3</v>
      </c>
      <c r="L54" t="s">
        <v>4</v>
      </c>
      <c r="M54" cm="1">
        <f t="array" ref="M54">_xlfn._xlws.FILTER(C$4:C$108, ($A$4:$A$108="3.")*($B$4:$B$108=$L54))</f>
        <v>7.6400000000000003E-4</v>
      </c>
      <c r="N54" cm="1">
        <f t="array" ref="N54">_xlfn._xlws.FILTER(D$4:D$108, ($A$4:$A$108="3.")*($B$4:$B$108=$L54))</f>
        <v>1.379E-3</v>
      </c>
      <c r="O54" cm="1">
        <f t="array" ref="O54">_xlfn._xlws.FILTER(E$4:E$108, ($A$4:$A$108="3.")*($B$4:$B$108=$L54))</f>
        <v>2.13E-4</v>
      </c>
      <c r="P54" cm="1">
        <f t="array" ref="P54">_xlfn._xlws.FILTER(F$4:F$108, ($A$4:$A$108="3.")*($B$4:$B$108=$L54))</f>
        <v>1.26E-4</v>
      </c>
      <c r="Q54" cm="1">
        <f t="array" ref="Q54">_xlfn._xlws.FILTER(G$4:G$108, ($A$4:$A$108="3.")*($B$4:$B$108=$L54))</f>
        <v>7.5799999999999999E-4</v>
      </c>
      <c r="R54" cm="1">
        <f t="array" ref="R54">_xlfn._xlws.FILTER(H$4:H$108, ($A$4:$A$108="3.")*($B$4:$B$108=$L54))</f>
        <v>1.2819999999999999E-3</v>
      </c>
      <c r="S54" cm="1">
        <f t="array" ref="S54">_xlfn._xlws.FILTER(I$4:I$108, ($A$4:$A$108="3.")*($B$4:$B$108=$L54))</f>
        <v>2.13E-4</v>
      </c>
      <c r="T54" cm="1">
        <f t="array" ref="T54">_xlfn._xlws.FILTER(J$4:J$108, ($A$4:$A$108="3.")*($B$4:$B$108=$L54))</f>
        <v>3.0800000000000001E-4</v>
      </c>
    </row>
    <row r="55" spans="1:20" x14ac:dyDescent="0.35">
      <c r="A55" t="s">
        <v>29</v>
      </c>
      <c r="B55" s="9" t="str">
        <v>2^10</v>
      </c>
      <c r="C55">
        <v>1.9710000000000001E-3</v>
      </c>
      <c r="D55">
        <v>2.565E-3</v>
      </c>
      <c r="E55">
        <v>9.0200000000000002E-4</v>
      </c>
      <c r="F55" s="9">
        <v>6.4099999999999997E-4</v>
      </c>
      <c r="G55">
        <v>1.9889999999999999E-3</v>
      </c>
      <c r="H55">
        <v>2.036E-3</v>
      </c>
      <c r="I55">
        <v>9.19E-4</v>
      </c>
      <c r="J55">
        <v>1.096E-3</v>
      </c>
      <c r="L55" t="s">
        <v>5</v>
      </c>
      <c r="M55" cm="1">
        <f t="array" ref="M55">_xlfn._xlws.FILTER(C$4:C$108, ($A$4:$A$108="3.")*($B$4:$B$108=$L55))</f>
        <v>7.5900000000000002E-4</v>
      </c>
      <c r="N55" cm="1">
        <f t="array" ref="N55">_xlfn._xlws.FILTER(D$4:D$108, ($A$4:$A$108="3.")*($B$4:$B$108=$L55))</f>
        <v>1.3519999999999999E-3</v>
      </c>
      <c r="O55" cm="1">
        <f t="array" ref="O55">_xlfn._xlws.FILTER(E$4:E$108, ($A$4:$A$108="3.")*($B$4:$B$108=$L55))</f>
        <v>2.1100000000000001E-4</v>
      </c>
      <c r="P55" cm="1">
        <f t="array" ref="P55">_xlfn._xlws.FILTER(F$4:F$108, ($A$4:$A$108="3.")*($B$4:$B$108=$L55))</f>
        <v>1.1900000000000001E-4</v>
      </c>
      <c r="Q55" cm="1">
        <f t="array" ref="Q55">_xlfn._xlws.FILTER(G$4:G$108, ($A$4:$A$108="3.")*($B$4:$B$108=$L55))</f>
        <v>7.6000000000000004E-4</v>
      </c>
      <c r="R55" cm="1">
        <f t="array" ref="R55">_xlfn._xlws.FILTER(H$4:H$108, ($A$4:$A$108="3.")*($B$4:$B$108=$L55))</f>
        <v>1.253E-3</v>
      </c>
      <c r="S55" cm="1">
        <f t="array" ref="S55">_xlfn._xlws.FILTER(I$4:I$108, ($A$4:$A$108="3.")*($B$4:$B$108=$L55))</f>
        <v>2.13E-4</v>
      </c>
      <c r="T55" cm="1">
        <f t="array" ref="T55">_xlfn._xlws.FILTER(J$4:J$108, ($A$4:$A$108="3.")*($B$4:$B$108=$L55))</f>
        <v>2.8499999999999999E-4</v>
      </c>
    </row>
    <row r="56" spans="1:20" x14ac:dyDescent="0.35">
      <c r="A56" t="s">
        <v>30</v>
      </c>
      <c r="B56" s="9" t="str">
        <v>2^10</v>
      </c>
      <c r="C56">
        <v>1.9840000000000001E-3</v>
      </c>
      <c r="D56">
        <v>2.5360000000000001E-3</v>
      </c>
      <c r="E56">
        <v>9.9599999999999992E-4</v>
      </c>
      <c r="F56" s="9">
        <v>6.4000000000000005E-4</v>
      </c>
      <c r="G56">
        <v>2.0140000000000002E-3</v>
      </c>
      <c r="H56">
        <v>1.9970000000000001E-3</v>
      </c>
      <c r="I56">
        <v>9.2599999999999996E-4</v>
      </c>
      <c r="J56">
        <v>6.9569999999999996E-3</v>
      </c>
      <c r="L56" t="s">
        <v>6</v>
      </c>
      <c r="M56" cm="1">
        <f t="array" ref="M56">_xlfn._xlws.FILTER(C$4:C$108, ($A$4:$A$108="3.")*($B$4:$B$108=$L56))</f>
        <v>7.6499999999999995E-4</v>
      </c>
      <c r="N56" cm="1">
        <f t="array" ref="N56">_xlfn._xlws.FILTER(D$4:D$108, ($A$4:$A$108="3.")*($B$4:$B$108=$L56))</f>
        <v>1.3489999999999999E-3</v>
      </c>
      <c r="O56" cm="1">
        <f t="array" ref="O56">_xlfn._xlws.FILTER(E$4:E$108, ($A$4:$A$108="3.")*($B$4:$B$108=$L56))</f>
        <v>2.1000000000000001E-4</v>
      </c>
      <c r="P56" cm="1">
        <f t="array" ref="P56">_xlfn._xlws.FILTER(F$4:F$108, ($A$4:$A$108="3.")*($B$4:$B$108=$L56))</f>
        <v>1.1900000000000001E-4</v>
      </c>
      <c r="Q56" cm="1">
        <f t="array" ref="Q56">_xlfn._xlws.FILTER(G$4:G$108, ($A$4:$A$108="3.")*($B$4:$B$108=$L56))</f>
        <v>7.54E-4</v>
      </c>
      <c r="R56" cm="1">
        <f t="array" ref="R56">_xlfn._xlws.FILTER(H$4:H$108, ($A$4:$A$108="3.")*($B$4:$B$108=$L56))</f>
        <v>1.291E-3</v>
      </c>
      <c r="S56" cm="1">
        <f t="array" ref="S56">_xlfn._xlws.FILTER(I$4:I$108, ($A$4:$A$108="3.")*($B$4:$B$108=$L56))</f>
        <v>2.52E-4</v>
      </c>
      <c r="T56" cm="1">
        <f t="array" ref="T56">_xlfn._xlws.FILTER(J$4:J$108, ($A$4:$A$108="3.")*($B$4:$B$108=$L56))</f>
        <v>2.9100000000000003E-4</v>
      </c>
    </row>
    <row r="57" spans="1:20" x14ac:dyDescent="0.35">
      <c r="A57" t="s">
        <v>31</v>
      </c>
      <c r="B57" s="9" t="str">
        <v>2^10</v>
      </c>
      <c r="C57">
        <v>2E-3</v>
      </c>
      <c r="D57">
        <v>2.5669999999999998E-3</v>
      </c>
      <c r="E57">
        <v>9.0700000000000004E-4</v>
      </c>
      <c r="F57" s="9">
        <v>6.3100000000000005E-4</v>
      </c>
      <c r="G57">
        <v>1.9849999999999998E-3</v>
      </c>
      <c r="H57">
        <v>2.0200000000000001E-3</v>
      </c>
      <c r="I57">
        <v>9.0399999999999996E-4</v>
      </c>
      <c r="J57">
        <v>1.109E-3</v>
      </c>
      <c r="L57" t="s">
        <v>7</v>
      </c>
      <c r="M57" cm="1">
        <f t="array" ref="M57">_xlfn._xlws.FILTER(C$4:C$108, ($A$4:$A$108="3.")*($B$4:$B$108=$L57))</f>
        <v>1.111E-3</v>
      </c>
      <c r="N57" cm="1">
        <f t="array" ref="N57">_xlfn._xlws.FILTER(D$4:D$108, ($A$4:$A$108="3.")*($B$4:$B$108=$L57))</f>
        <v>1.596E-3</v>
      </c>
      <c r="O57" cm="1">
        <f t="array" ref="O57">_xlfn._xlws.FILTER(E$4:E$108, ($A$4:$A$108="3.")*($B$4:$B$108=$L57))</f>
        <v>2.6600000000000001E-4</v>
      </c>
      <c r="P57" cm="1">
        <f t="array" ref="P57">_xlfn._xlws.FILTER(F$4:F$108, ($A$4:$A$108="3.")*($B$4:$B$108=$L57))</f>
        <v>1.3300000000000001E-4</v>
      </c>
      <c r="Q57" cm="1">
        <f t="array" ref="Q57">_xlfn._xlws.FILTER(G$4:G$108, ($A$4:$A$108="3.")*($B$4:$B$108=$L57))</f>
        <v>1.091E-3</v>
      </c>
      <c r="R57" cm="1">
        <f t="array" ref="R57">_xlfn._xlws.FILTER(H$4:H$108, ($A$4:$A$108="3.")*($B$4:$B$108=$L57))</f>
        <v>1.382E-3</v>
      </c>
      <c r="S57" cm="1">
        <f t="array" ref="S57">_xlfn._xlws.FILTER(I$4:I$108, ($A$4:$A$108="3.")*($B$4:$B$108=$L57))</f>
        <v>2.5099999999999998E-4</v>
      </c>
      <c r="T57" cm="1">
        <f t="array" ref="T57">_xlfn._xlws.FILTER(J$4:J$108, ($A$4:$A$108="3.")*($B$4:$B$108=$L57))</f>
        <v>3.7800000000000003E-4</v>
      </c>
    </row>
    <row r="58" spans="1:20" x14ac:dyDescent="0.35">
      <c r="A58" t="s">
        <v>32</v>
      </c>
      <c r="B58" s="9" t="str">
        <v>2^10</v>
      </c>
      <c r="C58">
        <v>1.9959999999999999E-3</v>
      </c>
      <c r="D58">
        <v>2.5539999999999998E-3</v>
      </c>
      <c r="E58">
        <v>8.92E-4</v>
      </c>
      <c r="F58" s="9">
        <v>6.5300000000000004E-4</v>
      </c>
      <c r="G58">
        <v>2.0379999999999999E-3</v>
      </c>
      <c r="H58">
        <v>2.019E-3</v>
      </c>
      <c r="I58">
        <v>9.1600000000000004E-4</v>
      </c>
      <c r="J58">
        <v>1.093E-3</v>
      </c>
      <c r="L58" t="s">
        <v>8</v>
      </c>
      <c r="M58" cm="1">
        <f t="array" ref="M58">_xlfn._xlws.FILTER(C$4:C$108, ($A$4:$A$108="3.")*($B$4:$B$108=$L58))</f>
        <v>1.0839999999999999E-3</v>
      </c>
      <c r="N58" cm="1">
        <f t="array" ref="N58">_xlfn._xlws.FILTER(D$4:D$108, ($A$4:$A$108="3.")*($B$4:$B$108=$L58))</f>
        <v>1.588E-3</v>
      </c>
      <c r="O58" cm="1">
        <f t="array" ref="O58">_xlfn._xlws.FILTER(E$4:E$108, ($A$4:$A$108="3.")*($B$4:$B$108=$L58))</f>
        <v>2.2900000000000001E-4</v>
      </c>
      <c r="P58" cm="1">
        <f t="array" ref="P58">_xlfn._xlws.FILTER(F$4:F$108, ($A$4:$A$108="3.")*($B$4:$B$108=$L58))</f>
        <v>4.08E-4</v>
      </c>
      <c r="Q58" cm="1">
        <f t="array" ref="Q58">_xlfn._xlws.FILTER(G$4:G$108, ($A$4:$A$108="3.")*($B$4:$B$108=$L58))</f>
        <v>1.0759999999999999E-3</v>
      </c>
      <c r="R58" cm="1">
        <f t="array" ref="R58">_xlfn._xlws.FILTER(H$4:H$108, ($A$4:$A$108="3.")*($B$4:$B$108=$L58))</f>
        <v>1.4779999999999999E-3</v>
      </c>
      <c r="S58" cm="1">
        <f t="array" ref="S58">_xlfn._xlws.FILTER(I$4:I$108, ($A$4:$A$108="3.")*($B$4:$B$108=$L58))</f>
        <v>2.43E-4</v>
      </c>
      <c r="T58" cm="1">
        <f t="array" ref="T58">_xlfn._xlws.FILTER(J$4:J$108, ($A$4:$A$108="3.")*($B$4:$B$108=$L58))</f>
        <v>6.1200000000000002E-4</v>
      </c>
    </row>
    <row r="59" spans="1:20" x14ac:dyDescent="0.35">
      <c r="A59" t="s">
        <v>28</v>
      </c>
      <c r="B59" s="9" t="str">
        <v>2^11</v>
      </c>
      <c r="C59">
        <v>4.0439999999999999E-3</v>
      </c>
      <c r="D59">
        <v>9.3740000000000004E-3</v>
      </c>
      <c r="E59">
        <v>2.101E-3</v>
      </c>
      <c r="F59" s="9">
        <v>9.5500000000000001E-4</v>
      </c>
      <c r="G59">
        <v>4.091E-3</v>
      </c>
      <c r="H59">
        <v>2.5439999999999998E-3</v>
      </c>
      <c r="I59">
        <v>2.065E-3</v>
      </c>
      <c r="J59">
        <v>1.794E-3</v>
      </c>
      <c r="L59" t="s">
        <v>9</v>
      </c>
      <c r="M59" cm="1">
        <f t="array" ref="M59">_xlfn._xlws.FILTER(C$4:C$108, ($A$4:$A$108="3.")*($B$4:$B$108=$L59))</f>
        <v>1.2210000000000001E-3</v>
      </c>
      <c r="N59" cm="1">
        <f t="array" ref="N59">_xlfn._xlws.FILTER(D$4:D$108, ($A$4:$A$108="3.")*($B$4:$B$108=$L59))</f>
        <v>1.653E-3</v>
      </c>
      <c r="O59" cm="1">
        <f t="array" ref="O59">_xlfn._xlws.FILTER(E$4:E$108, ($A$4:$A$108="3.")*($B$4:$B$108=$L59))</f>
        <v>4.1599999999999997E-4</v>
      </c>
      <c r="P59" cm="1">
        <f t="array" ref="P59">_xlfn._xlws.FILTER(F$4:F$108, ($A$4:$A$108="3.")*($B$4:$B$108=$L59))</f>
        <v>4.2700000000000002E-4</v>
      </c>
      <c r="Q59" cm="1">
        <f t="array" ref="Q59">_xlfn._xlws.FILTER(G$4:G$108, ($A$4:$A$108="3.")*($B$4:$B$108=$L59))</f>
        <v>1.1839999999999999E-3</v>
      </c>
      <c r="R59" cm="1">
        <f t="array" ref="R59">_xlfn._xlws.FILTER(H$4:H$108, ($A$4:$A$108="3.")*($B$4:$B$108=$L59))</f>
        <v>1.4710000000000001E-3</v>
      </c>
      <c r="S59" cm="1">
        <f t="array" ref="S59">_xlfn._xlws.FILTER(I$4:I$108, ($A$4:$A$108="3.")*($B$4:$B$108=$L59))</f>
        <v>4.44E-4</v>
      </c>
      <c r="T59" cm="1">
        <f t="array" ref="T59">_xlfn._xlws.FILTER(J$4:J$108, ($A$4:$A$108="3.")*($B$4:$B$108=$L59))</f>
        <v>5.5000000000000003E-4</v>
      </c>
    </row>
    <row r="60" spans="1:20" x14ac:dyDescent="0.35">
      <c r="A60" t="s">
        <v>29</v>
      </c>
      <c r="B60" s="9" t="str">
        <v>2^11</v>
      </c>
      <c r="C60">
        <v>3.4329999999999999E-3</v>
      </c>
      <c r="D60">
        <v>3.4069999999999999E-3</v>
      </c>
      <c r="E60">
        <v>1.6310000000000001E-3</v>
      </c>
      <c r="F60" s="9">
        <v>9.1699999999999995E-4</v>
      </c>
      <c r="G60">
        <v>3.4380000000000001E-3</v>
      </c>
      <c r="H60">
        <v>2.5330000000000001E-3</v>
      </c>
      <c r="I60">
        <v>1.7099999999999999E-3</v>
      </c>
      <c r="J60">
        <v>1.8190000000000001E-3</v>
      </c>
      <c r="L60" t="s">
        <v>10</v>
      </c>
      <c r="M60" cm="1">
        <f t="array" ref="M60">_xlfn._xlws.FILTER(C$4:C$108, ($A$4:$A$108="3.")*($B$4:$B$108=$L60))</f>
        <v>1.2819999999999999E-3</v>
      </c>
      <c r="N60" cm="1">
        <f t="array" ref="N60">_xlfn._xlws.FILTER(D$4:D$108, ($A$4:$A$108="3.")*($B$4:$B$108=$L60))</f>
        <v>2.0409999999999998E-3</v>
      </c>
      <c r="O60" cm="1">
        <f t="array" ref="O60">_xlfn._xlws.FILTER(E$4:E$108, ($A$4:$A$108="3.")*($B$4:$B$108=$L60))</f>
        <v>4.4700000000000002E-4</v>
      </c>
      <c r="P60" cm="1">
        <f t="array" ref="P60">_xlfn._xlws.FILTER(F$4:F$108, ($A$4:$A$108="3.")*($B$4:$B$108=$L60))</f>
        <v>5.1099999999999995E-4</v>
      </c>
      <c r="Q60" cm="1">
        <f t="array" ref="Q60">_xlfn._xlws.FILTER(G$4:G$108, ($A$4:$A$108="3.")*($B$4:$B$108=$L60))</f>
        <v>1.2930000000000001E-3</v>
      </c>
      <c r="R60" cm="1">
        <f t="array" ref="R60">_xlfn._xlws.FILTER(H$4:H$108, ($A$4:$A$108="3.")*($B$4:$B$108=$L60))</f>
        <v>1.8010000000000001E-3</v>
      </c>
      <c r="S60" cm="1">
        <f t="array" ref="S60">_xlfn._xlws.FILTER(I$4:I$108, ($A$4:$A$108="3.")*($B$4:$B$108=$L60))</f>
        <v>4.57E-4</v>
      </c>
      <c r="T60" cm="1">
        <f t="array" ref="T60">_xlfn._xlws.FILTER(J$4:J$108, ($A$4:$A$108="3.")*($B$4:$B$108=$L60))</f>
        <v>8.2899999999999998E-4</v>
      </c>
    </row>
    <row r="61" spans="1:20" x14ac:dyDescent="0.35">
      <c r="A61" t="s">
        <v>30</v>
      </c>
      <c r="B61" s="9" t="str">
        <v>2^11</v>
      </c>
      <c r="C61">
        <v>3.4220000000000001E-3</v>
      </c>
      <c r="D61">
        <v>3.4229999999999998E-3</v>
      </c>
      <c r="E61">
        <v>1.67E-3</v>
      </c>
      <c r="F61" s="9">
        <v>9.1299999999999997E-4</v>
      </c>
      <c r="G61">
        <v>3.4459999999999998E-3</v>
      </c>
      <c r="H61">
        <v>2.49E-3</v>
      </c>
      <c r="I61">
        <v>1.694E-3</v>
      </c>
      <c r="J61">
        <v>1.8079999999999999E-3</v>
      </c>
      <c r="L61" t="s">
        <v>11</v>
      </c>
      <c r="M61" cm="1">
        <f t="array" ref="M61">_xlfn._xlws.FILTER(C$4:C$108, ($A$4:$A$108="3.")*($B$4:$B$108=$L61))</f>
        <v>1.6180000000000001E-3</v>
      </c>
      <c r="N61" cm="1">
        <f t="array" ref="N61">_xlfn._xlws.FILTER(D$4:D$108, ($A$4:$A$108="3.")*($B$4:$B$108=$L61))</f>
        <v>2.2880000000000001E-3</v>
      </c>
      <c r="O61" cm="1">
        <f t="array" ref="O61">_xlfn._xlws.FILTER(E$4:E$108, ($A$4:$A$108="3.")*($B$4:$B$108=$L61))</f>
        <v>6.3699999999999998E-4</v>
      </c>
      <c r="P61" cm="1">
        <f t="array" ref="P61">_xlfn._xlws.FILTER(F$4:F$108, ($A$4:$A$108="3.")*($B$4:$B$108=$L61))</f>
        <v>5.8E-4</v>
      </c>
      <c r="Q61" cm="1">
        <f t="array" ref="Q61">_xlfn._xlws.FILTER(G$4:G$108, ($A$4:$A$108="3.")*($B$4:$B$108=$L61))</f>
        <v>1.5920000000000001E-3</v>
      </c>
      <c r="R61" cm="1">
        <f t="array" ref="R61">_xlfn._xlws.FILTER(H$4:H$108, ($A$4:$A$108="3.")*($B$4:$B$108=$L61))</f>
        <v>1.9430000000000001E-3</v>
      </c>
      <c r="S61" cm="1">
        <f t="array" ref="S61">_xlfn._xlws.FILTER(I$4:I$108, ($A$4:$A$108="3.")*($B$4:$B$108=$L61))</f>
        <v>6.1399999999999996E-4</v>
      </c>
      <c r="T61" cm="1">
        <f t="array" ref="T61">_xlfn._xlws.FILTER(J$4:J$108, ($A$4:$A$108="3.")*($B$4:$B$108=$L61))</f>
        <v>9.1200000000000005E-4</v>
      </c>
    </row>
    <row r="62" spans="1:20" x14ac:dyDescent="0.35">
      <c r="A62" t="s">
        <v>31</v>
      </c>
      <c r="B62" s="9" t="str">
        <v>2^11</v>
      </c>
      <c r="C62">
        <v>3.4220000000000001E-3</v>
      </c>
      <c r="D62">
        <v>3.3679999999999999E-3</v>
      </c>
      <c r="E62">
        <v>1.635E-3</v>
      </c>
      <c r="F62" s="9">
        <v>9.1799999999999998E-4</v>
      </c>
      <c r="G62">
        <v>3.385E-3</v>
      </c>
      <c r="H62">
        <v>2.4989999999999999E-3</v>
      </c>
      <c r="I62">
        <v>1.7769999999999999E-3</v>
      </c>
      <c r="J62">
        <v>1.8339999999999999E-3</v>
      </c>
      <c r="L62" t="s">
        <v>12</v>
      </c>
      <c r="M62" cm="1">
        <f t="array" ref="M62">_xlfn._xlws.FILTER(C$4:C$108, ($A$4:$A$108="3.")*($B$4:$B$108=$L62))</f>
        <v>1.9840000000000001E-3</v>
      </c>
      <c r="N62" cm="1">
        <f t="array" ref="N62">_xlfn._xlws.FILTER(D$4:D$108, ($A$4:$A$108="3.")*($B$4:$B$108=$L62))</f>
        <v>2.5360000000000001E-3</v>
      </c>
      <c r="O62" cm="1">
        <f t="array" ref="O62">_xlfn._xlws.FILTER(E$4:E$108, ($A$4:$A$108="3.")*($B$4:$B$108=$L62))</f>
        <v>9.9599999999999992E-4</v>
      </c>
      <c r="P62" cm="1">
        <f t="array" ref="P62">_xlfn._xlws.FILTER(F$4:F$108, ($A$4:$A$108="3.")*($B$4:$B$108=$L62))</f>
        <v>6.4000000000000005E-4</v>
      </c>
      <c r="Q62" cm="1">
        <f t="array" ref="Q62">_xlfn._xlws.FILTER(G$4:G$108, ($A$4:$A$108="3.")*($B$4:$B$108=$L62))</f>
        <v>2.0140000000000002E-3</v>
      </c>
      <c r="R62" cm="1">
        <f t="array" ref="R62">_xlfn._xlws.FILTER(H$4:H$108, ($A$4:$A$108="3.")*($B$4:$B$108=$L62))</f>
        <v>1.9970000000000001E-3</v>
      </c>
      <c r="S62" cm="1">
        <f t="array" ref="S62">_xlfn._xlws.FILTER(I$4:I$108, ($A$4:$A$108="3.")*($B$4:$B$108=$L62))</f>
        <v>9.2599999999999996E-4</v>
      </c>
      <c r="T62" cm="1">
        <f t="array" ref="T62">_xlfn._xlws.FILTER(J$4:J$108, ($A$4:$A$108="3.")*($B$4:$B$108=$L62))</f>
        <v>6.9569999999999996E-3</v>
      </c>
    </row>
    <row r="63" spans="1:20" x14ac:dyDescent="0.35">
      <c r="A63" t="s">
        <v>32</v>
      </c>
      <c r="B63" s="9" t="str">
        <v>2^11</v>
      </c>
      <c r="C63">
        <v>3.3779999999999999E-3</v>
      </c>
      <c r="D63">
        <v>3.356E-3</v>
      </c>
      <c r="E63">
        <v>1.65E-3</v>
      </c>
      <c r="F63" s="9">
        <v>9.1600000000000004E-4</v>
      </c>
      <c r="G63">
        <v>3.369E-3</v>
      </c>
      <c r="H63">
        <v>2.4940000000000001E-3</v>
      </c>
      <c r="I63">
        <v>1.678E-3</v>
      </c>
      <c r="J63">
        <v>1.841E-3</v>
      </c>
      <c r="L63" t="s">
        <v>13</v>
      </c>
      <c r="M63" cm="1">
        <f t="array" ref="M63">_xlfn._xlws.FILTER(C$4:C$108, ($A$4:$A$108="3.")*($B$4:$B$108=$L63))</f>
        <v>3.4220000000000001E-3</v>
      </c>
      <c r="N63" cm="1">
        <f t="array" ref="N63">_xlfn._xlws.FILTER(D$4:D$108, ($A$4:$A$108="3.")*($B$4:$B$108=$L63))</f>
        <v>3.4229999999999998E-3</v>
      </c>
      <c r="O63" cm="1">
        <f t="array" ref="O63">_xlfn._xlws.FILTER(E$4:E$108, ($A$4:$A$108="3.")*($B$4:$B$108=$L63))</f>
        <v>1.67E-3</v>
      </c>
      <c r="P63" cm="1">
        <f t="array" ref="P63">_xlfn._xlws.FILTER(F$4:F$108, ($A$4:$A$108="3.")*($B$4:$B$108=$L63))</f>
        <v>9.1299999999999997E-4</v>
      </c>
      <c r="Q63" cm="1">
        <f t="array" ref="Q63">_xlfn._xlws.FILTER(G$4:G$108, ($A$4:$A$108="3.")*($B$4:$B$108=$L63))</f>
        <v>3.4459999999999998E-3</v>
      </c>
      <c r="R63" cm="1">
        <f t="array" ref="R63">_xlfn._xlws.FILTER(H$4:H$108, ($A$4:$A$108="3.")*($B$4:$B$108=$L63))</f>
        <v>2.49E-3</v>
      </c>
      <c r="S63" cm="1">
        <f t="array" ref="S63">_xlfn._xlws.FILTER(I$4:I$108, ($A$4:$A$108="3.")*($B$4:$B$108=$L63))</f>
        <v>1.694E-3</v>
      </c>
      <c r="T63" cm="1">
        <f t="array" ref="T63">_xlfn._xlws.FILTER(J$4:J$108, ($A$4:$A$108="3.")*($B$4:$B$108=$L63))</f>
        <v>1.8079999999999999E-3</v>
      </c>
    </row>
    <row r="64" spans="1:20" x14ac:dyDescent="0.35">
      <c r="A64" t="s">
        <v>28</v>
      </c>
      <c r="B64" s="9" t="str">
        <v>2^12</v>
      </c>
      <c r="C64">
        <v>6.9290000000000003E-3</v>
      </c>
      <c r="D64">
        <v>4.6759999999999996E-3</v>
      </c>
      <c r="E64">
        <v>3.8349999999999999E-3</v>
      </c>
      <c r="F64" s="9">
        <v>1.217E-3</v>
      </c>
      <c r="G64">
        <v>7.0010000000000003E-3</v>
      </c>
      <c r="H64">
        <v>3.1080000000000001E-3</v>
      </c>
      <c r="I64">
        <v>3.7759999999999998E-3</v>
      </c>
      <c r="J64">
        <v>2.2300000000000002E-3</v>
      </c>
      <c r="L64" t="s">
        <v>14</v>
      </c>
      <c r="M64" cm="1">
        <f t="array" ref="M64">_xlfn._xlws.FILTER(C$4:C$108, ($A$4:$A$108="3.")*($B$4:$B$108=$L64))</f>
        <v>5.3280000000000003E-3</v>
      </c>
      <c r="N64" cm="1">
        <f t="array" ref="N64">_xlfn._xlws.FILTER(D$4:D$108, ($A$4:$A$108="3.")*($B$4:$B$108=$L64))</f>
        <v>4.7549999999999997E-3</v>
      </c>
      <c r="O64" cm="1">
        <f t="array" ref="O64">_xlfn._xlws.FILTER(E$4:E$108, ($A$4:$A$108="3.")*($B$4:$B$108=$L64))</f>
        <v>2.99E-3</v>
      </c>
      <c r="P64" cm="1">
        <f t="array" ref="P64">_xlfn._xlws.FILTER(F$4:F$108, ($A$4:$A$108="3.")*($B$4:$B$108=$L64))</f>
        <v>1.1800000000000001E-3</v>
      </c>
      <c r="Q64" cm="1">
        <f t="array" ref="Q64">_xlfn._xlws.FILTER(G$4:G$108, ($A$4:$A$108="3.")*($B$4:$B$108=$L64))</f>
        <v>5.2960000000000004E-3</v>
      </c>
      <c r="R64" cm="1">
        <f t="array" ref="R64">_xlfn._xlws.FILTER(H$4:H$108, ($A$4:$A$108="3.")*($B$4:$B$108=$L64))</f>
        <v>3.0769999999999999E-3</v>
      </c>
      <c r="S64" cm="1">
        <f t="array" ref="S64">_xlfn._xlws.FILTER(I$4:I$108, ($A$4:$A$108="3.")*($B$4:$B$108=$L64))</f>
        <v>2.9489999999999998E-3</v>
      </c>
      <c r="T64" cm="1">
        <f t="array" ref="T64">_xlfn._xlws.FILTER(J$4:J$108, ($A$4:$A$108="3.")*($B$4:$B$108=$L64))</f>
        <v>2.2060000000000001E-3</v>
      </c>
    </row>
    <row r="65" spans="1:20" x14ac:dyDescent="0.35">
      <c r="A65" t="s">
        <v>29</v>
      </c>
      <c r="B65" s="9" t="str">
        <v>2^12</v>
      </c>
      <c r="C65">
        <v>5.372E-3</v>
      </c>
      <c r="D65">
        <v>4.7099999999999998E-3</v>
      </c>
      <c r="E65">
        <v>3.0530000000000002E-3</v>
      </c>
      <c r="F65" s="9">
        <v>1.183E-3</v>
      </c>
      <c r="G65">
        <v>5.3949999999999996E-3</v>
      </c>
      <c r="H65">
        <v>3.0850000000000001E-3</v>
      </c>
      <c r="I65">
        <v>2.8939999999999999E-3</v>
      </c>
      <c r="J65">
        <v>2.212E-3</v>
      </c>
      <c r="L65" t="s">
        <v>15</v>
      </c>
      <c r="M65" cm="1">
        <f t="array" ref="M65">_xlfn._xlws.FILTER(C$4:C$108, ($A$4:$A$108="3.")*($B$4:$B$108=$L65))</f>
        <v>9.0329999999999994E-3</v>
      </c>
      <c r="N65" cm="1">
        <f t="array" ref="N65">_xlfn._xlws.FILTER(D$4:D$108, ($A$4:$A$108="3.")*($B$4:$B$108=$L65))</f>
        <v>6.5339999999999999E-3</v>
      </c>
      <c r="O65" cm="1">
        <f t="array" ref="O65">_xlfn._xlws.FILTER(E$4:E$108, ($A$4:$A$108="3.")*($B$4:$B$108=$L65))</f>
        <v>2.0110000000000002E-3</v>
      </c>
      <c r="P65" cm="1">
        <f t="array" ref="P65">_xlfn._xlws.FILTER(F$4:F$108, ($A$4:$A$108="3.")*($B$4:$B$108=$L65))</f>
        <v>1.441E-3</v>
      </c>
      <c r="Q65" cm="1">
        <f t="array" ref="Q65">_xlfn._xlws.FILTER(G$4:G$108, ($A$4:$A$108="3.")*($B$4:$B$108=$L65))</f>
        <v>9.2569999999999996E-3</v>
      </c>
      <c r="R65" cm="1">
        <f t="array" ref="R65">_xlfn._xlws.FILTER(H$4:H$108, ($A$4:$A$108="3.")*($B$4:$B$108=$L65))</f>
        <v>3.8300000000000001E-3</v>
      </c>
      <c r="S65" cm="1">
        <f t="array" ref="S65">_xlfn._xlws.FILTER(I$4:I$108, ($A$4:$A$108="3.")*($B$4:$B$108=$L65))</f>
        <v>5.8479999999999999E-3</v>
      </c>
      <c r="T65" cm="1">
        <f t="array" ref="T65">_xlfn._xlws.FILTER(J$4:J$108, ($A$4:$A$108="3.")*($B$4:$B$108=$L65))</f>
        <v>3.0500000000000002E-3</v>
      </c>
    </row>
    <row r="66" spans="1:20" x14ac:dyDescent="0.35">
      <c r="A66" t="s">
        <v>30</v>
      </c>
      <c r="B66" s="9" t="str">
        <v>2^12</v>
      </c>
      <c r="C66">
        <v>5.3280000000000003E-3</v>
      </c>
      <c r="D66">
        <v>4.7549999999999997E-3</v>
      </c>
      <c r="E66">
        <v>2.99E-3</v>
      </c>
      <c r="F66" s="9">
        <v>1.1800000000000001E-3</v>
      </c>
      <c r="G66">
        <v>5.2960000000000004E-3</v>
      </c>
      <c r="H66">
        <v>3.0769999999999999E-3</v>
      </c>
      <c r="I66">
        <v>2.9489999999999998E-3</v>
      </c>
      <c r="J66">
        <v>2.2060000000000001E-3</v>
      </c>
      <c r="L66" t="s">
        <v>16</v>
      </c>
      <c r="M66" cm="1">
        <f t="array" ref="M66">_xlfn._xlws.FILTER(C$4:C$108, ($A$4:$A$108="3.")*($B$4:$B$108=$L66))</f>
        <v>1.6881E-2</v>
      </c>
      <c r="N66" cm="1">
        <f t="array" ref="N66">_xlfn._xlws.FILTER(D$4:D$108, ($A$4:$A$108="3.")*($B$4:$B$108=$L66))</f>
        <v>1.0132E-2</v>
      </c>
      <c r="O66" cm="1">
        <f t="array" ref="O66">_xlfn._xlws.FILTER(E$4:E$108, ($A$4:$A$108="3.")*($B$4:$B$108=$L66))</f>
        <v>3.8089999999999999E-3</v>
      </c>
      <c r="P66" cm="1">
        <f t="array" ref="P66">_xlfn._xlws.FILTER(F$4:F$108, ($A$4:$A$108="3.")*($B$4:$B$108=$L66))</f>
        <v>1.7880000000000001E-3</v>
      </c>
      <c r="Q66" cm="1">
        <f t="array" ref="Q66">_xlfn._xlws.FILTER(G$4:G$108, ($A$4:$A$108="3.")*($B$4:$B$108=$L66))</f>
        <v>6.1469999999999997E-3</v>
      </c>
      <c r="R66" cm="1">
        <f t="array" ref="R66">_xlfn._xlws.FILTER(H$4:H$108, ($A$4:$A$108="3.")*($B$4:$B$108=$L66))</f>
        <v>5.0340000000000003E-3</v>
      </c>
      <c r="S66" cm="1">
        <f t="array" ref="S66">_xlfn._xlws.FILTER(I$4:I$108, ($A$4:$A$108="3.")*($B$4:$B$108=$L66))</f>
        <v>4.1399999999999996E-3</v>
      </c>
      <c r="T66" cm="1">
        <f t="array" ref="T66">_xlfn._xlws.FILTER(J$4:J$108, ($A$4:$A$108="3.")*($B$4:$B$108=$L66))</f>
        <v>4.7910000000000001E-3</v>
      </c>
    </row>
    <row r="67" spans="1:20" x14ac:dyDescent="0.35">
      <c r="A67" t="s">
        <v>31</v>
      </c>
      <c r="B67" s="9" t="str">
        <v>2^12</v>
      </c>
      <c r="C67">
        <v>5.3470000000000002E-3</v>
      </c>
      <c r="D67">
        <v>4.7060000000000001E-3</v>
      </c>
      <c r="E67">
        <v>2.9979999999999998E-3</v>
      </c>
      <c r="F67" s="9">
        <v>1.188E-3</v>
      </c>
      <c r="G67">
        <v>5.3109999999999997E-3</v>
      </c>
      <c r="H67">
        <v>3.1089999999999998E-3</v>
      </c>
      <c r="I67">
        <v>2.8909999999999999E-3</v>
      </c>
      <c r="J67">
        <v>2.2139999999999998E-3</v>
      </c>
      <c r="L67" t="s">
        <v>17</v>
      </c>
      <c r="M67" cm="1">
        <f t="array" ref="M67">_xlfn._xlws.FILTER(C$4:C$108, ($A$4:$A$108="3.")*($B$4:$B$108=$L67))</f>
        <v>1.2796999999999999E-2</v>
      </c>
      <c r="N67" cm="1">
        <f t="array" ref="N67">_xlfn._xlws.FILTER(D$4:D$108, ($A$4:$A$108="3.")*($B$4:$B$108=$L67))</f>
        <v>1.6341000000000001E-2</v>
      </c>
      <c r="O67" cm="1">
        <f t="array" ref="O67">_xlfn._xlws.FILTER(E$4:E$108, ($A$4:$A$108="3.")*($B$4:$B$108=$L67))</f>
        <v>5.5050000000000003E-3</v>
      </c>
      <c r="P67" cm="1">
        <f t="array" ref="P67">_xlfn._xlws.FILTER(F$4:F$108, ($A$4:$A$108="3.")*($B$4:$B$108=$L67))</f>
        <v>2.7520000000000001E-3</v>
      </c>
      <c r="Q67" cm="1">
        <f t="array" ref="Q67">_xlfn._xlws.FILTER(G$4:G$108, ($A$4:$A$108="3.")*($B$4:$B$108=$L67))</f>
        <v>1.0612E-2</v>
      </c>
      <c r="R67" cm="1">
        <f t="array" ref="R67">_xlfn._xlws.FILTER(H$4:H$108, ($A$4:$A$108="3.")*($B$4:$B$108=$L67))</f>
        <v>6.8209999999999998E-3</v>
      </c>
      <c r="S67" cm="1">
        <f t="array" ref="S67">_xlfn._xlws.FILTER(I$4:I$108, ($A$4:$A$108="3.")*($B$4:$B$108=$L67))</f>
        <v>7.9920000000000008E-3</v>
      </c>
      <c r="T67" cm="1">
        <f t="array" ref="T67">_xlfn._xlws.FILTER(J$4:J$108, ($A$4:$A$108="3.")*($B$4:$B$108=$L67))</f>
        <v>8.4679999999999998E-3</v>
      </c>
    </row>
    <row r="68" spans="1:20" x14ac:dyDescent="0.35">
      <c r="A68" t="s">
        <v>32</v>
      </c>
      <c r="B68" s="9" t="str">
        <v>2^12</v>
      </c>
      <c r="C68">
        <v>5.3299999999999997E-3</v>
      </c>
      <c r="D68">
        <v>4.692E-3</v>
      </c>
      <c r="E68">
        <v>2.9659999999999999E-3</v>
      </c>
      <c r="F68" s="9">
        <v>1.1919999999999999E-3</v>
      </c>
      <c r="G68">
        <v>5.3210000000000002E-3</v>
      </c>
      <c r="H68">
        <v>3.0850000000000001E-3</v>
      </c>
      <c r="I68">
        <v>2.9320000000000001E-3</v>
      </c>
      <c r="J68">
        <v>2.2130000000000001E-3</v>
      </c>
      <c r="L68" t="s">
        <v>18</v>
      </c>
      <c r="M68" cm="1">
        <f t="array" ref="M68">_xlfn._xlws.FILTER(C$4:C$108, ($A$4:$A$108="3.")*($B$4:$B$108=$L68))</f>
        <v>1.8530000000000001E-2</v>
      </c>
      <c r="N68" cm="1">
        <f t="array" ref="N68">_xlfn._xlws.FILTER(D$4:D$108, ($A$4:$A$108="3.")*($B$4:$B$108=$L68))</f>
        <v>2.9221E-2</v>
      </c>
      <c r="O68" cm="1">
        <f t="array" ref="O68">_xlfn._xlws.FILTER(E$4:E$108, ($A$4:$A$108="3.")*($B$4:$B$108=$L68))</f>
        <v>1.3318999999999999E-2</v>
      </c>
      <c r="P68" cm="1">
        <f t="array" ref="P68">_xlfn._xlws.FILTER(F$4:F$108, ($A$4:$A$108="3.")*($B$4:$B$108=$L68))</f>
        <v>4.6420000000000003E-3</v>
      </c>
      <c r="Q68" cm="1">
        <f t="array" ref="Q68">_xlfn._xlws.FILTER(G$4:G$108, ($A$4:$A$108="3.")*($B$4:$B$108=$L68))</f>
        <v>1.8634000000000001E-2</v>
      </c>
      <c r="R68" cm="1">
        <f t="array" ref="R68">_xlfn._xlws.FILTER(H$4:H$108, ($A$4:$A$108="3.")*($B$4:$B$108=$L68))</f>
        <v>1.0326999999999999E-2</v>
      </c>
      <c r="S68" cm="1">
        <f t="array" ref="S68">_xlfn._xlws.FILTER(I$4:I$108, ($A$4:$A$108="3.")*($B$4:$B$108=$L68))</f>
        <v>1.5900999999999998E-2</v>
      </c>
      <c r="T68" cm="1">
        <f t="array" ref="T68">_xlfn._xlws.FILTER(J$4:J$108, ($A$4:$A$108="3.")*($B$4:$B$108=$L68))</f>
        <v>5.9300000000000004E-3</v>
      </c>
    </row>
    <row r="69" spans="1:20" x14ac:dyDescent="0.35">
      <c r="A69" t="s">
        <v>28</v>
      </c>
      <c r="B69" s="9" t="str">
        <v>2^13</v>
      </c>
      <c r="C69">
        <v>9.4850000000000004E-3</v>
      </c>
      <c r="D69">
        <v>6.581E-3</v>
      </c>
      <c r="E69">
        <v>6.1700000000000001E-3</v>
      </c>
      <c r="F69" s="9">
        <v>1.441E-3</v>
      </c>
      <c r="G69">
        <v>9.5879999999999993E-3</v>
      </c>
      <c r="H69">
        <v>3.8040000000000001E-3</v>
      </c>
      <c r="I69">
        <v>5.7340000000000004E-3</v>
      </c>
      <c r="J69">
        <v>3.0219999999999999E-3</v>
      </c>
      <c r="L69" t="s">
        <v>19</v>
      </c>
      <c r="M69" cm="1">
        <f t="array" ref="M69">_xlfn._xlws.FILTER(C$4:C$108, ($A$4:$A$108="3.")*($B$4:$B$108=$L69))</f>
        <v>3.4686000000000002E-2</v>
      </c>
      <c r="N69" cm="1">
        <f t="array" ref="N69">_xlfn._xlws.FILTER(D$4:D$108, ($A$4:$A$108="3.")*($B$4:$B$108=$L69))</f>
        <v>5.4446000000000001E-2</v>
      </c>
      <c r="O69" cm="1">
        <f t="array" ref="O69">_xlfn._xlws.FILTER(E$4:E$108, ($A$4:$A$108="3.")*($B$4:$B$108=$L69))</f>
        <v>2.5588E-2</v>
      </c>
      <c r="P69" cm="1">
        <f t="array" ref="P69">_xlfn._xlws.FILTER(F$4:F$108, ($A$4:$A$108="3.")*($B$4:$B$108=$L69))</f>
        <v>8.005E-3</v>
      </c>
      <c r="Q69" cm="1">
        <f t="array" ref="Q69">_xlfn._xlws.FILTER(G$4:G$108, ($A$4:$A$108="3.")*($B$4:$B$108=$L69))</f>
        <v>3.5341999999999998E-2</v>
      </c>
      <c r="R69" cm="1">
        <f t="array" ref="R69">_xlfn._xlws.FILTER(H$4:H$108, ($A$4:$A$108="3.")*($B$4:$B$108=$L69))</f>
        <v>1.5672999999999999E-2</v>
      </c>
      <c r="S69" cm="1">
        <f t="array" ref="S69">_xlfn._xlws.FILTER(I$4:I$108, ($A$4:$A$108="3.")*($B$4:$B$108=$L69))</f>
        <v>3.1875000000000001E-2</v>
      </c>
      <c r="T69" cm="1">
        <f t="array" ref="T69">_xlfn._xlws.FILTER(J$4:J$108, ($A$4:$A$108="3.")*($B$4:$B$108=$L69))</f>
        <v>1.0584E-2</v>
      </c>
    </row>
    <row r="70" spans="1:20" x14ac:dyDescent="0.35">
      <c r="A70" t="s">
        <v>29</v>
      </c>
      <c r="B70" s="9" t="str">
        <v>2^13</v>
      </c>
      <c r="C70">
        <v>9.0369999999999999E-3</v>
      </c>
      <c r="D70">
        <v>6.6480000000000003E-3</v>
      </c>
      <c r="E70">
        <v>5.8430000000000001E-3</v>
      </c>
      <c r="F70" s="9">
        <v>1.441E-3</v>
      </c>
      <c r="G70">
        <v>9.2689999999999995E-3</v>
      </c>
      <c r="H70">
        <v>3.8119999999999999E-3</v>
      </c>
      <c r="I70">
        <v>5.9119999999999997E-3</v>
      </c>
      <c r="J70">
        <v>3.0400000000000002E-3</v>
      </c>
      <c r="L70" t="s">
        <v>20</v>
      </c>
      <c r="M70" cm="1">
        <f t="array" ref="M70">_xlfn._xlws.FILTER(C$4:C$108, ($A$4:$A$108="3.")*($B$4:$B$108=$L70))</f>
        <v>9.3670000000000003E-3</v>
      </c>
      <c r="N70" cm="1">
        <f t="array" ref="N70">_xlfn._xlws.FILTER(D$4:D$108, ($A$4:$A$108="3.")*($B$4:$B$108=$L70))</f>
        <v>3.3207E-2</v>
      </c>
      <c r="O70" cm="1">
        <f t="array" ref="O70">_xlfn._xlws.FILTER(E$4:E$108, ($A$4:$A$108="3.")*($B$4:$B$108=$L70))</f>
        <v>4.5240000000000002E-3</v>
      </c>
      <c r="P70" cm="1">
        <f t="array" ref="P70">_xlfn._xlws.FILTER(F$4:F$108, ($A$4:$A$108="3.")*($B$4:$B$108=$L70))</f>
        <v>1.6381E-2</v>
      </c>
      <c r="Q70" cm="1">
        <f t="array" ref="Q70">_xlfn._xlws.FILTER(G$4:G$108, ($A$4:$A$108="3.")*($B$4:$B$108=$L70))</f>
        <v>1.8381999999999999E-2</v>
      </c>
      <c r="R70" cm="1">
        <f t="array" ref="R70">_xlfn._xlws.FILTER(H$4:H$108, ($A$4:$A$108="3.")*($B$4:$B$108=$L70))</f>
        <v>3.1963999999999999E-2</v>
      </c>
      <c r="S70" cm="1">
        <f t="array" ref="S70">_xlfn._xlws.FILTER(I$4:I$108, ($A$4:$A$108="3.")*($B$4:$B$108=$L70))</f>
        <v>4.7780000000000001E-3</v>
      </c>
      <c r="T70" cm="1">
        <f t="array" ref="T70">_xlfn._xlws.FILTER(J$4:J$108, ($A$4:$A$108="3.")*($B$4:$B$108=$L70))</f>
        <v>1.5592999999999999E-2</v>
      </c>
    </row>
    <row r="71" spans="1:20" x14ac:dyDescent="0.35">
      <c r="A71" t="s">
        <v>30</v>
      </c>
      <c r="B71" s="9" t="str">
        <v>2^13</v>
      </c>
      <c r="C71">
        <v>9.0329999999999994E-3</v>
      </c>
      <c r="D71">
        <v>6.5339999999999999E-3</v>
      </c>
      <c r="E71">
        <v>2.0110000000000002E-3</v>
      </c>
      <c r="F71" s="9">
        <v>1.441E-3</v>
      </c>
      <c r="G71">
        <v>9.2569999999999996E-3</v>
      </c>
      <c r="H71">
        <v>3.8300000000000001E-3</v>
      </c>
      <c r="I71">
        <v>5.8479999999999999E-3</v>
      </c>
      <c r="J71">
        <v>3.0500000000000002E-3</v>
      </c>
      <c r="L71" t="s">
        <v>21</v>
      </c>
      <c r="M71" cm="1">
        <f t="array" ref="M71">_xlfn._xlws.FILTER(C$4:C$108, ($A$4:$A$108="3.")*($B$4:$B$108=$L71))</f>
        <v>2.0974E-2</v>
      </c>
      <c r="N71" cm="1">
        <f t="array" ref="N71">_xlfn._xlws.FILTER(D$4:D$108, ($A$4:$A$108="3.")*($B$4:$B$108=$L71))</f>
        <v>5.7685E-2</v>
      </c>
      <c r="O71" cm="1">
        <f t="array" ref="O71">_xlfn._xlws.FILTER(E$4:E$108, ($A$4:$A$108="3.")*($B$4:$B$108=$L71))</f>
        <v>8.6309999999999998E-3</v>
      </c>
      <c r="P71" cm="1">
        <f t="array" ref="P71">_xlfn._xlws.FILTER(F$4:F$108, ($A$4:$A$108="3.")*($B$4:$B$108=$L71))</f>
        <v>2.6979E-2</v>
      </c>
      <c r="Q71" cm="1">
        <f t="array" ref="Q71">_xlfn._xlws.FILTER(G$4:G$108, ($A$4:$A$108="3.")*($B$4:$B$108=$L71))</f>
        <v>2.4457E-2</v>
      </c>
      <c r="R71" cm="1">
        <f t="array" ref="R71">_xlfn._xlws.FILTER(H$4:H$108, ($A$4:$A$108="3.")*($B$4:$B$108=$L71))</f>
        <v>5.3221999999999998E-2</v>
      </c>
      <c r="S71" cm="1">
        <f t="array" ref="S71">_xlfn._xlws.FILTER(I$4:I$108, ($A$4:$A$108="3.")*($B$4:$B$108=$L71))</f>
        <v>9.1959999999999993E-3</v>
      </c>
      <c r="T71" cm="1">
        <f t="array" ref="T71">_xlfn._xlws.FILTER(J$4:J$108, ($A$4:$A$108="3.")*($B$4:$B$108=$L71))</f>
        <v>2.6183000000000001E-2</v>
      </c>
    </row>
    <row r="72" spans="1:20" x14ac:dyDescent="0.35">
      <c r="A72" t="s">
        <v>31</v>
      </c>
      <c r="B72" s="9" t="str">
        <v>2^13</v>
      </c>
      <c r="C72">
        <v>9.1479999999999999E-3</v>
      </c>
      <c r="D72">
        <v>6.5729999999999998E-3</v>
      </c>
      <c r="E72">
        <v>1.9499999999999999E-3</v>
      </c>
      <c r="F72" s="9">
        <v>1.431E-3</v>
      </c>
      <c r="G72">
        <v>9.2820000000000003E-3</v>
      </c>
      <c r="H72">
        <v>3.7599999999999999E-3</v>
      </c>
      <c r="I72">
        <v>5.8139999999999997E-3</v>
      </c>
      <c r="J72">
        <v>3.0279999999999999E-3</v>
      </c>
      <c r="L72" t="s">
        <v>22</v>
      </c>
      <c r="M72" cm="1">
        <f t="array" ref="M72">_xlfn._xlws.FILTER(C$4:C$108, ($A$4:$A$108="3.")*($B$4:$B$108=$L72))</f>
        <v>3.9810999999999999E-2</v>
      </c>
      <c r="N72" cm="1">
        <f t="array" ref="N72">_xlfn._xlws.FILTER(D$4:D$108, ($A$4:$A$108="3.")*($B$4:$B$108=$L72))</f>
        <v>9.3772999999999995E-2</v>
      </c>
      <c r="O72" cm="1">
        <f t="array" ref="O72">_xlfn._xlws.FILTER(E$4:E$108, ($A$4:$A$108="3.")*($B$4:$B$108=$L72))</f>
        <v>1.5053E-2</v>
      </c>
      <c r="P72" cm="1">
        <f t="array" ref="P72">_xlfn._xlws.FILTER(F$4:F$108, ($A$4:$A$108="3.")*($B$4:$B$108=$L72))</f>
        <v>4.8189000000000003E-2</v>
      </c>
      <c r="Q72" cm="1">
        <f t="array" ref="Q72">_xlfn._xlws.FILTER(G$4:G$108, ($A$4:$A$108="3.")*($B$4:$B$108=$L72))</f>
        <v>3.4988999999999999E-2</v>
      </c>
      <c r="R72" cm="1">
        <f t="array" ref="R72">_xlfn._xlws.FILTER(H$4:H$108, ($A$4:$A$108="3.")*($B$4:$B$108=$L72))</f>
        <v>9.5713999999999994E-2</v>
      </c>
      <c r="S72" cm="1">
        <f t="array" ref="S72">_xlfn._xlws.FILTER(I$4:I$108, ($A$4:$A$108="3.")*($B$4:$B$108=$L72))</f>
        <v>1.5107000000000001E-2</v>
      </c>
      <c r="T72" cm="1">
        <f t="array" ref="T72">_xlfn._xlws.FILTER(J$4:J$108, ($A$4:$A$108="3.")*($B$4:$B$108=$L72))</f>
        <v>4.7502999999999997E-2</v>
      </c>
    </row>
    <row r="73" spans="1:20" x14ac:dyDescent="0.35">
      <c r="A73" t="s">
        <v>32</v>
      </c>
      <c r="B73" s="9" t="str">
        <v>2^13</v>
      </c>
      <c r="C73">
        <v>9.1489999999999991E-3</v>
      </c>
      <c r="D73">
        <v>6.5180000000000004E-3</v>
      </c>
      <c r="E73">
        <v>1.9849999999999998E-3</v>
      </c>
      <c r="F73" s="9">
        <v>1.438E-3</v>
      </c>
      <c r="G73">
        <v>4.7029999999999997E-3</v>
      </c>
      <c r="H73">
        <v>3.7859999999999999E-3</v>
      </c>
      <c r="I73">
        <v>5.8430000000000001E-3</v>
      </c>
      <c r="J73">
        <v>3.0010000000000002E-3</v>
      </c>
    </row>
    <row r="74" spans="1:20" x14ac:dyDescent="0.35">
      <c r="A74" t="s">
        <v>28</v>
      </c>
      <c r="B74" s="9" t="str">
        <v>2^14</v>
      </c>
      <c r="C74">
        <v>1.7006E-2</v>
      </c>
      <c r="D74">
        <v>1.0156999999999999E-2</v>
      </c>
      <c r="E74">
        <v>4.2859999999999999E-3</v>
      </c>
      <c r="F74" s="9">
        <v>1.841E-3</v>
      </c>
      <c r="G74">
        <v>6.744E-3</v>
      </c>
      <c r="H74">
        <v>5.0809999999999996E-3</v>
      </c>
      <c r="I74">
        <v>5.8469999999999998E-3</v>
      </c>
      <c r="J74">
        <v>4.7819999999999998E-3</v>
      </c>
      <c r="L74" s="20" t="s">
        <v>41</v>
      </c>
      <c r="M74" s="20"/>
      <c r="N74" s="20"/>
      <c r="O74" s="20"/>
      <c r="P74" s="20"/>
      <c r="Q74" s="20"/>
      <c r="R74" s="20"/>
      <c r="S74" s="20"/>
      <c r="T74" s="20"/>
    </row>
    <row r="75" spans="1:20" x14ac:dyDescent="0.35">
      <c r="A75" t="s">
        <v>29</v>
      </c>
      <c r="B75" s="9" t="str">
        <v>2^14</v>
      </c>
      <c r="C75">
        <v>1.6178999999999999E-2</v>
      </c>
      <c r="D75">
        <v>1.0114E-2</v>
      </c>
      <c r="E75">
        <v>3.8019999999999998E-3</v>
      </c>
      <c r="F75" s="9">
        <v>1.7849999999999999E-3</v>
      </c>
      <c r="G75">
        <v>6.1190000000000003E-3</v>
      </c>
      <c r="H75">
        <v>5.0499999999999998E-3</v>
      </c>
      <c r="I75">
        <v>4.1479999999999998E-3</v>
      </c>
      <c r="J75">
        <v>4.712E-3</v>
      </c>
      <c r="L75" s="8" t="s">
        <v>0</v>
      </c>
      <c r="M75" s="7" t="s">
        <v>48</v>
      </c>
      <c r="N75" s="16" t="s">
        <v>49</v>
      </c>
      <c r="O75" s="7" t="s">
        <v>50</v>
      </c>
      <c r="P75" s="17" t="s">
        <v>51</v>
      </c>
      <c r="Q75" s="7" t="s">
        <v>52</v>
      </c>
      <c r="R75" s="16" t="s">
        <v>53</v>
      </c>
      <c r="S75" s="7" t="s">
        <v>54</v>
      </c>
      <c r="T75" s="16" t="s">
        <v>55</v>
      </c>
    </row>
    <row r="76" spans="1:20" x14ac:dyDescent="0.35">
      <c r="A76" t="s">
        <v>30</v>
      </c>
      <c r="B76" s="9" t="str">
        <v>2^14</v>
      </c>
      <c r="C76">
        <v>1.6881E-2</v>
      </c>
      <c r="D76">
        <v>1.0132E-2</v>
      </c>
      <c r="E76">
        <v>3.8089999999999999E-3</v>
      </c>
      <c r="F76" s="9">
        <v>1.7880000000000001E-3</v>
      </c>
      <c r="G76">
        <v>6.1469999999999997E-3</v>
      </c>
      <c r="H76">
        <v>5.0340000000000003E-3</v>
      </c>
      <c r="I76">
        <v>4.1399999999999996E-3</v>
      </c>
      <c r="J76">
        <v>4.7910000000000001E-3</v>
      </c>
      <c r="L76" t="s">
        <v>2</v>
      </c>
      <c r="M76" cm="1">
        <f t="array" ref="M76">_xlfn._xlws.FILTER(C$4:C$108, ($A$4:$A$108="4.")*($B$4:$B$108=$L76))</f>
        <v>9.7199999999999999E-4</v>
      </c>
      <c r="N76" cm="1">
        <f t="array" ref="N76">_xlfn._xlws.FILTER(D$4:D$108, ($A$4:$A$108="4.")*($B$4:$B$108=$L76))</f>
        <v>1.366E-3</v>
      </c>
      <c r="O76" cm="1">
        <f t="array" ref="O76">_xlfn._xlws.FILTER(E$4:E$108, ($A$4:$A$108="4.")*($B$4:$B$108=$L76))</f>
        <v>2.2000000000000001E-4</v>
      </c>
      <c r="P76" cm="1">
        <f t="array" ref="P76">_xlfn._xlws.FILTER(F$4:F$108, ($A$4:$A$108="4.")*($B$4:$B$108=$L76))</f>
        <v>1.2E-4</v>
      </c>
      <c r="Q76" cm="1">
        <f t="array" ref="Q76">_xlfn._xlws.FILTER(G$4:G$108, ($A$4:$A$108="4.")*($B$4:$B$108=$L76))</f>
        <v>7.6900000000000004E-4</v>
      </c>
      <c r="R76" cm="1">
        <f t="array" ref="R76">_xlfn._xlws.FILTER(H$4:H$108, ($A$4:$A$108="4.")*($B$4:$B$108=$L76))</f>
        <v>1.2329999999999999E-3</v>
      </c>
      <c r="S76" cm="1">
        <f t="array" ref="S76">_xlfn._xlws.FILTER(I$4:I$108, ($A$4:$A$108="4.")*($B$4:$B$108=$L76))</f>
        <v>2.1000000000000001E-4</v>
      </c>
      <c r="T76" cm="1">
        <f t="array" ref="T76">_xlfn._xlws.FILTER(J$4:J$108, ($A$4:$A$108="4.")*($B$4:$B$108=$L76))</f>
        <v>3.0499999999999999E-4</v>
      </c>
    </row>
    <row r="77" spans="1:20" x14ac:dyDescent="0.35">
      <c r="A77" t="s">
        <v>31</v>
      </c>
      <c r="B77" s="9" t="str">
        <v>2^14</v>
      </c>
      <c r="C77">
        <v>1.6889000000000001E-2</v>
      </c>
      <c r="D77">
        <v>1.0151E-2</v>
      </c>
      <c r="E77">
        <v>3.8319999999999999E-3</v>
      </c>
      <c r="F77" s="9">
        <v>1.7799999999999999E-3</v>
      </c>
      <c r="G77">
        <v>6.1269999999999996E-3</v>
      </c>
      <c r="H77">
        <v>5.0480000000000004E-3</v>
      </c>
      <c r="I77">
        <v>4.1240000000000001E-3</v>
      </c>
      <c r="J77">
        <v>4.6959999999999997E-3</v>
      </c>
      <c r="L77" t="s">
        <v>3</v>
      </c>
      <c r="M77" cm="1">
        <f t="array" ref="M77">_xlfn._xlws.FILTER(C$4:C$108, ($A$4:$A$108="4.")*($B$4:$B$108=$L77))</f>
        <v>7.8899999999999999E-4</v>
      </c>
      <c r="N77" cm="1">
        <f t="array" ref="N77">_xlfn._xlws.FILTER(D$4:D$108, ($A$4:$A$108="4.")*($B$4:$B$108=$L77))</f>
        <v>1.3519999999999999E-3</v>
      </c>
      <c r="O77" cm="1">
        <f t="array" ref="O77">_xlfn._xlws.FILTER(E$4:E$108, ($A$4:$A$108="4.")*($B$4:$B$108=$L77))</f>
        <v>2.1100000000000001E-4</v>
      </c>
      <c r="P77" cm="1">
        <f t="array" ref="P77">_xlfn._xlws.FILTER(F$4:F$108, ($A$4:$A$108="4.")*($B$4:$B$108=$L77))</f>
        <v>1.2300000000000001E-4</v>
      </c>
      <c r="Q77" cm="1">
        <f t="array" ref="Q77">_xlfn._xlws.FILTER(G$4:G$108, ($A$4:$A$108="4.")*($B$4:$B$108=$L77))</f>
        <v>8.0000000000000004E-4</v>
      </c>
      <c r="R77" cm="1">
        <f t="array" ref="R77">_xlfn._xlws.FILTER(H$4:H$108, ($A$4:$A$108="4.")*($B$4:$B$108=$L77))</f>
        <v>1.2769999999999999E-3</v>
      </c>
      <c r="S77" cm="1">
        <f t="array" ref="S77">_xlfn._xlws.FILTER(I$4:I$108, ($A$4:$A$108="4.")*($B$4:$B$108=$L77))</f>
        <v>2.13E-4</v>
      </c>
      <c r="T77" cm="1">
        <f t="array" ref="T77">_xlfn._xlws.FILTER(J$4:J$108, ($A$4:$A$108="4.")*($B$4:$B$108=$L77))</f>
        <v>3.0699999999999998E-4</v>
      </c>
    </row>
    <row r="78" spans="1:20" x14ac:dyDescent="0.35">
      <c r="A78" t="s">
        <v>32</v>
      </c>
      <c r="B78" s="9" t="str">
        <v>2^14</v>
      </c>
      <c r="C78">
        <v>1.7687000000000001E-2</v>
      </c>
      <c r="D78">
        <v>1.0139E-2</v>
      </c>
      <c r="E78">
        <v>3.8010000000000001E-3</v>
      </c>
      <c r="F78" s="9">
        <v>1.823E-3</v>
      </c>
      <c r="G78">
        <v>6.149E-3</v>
      </c>
      <c r="H78">
        <v>5.0689999999999997E-3</v>
      </c>
      <c r="I78">
        <v>4.1419999999999998E-3</v>
      </c>
      <c r="J78">
        <v>4.777E-3</v>
      </c>
      <c r="L78" t="s">
        <v>4</v>
      </c>
      <c r="M78" cm="1">
        <f t="array" ref="M78">_xlfn._xlws.FILTER(C$4:C$108, ($A$4:$A$108="4.")*($B$4:$B$108=$L78))</f>
        <v>7.8399999999999997E-4</v>
      </c>
      <c r="N78" cm="1">
        <f t="array" ref="N78">_xlfn._xlws.FILTER(D$4:D$108, ($A$4:$A$108="4.")*($B$4:$B$108=$L78))</f>
        <v>1.356E-3</v>
      </c>
      <c r="O78" cm="1">
        <f t="array" ref="O78">_xlfn._xlws.FILTER(E$4:E$108, ($A$4:$A$108="4.")*($B$4:$B$108=$L78))</f>
        <v>2.13E-4</v>
      </c>
      <c r="P78" cm="1">
        <f t="array" ref="P78">_xlfn._xlws.FILTER(F$4:F$108, ($A$4:$A$108="4.")*($B$4:$B$108=$L78))</f>
        <v>1.21E-4</v>
      </c>
      <c r="Q78" cm="1">
        <f t="array" ref="Q78">_xlfn._xlws.FILTER(G$4:G$108, ($A$4:$A$108="4.")*($B$4:$B$108=$L78))</f>
        <v>7.6099999999999996E-4</v>
      </c>
      <c r="R78" cm="1">
        <f t="array" ref="R78">_xlfn._xlws.FILTER(H$4:H$108, ($A$4:$A$108="4.")*($B$4:$B$108=$L78))</f>
        <v>1.2689999999999999E-3</v>
      </c>
      <c r="S78" cm="1">
        <f t="array" ref="S78">_xlfn._xlws.FILTER(I$4:I$108, ($A$4:$A$108="4.")*($B$4:$B$108=$L78))</f>
        <v>2.12E-4</v>
      </c>
      <c r="T78" cm="1">
        <f t="array" ref="T78">_xlfn._xlws.FILTER(J$4:J$108, ($A$4:$A$108="4.")*($B$4:$B$108=$L78))</f>
        <v>3.0299999999999999E-4</v>
      </c>
    </row>
    <row r="79" spans="1:20" x14ac:dyDescent="0.35">
      <c r="A79" t="s">
        <v>28</v>
      </c>
      <c r="B79" s="9" t="str">
        <v>2^15</v>
      </c>
      <c r="C79">
        <v>3.0827E-2</v>
      </c>
      <c r="D79">
        <v>1.6355999999999999E-2</v>
      </c>
      <c r="E79">
        <v>7.4679999999999998E-3</v>
      </c>
      <c r="F79" s="9">
        <v>2.813E-3</v>
      </c>
      <c r="G79">
        <v>1.0666E-2</v>
      </c>
      <c r="H79">
        <v>6.8199999999999997E-3</v>
      </c>
      <c r="I79">
        <v>8.0190000000000001E-3</v>
      </c>
      <c r="J79">
        <v>8.4379999999999993E-3</v>
      </c>
      <c r="L79" t="s">
        <v>5</v>
      </c>
      <c r="M79" cm="1">
        <f t="array" ref="M79">_xlfn._xlws.FILTER(C$4:C$108, ($A$4:$A$108="4.")*($B$4:$B$108=$L79))</f>
        <v>7.8799999999999996E-4</v>
      </c>
      <c r="N79" cm="1">
        <f t="array" ref="N79">_xlfn._xlws.FILTER(D$4:D$108, ($A$4:$A$108="4.")*($B$4:$B$108=$L79))</f>
        <v>1.3910000000000001E-3</v>
      </c>
      <c r="O79" cm="1">
        <f t="array" ref="O79">_xlfn._xlws.FILTER(E$4:E$108, ($A$4:$A$108="4.")*($B$4:$B$108=$L79))</f>
        <v>2.0900000000000001E-4</v>
      </c>
      <c r="P79" cm="1">
        <f t="array" ref="P79">_xlfn._xlws.FILTER(F$4:F$108, ($A$4:$A$108="4.")*($B$4:$B$108=$L79))</f>
        <v>1.21E-4</v>
      </c>
      <c r="Q79" cm="1">
        <f t="array" ref="Q79">_xlfn._xlws.FILTER(G$4:G$108, ($A$4:$A$108="4.")*($B$4:$B$108=$L79))</f>
        <v>7.6000000000000004E-4</v>
      </c>
      <c r="R79" cm="1">
        <f t="array" ref="R79">_xlfn._xlws.FILTER(H$4:H$108, ($A$4:$A$108="4.")*($B$4:$B$108=$L79))</f>
        <v>1.253E-3</v>
      </c>
      <c r="S79" cm="1">
        <f t="array" ref="S79">_xlfn._xlws.FILTER(I$4:I$108, ($A$4:$A$108="4.")*($B$4:$B$108=$L79))</f>
        <v>2.1499999999999999E-4</v>
      </c>
      <c r="T79" cm="1">
        <f t="array" ref="T79">_xlfn._xlws.FILTER(J$4:J$108, ($A$4:$A$108="4.")*($B$4:$B$108=$L79))</f>
        <v>2.9700000000000001E-4</v>
      </c>
    </row>
    <row r="80" spans="1:20" x14ac:dyDescent="0.35">
      <c r="A80" t="s">
        <v>29</v>
      </c>
      <c r="B80" s="9" t="str">
        <v>2^15</v>
      </c>
      <c r="C80">
        <v>2.9940999999999999E-2</v>
      </c>
      <c r="D80">
        <v>1.6365999999999999E-2</v>
      </c>
      <c r="E80">
        <v>8.2269999999999999E-3</v>
      </c>
      <c r="F80" s="9">
        <v>2.7169999999999998E-3</v>
      </c>
      <c r="G80">
        <v>1.0633E-2</v>
      </c>
      <c r="H80">
        <v>6.8310000000000003E-3</v>
      </c>
      <c r="I80">
        <v>8.1209999999999997E-3</v>
      </c>
      <c r="J80">
        <v>8.4510000000000002E-3</v>
      </c>
      <c r="L80" t="s">
        <v>6</v>
      </c>
      <c r="M80" cm="1">
        <f t="array" ref="M80">_xlfn._xlws.FILTER(C$4:C$108, ($A$4:$A$108="4.")*($B$4:$B$108=$L80))</f>
        <v>7.85E-4</v>
      </c>
      <c r="N80" cm="1">
        <f t="array" ref="N80">_xlfn._xlws.FILTER(D$4:D$108, ($A$4:$A$108="4.")*($B$4:$B$108=$L80))</f>
        <v>1.3569999999999999E-3</v>
      </c>
      <c r="O80" cm="1">
        <f t="array" ref="O80">_xlfn._xlws.FILTER(E$4:E$108, ($A$4:$A$108="4.")*($B$4:$B$108=$L80))</f>
        <v>2.14E-4</v>
      </c>
      <c r="P80" cm="1">
        <f t="array" ref="P80">_xlfn._xlws.FILTER(F$4:F$108, ($A$4:$A$108="4.")*($B$4:$B$108=$L80))</f>
        <v>1.25E-4</v>
      </c>
      <c r="Q80" cm="1">
        <f t="array" ref="Q80">_xlfn._xlws.FILTER(G$4:G$108, ($A$4:$A$108="4.")*($B$4:$B$108=$L80))</f>
        <v>7.5699999999999997E-4</v>
      </c>
      <c r="R80" cm="1">
        <f t="array" ref="R80">_xlfn._xlws.FILTER(H$4:H$108, ($A$4:$A$108="4.")*($B$4:$B$108=$L80))</f>
        <v>1.2819999999999999E-3</v>
      </c>
      <c r="S80" cm="1">
        <f t="array" ref="S80">_xlfn._xlws.FILTER(I$4:I$108, ($A$4:$A$108="4.")*($B$4:$B$108=$L80))</f>
        <v>2.14E-4</v>
      </c>
      <c r="T80" cm="1">
        <f t="array" ref="T80">_xlfn._xlws.FILTER(J$4:J$108, ($A$4:$A$108="4.")*($B$4:$B$108=$L80))</f>
        <v>2.9599999999999998E-4</v>
      </c>
    </row>
    <row r="81" spans="1:20" x14ac:dyDescent="0.35">
      <c r="A81" t="s">
        <v>30</v>
      </c>
      <c r="B81" s="9" t="str">
        <v>2^15</v>
      </c>
      <c r="C81">
        <v>1.2796999999999999E-2</v>
      </c>
      <c r="D81">
        <v>1.6341000000000001E-2</v>
      </c>
      <c r="E81">
        <v>5.5050000000000003E-3</v>
      </c>
      <c r="F81" s="9">
        <v>2.7520000000000001E-3</v>
      </c>
      <c r="G81">
        <v>1.0612E-2</v>
      </c>
      <c r="H81">
        <v>6.8209999999999998E-3</v>
      </c>
      <c r="I81">
        <v>7.9920000000000008E-3</v>
      </c>
      <c r="J81">
        <v>8.4679999999999998E-3</v>
      </c>
      <c r="L81" t="s">
        <v>7</v>
      </c>
      <c r="M81" cm="1">
        <f t="array" ref="M81">_xlfn._xlws.FILTER(C$4:C$108, ($A$4:$A$108="4.")*($B$4:$B$108=$L81))</f>
        <v>1.16E-3</v>
      </c>
      <c r="N81" cm="1">
        <f t="array" ref="N81">_xlfn._xlws.FILTER(D$4:D$108, ($A$4:$A$108="4.")*($B$4:$B$108=$L81))</f>
        <v>1.5809999999999999E-3</v>
      </c>
      <c r="O81" cm="1">
        <f t="array" ref="O81">_xlfn._xlws.FILTER(E$4:E$108, ($A$4:$A$108="4.")*($B$4:$B$108=$L81))</f>
        <v>2.6699999999999998E-4</v>
      </c>
      <c r="P81" cm="1">
        <f t="array" ref="P81">_xlfn._xlws.FILTER(F$4:F$108, ($A$4:$A$108="4.")*($B$4:$B$108=$L81))</f>
        <v>1.26E-4</v>
      </c>
      <c r="Q81" cm="1">
        <f t="array" ref="Q81">_xlfn._xlws.FILTER(G$4:G$108, ($A$4:$A$108="4.")*($B$4:$B$108=$L81))</f>
        <v>1.101E-3</v>
      </c>
      <c r="R81" cm="1">
        <f t="array" ref="R81">_xlfn._xlws.FILTER(H$4:H$108, ($A$4:$A$108="4.")*($B$4:$B$108=$L81))</f>
        <v>1.382E-3</v>
      </c>
      <c r="S81" cm="1">
        <f t="array" ref="S81">_xlfn._xlws.FILTER(I$4:I$108, ($A$4:$A$108="4.")*($B$4:$B$108=$L81))</f>
        <v>2.43E-4</v>
      </c>
      <c r="T81" cm="1">
        <f t="array" ref="T81">_xlfn._xlws.FILTER(J$4:J$108, ($A$4:$A$108="4.")*($B$4:$B$108=$L81))</f>
        <v>3.8099999999999999E-4</v>
      </c>
    </row>
    <row r="82" spans="1:20" x14ac:dyDescent="0.35">
      <c r="A82" t="s">
        <v>31</v>
      </c>
      <c r="B82" s="9" t="str">
        <v>2^15</v>
      </c>
      <c r="C82">
        <v>1.0342E-2</v>
      </c>
      <c r="D82">
        <v>1.6317999999999999E-2</v>
      </c>
      <c r="E82">
        <v>5.5079999999999999E-3</v>
      </c>
      <c r="F82" s="9">
        <v>2.7330000000000002E-3</v>
      </c>
      <c r="G82">
        <v>1.0624E-2</v>
      </c>
      <c r="H82">
        <v>6.7879999999999998E-3</v>
      </c>
      <c r="I82">
        <v>8.0440000000000008E-3</v>
      </c>
      <c r="J82">
        <v>3.6470000000000001E-3</v>
      </c>
      <c r="L82" t="s">
        <v>8</v>
      </c>
      <c r="M82" cm="1">
        <f t="array" ref="M82">_xlfn._xlws.FILTER(C$4:C$108, ($A$4:$A$108="4.")*($B$4:$B$108=$L82))</f>
        <v>1.0920000000000001E-3</v>
      </c>
      <c r="N82" cm="1">
        <f t="array" ref="N82">_xlfn._xlws.FILTER(D$4:D$108, ($A$4:$A$108="4.")*($B$4:$B$108=$L82))</f>
        <v>1.5900000000000001E-3</v>
      </c>
      <c r="O82" cm="1">
        <f t="array" ref="O82">_xlfn._xlws.FILTER(E$4:E$108, ($A$4:$A$108="4.")*($B$4:$B$108=$L82))</f>
        <v>2.3499999999999999E-4</v>
      </c>
      <c r="P82" cm="1">
        <f t="array" ref="P82">_xlfn._xlws.FILTER(F$4:F$108, ($A$4:$A$108="4.")*($B$4:$B$108=$L82))</f>
        <v>4.2099999999999999E-4</v>
      </c>
      <c r="Q82" cm="1">
        <f t="array" ref="Q82">_xlfn._xlws.FILTER(G$4:G$108, ($A$4:$A$108="4.")*($B$4:$B$108=$L82))</f>
        <v>1.0640000000000001E-3</v>
      </c>
      <c r="R82" cm="1">
        <f t="array" ref="R82">_xlfn._xlws.FILTER(H$4:H$108, ($A$4:$A$108="4.")*($B$4:$B$108=$L82))</f>
        <v>1.472E-3</v>
      </c>
      <c r="S82" cm="1">
        <f t="array" ref="S82">_xlfn._xlws.FILTER(I$4:I$108, ($A$4:$A$108="4.")*($B$4:$B$108=$L82))</f>
        <v>2.5500000000000002E-4</v>
      </c>
      <c r="T82" cm="1">
        <f t="array" ref="T82">_xlfn._xlws.FILTER(J$4:J$108, ($A$4:$A$108="4.")*($B$4:$B$108=$L82))</f>
        <v>6.0899999999999995E-4</v>
      </c>
    </row>
    <row r="83" spans="1:20" x14ac:dyDescent="0.35">
      <c r="A83" t="s">
        <v>32</v>
      </c>
      <c r="B83" s="9" t="str">
        <v>2^15</v>
      </c>
      <c r="C83">
        <v>1.043E-2</v>
      </c>
      <c r="D83">
        <v>1.6497999999999999E-2</v>
      </c>
      <c r="E83">
        <v>5.4660000000000004E-3</v>
      </c>
      <c r="F83" s="9">
        <v>2.7529999999999998E-3</v>
      </c>
      <c r="G83">
        <v>1.0659E-2</v>
      </c>
      <c r="H83">
        <v>6.8129999999999996E-3</v>
      </c>
      <c r="I83">
        <v>8.0129999999999993E-3</v>
      </c>
      <c r="J83">
        <v>3.676E-3</v>
      </c>
      <c r="L83" t="s">
        <v>9</v>
      </c>
      <c r="M83" cm="1">
        <f t="array" ref="M83">_xlfn._xlws.FILTER(C$4:C$108, ($A$4:$A$108="4.")*($B$4:$B$108=$L83))</f>
        <v>1.1999999999999999E-3</v>
      </c>
      <c r="N83" cm="1">
        <f t="array" ref="N83">_xlfn._xlws.FILTER(D$4:D$108, ($A$4:$A$108="4.")*($B$4:$B$108=$L83))</f>
        <v>1.684E-3</v>
      </c>
      <c r="O83" cm="1">
        <f t="array" ref="O83">_xlfn._xlws.FILTER(E$4:E$108, ($A$4:$A$108="4.")*($B$4:$B$108=$L83))</f>
        <v>4.0099999999999999E-4</v>
      </c>
      <c r="P83" cm="1">
        <f t="array" ref="P83">_xlfn._xlws.FILTER(F$4:F$108, ($A$4:$A$108="4.")*($B$4:$B$108=$L83))</f>
        <v>4.28E-4</v>
      </c>
      <c r="Q83" cm="1">
        <f t="array" ref="Q83">_xlfn._xlws.FILTER(G$4:G$108, ($A$4:$A$108="4.")*($B$4:$B$108=$L83))</f>
        <v>1.23E-3</v>
      </c>
      <c r="R83" cm="1">
        <f t="array" ref="R83">_xlfn._xlws.FILTER(H$4:H$108, ($A$4:$A$108="4.")*($B$4:$B$108=$L83))</f>
        <v>1.477E-3</v>
      </c>
      <c r="S83" cm="1">
        <f t="array" ref="S83">_xlfn._xlws.FILTER(I$4:I$108, ($A$4:$A$108="4.")*($B$4:$B$108=$L83))</f>
        <v>5.0100000000000003E-4</v>
      </c>
      <c r="T83" cm="1">
        <f t="array" ref="T83">_xlfn._xlws.FILTER(J$4:J$108, ($A$4:$A$108="4.")*($B$4:$B$108=$L83))</f>
        <v>5.5999999999999995E-4</v>
      </c>
    </row>
    <row r="84" spans="1:20" x14ac:dyDescent="0.35">
      <c r="A84" t="s">
        <v>28</v>
      </c>
      <c r="B84" s="9" t="str">
        <v>2^16</v>
      </c>
      <c r="C84">
        <v>1.8629E-2</v>
      </c>
      <c r="D84">
        <v>2.9329999999999998E-2</v>
      </c>
      <c r="E84">
        <v>1.0544E-2</v>
      </c>
      <c r="F84" s="9">
        <v>4.5649999999999996E-3</v>
      </c>
      <c r="G84">
        <v>1.8723E-2</v>
      </c>
      <c r="H84">
        <v>1.0253999999999999E-2</v>
      </c>
      <c r="I84">
        <v>1.5812E-2</v>
      </c>
      <c r="J84">
        <v>5.9170000000000004E-3</v>
      </c>
      <c r="L84" t="s">
        <v>10</v>
      </c>
      <c r="M84" cm="1">
        <f t="array" ref="M84">_xlfn._xlws.FILTER(C$4:C$108, ($A$4:$A$108="4.")*($B$4:$B$108=$L84))</f>
        <v>1.2899999999999999E-3</v>
      </c>
      <c r="N84" cm="1">
        <f t="array" ref="N84">_xlfn._xlws.FILTER(D$4:D$108, ($A$4:$A$108="4.")*($B$4:$B$108=$L84))</f>
        <v>2.0999999999999999E-3</v>
      </c>
      <c r="O84" cm="1">
        <f t="array" ref="O84">_xlfn._xlws.FILTER(E$4:E$108, ($A$4:$A$108="4.")*($B$4:$B$108=$L84))</f>
        <v>4.4099999999999999E-4</v>
      </c>
      <c r="P84" cm="1">
        <f t="array" ref="P84">_xlfn._xlws.FILTER(F$4:F$108, ($A$4:$A$108="4.")*($B$4:$B$108=$L84))</f>
        <v>6.5500000000000003E-3</v>
      </c>
      <c r="Q84" cm="1">
        <f t="array" ref="Q84">_xlfn._xlws.FILTER(G$4:G$108, ($A$4:$A$108="4.")*($B$4:$B$108=$L84))</f>
        <v>1.2689999999999999E-3</v>
      </c>
      <c r="R84" cm="1">
        <f t="array" ref="R84">_xlfn._xlws.FILTER(H$4:H$108, ($A$4:$A$108="4.")*($B$4:$B$108=$L84))</f>
        <v>1.7589999999999999E-3</v>
      </c>
      <c r="S84" cm="1">
        <f t="array" ref="S84">_xlfn._xlws.FILTER(I$4:I$108, ($A$4:$A$108="4.")*($B$4:$B$108=$L84))</f>
        <v>4.5300000000000001E-4</v>
      </c>
      <c r="T84" cm="1">
        <f t="array" ref="T84">_xlfn._xlws.FILTER(J$4:J$108, ($A$4:$A$108="4.")*($B$4:$B$108=$L84))</f>
        <v>8.03E-4</v>
      </c>
    </row>
    <row r="85" spans="1:20" x14ac:dyDescent="0.35">
      <c r="A85" t="s">
        <v>29</v>
      </c>
      <c r="B85" s="9" t="str">
        <v>2^16</v>
      </c>
      <c r="C85">
        <v>1.8610999999999999E-2</v>
      </c>
      <c r="D85">
        <v>2.9246000000000001E-2</v>
      </c>
      <c r="E85">
        <v>1.1565000000000001E-2</v>
      </c>
      <c r="F85" s="9">
        <v>4.6379999999999998E-3</v>
      </c>
      <c r="G85">
        <v>1.8631000000000002E-2</v>
      </c>
      <c r="H85">
        <v>1.0173E-2</v>
      </c>
      <c r="I85">
        <v>1.5744999999999999E-2</v>
      </c>
      <c r="J85">
        <v>5.8849999999999996E-3</v>
      </c>
      <c r="L85" t="s">
        <v>11</v>
      </c>
      <c r="M85" cm="1">
        <f t="array" ref="M85">_xlfn._xlws.FILTER(C$4:C$108, ($A$4:$A$108="4.")*($B$4:$B$108=$L85))</f>
        <v>1.622E-3</v>
      </c>
      <c r="N85" cm="1">
        <f t="array" ref="N85">_xlfn._xlws.FILTER(D$4:D$108, ($A$4:$A$108="4.")*($B$4:$B$108=$L85))</f>
        <v>2.2439999999999999E-3</v>
      </c>
      <c r="O85" cm="1">
        <f t="array" ref="O85">_xlfn._xlws.FILTER(E$4:E$108, ($A$4:$A$108="4.")*($B$4:$B$108=$L85))</f>
        <v>6.2500000000000001E-4</v>
      </c>
      <c r="P85" cm="1">
        <f t="array" ref="P85">_xlfn._xlws.FILTER(F$4:F$108, ($A$4:$A$108="4.")*($B$4:$B$108=$L85))</f>
        <v>5.7499999999999999E-4</v>
      </c>
      <c r="Q85" cm="1">
        <f t="array" ref="Q85">_xlfn._xlws.FILTER(G$4:G$108, ($A$4:$A$108="4.")*($B$4:$B$108=$L85))</f>
        <v>1.647E-3</v>
      </c>
      <c r="R85" cm="1">
        <f t="array" ref="R85">_xlfn._xlws.FILTER(H$4:H$108, ($A$4:$A$108="4.")*($B$4:$B$108=$L85))</f>
        <v>1.856E-3</v>
      </c>
      <c r="S85" cm="1">
        <f t="array" ref="S85">_xlfn._xlws.FILTER(I$4:I$108, ($A$4:$A$108="4.")*($B$4:$B$108=$L85))</f>
        <v>6.0700000000000001E-4</v>
      </c>
      <c r="T85" cm="1">
        <f t="array" ref="T85">_xlfn._xlws.FILTER(J$4:J$108, ($A$4:$A$108="4.")*($B$4:$B$108=$L85))</f>
        <v>9.2599999999999996E-4</v>
      </c>
    </row>
    <row r="86" spans="1:20" x14ac:dyDescent="0.35">
      <c r="A86" t="s">
        <v>30</v>
      </c>
      <c r="B86" s="9" t="str">
        <v>2^16</v>
      </c>
      <c r="C86">
        <v>1.8530000000000001E-2</v>
      </c>
      <c r="D86">
        <v>2.9221E-2</v>
      </c>
      <c r="E86">
        <v>1.3318999999999999E-2</v>
      </c>
      <c r="F86" s="9">
        <v>4.6420000000000003E-3</v>
      </c>
      <c r="G86">
        <v>1.8634000000000001E-2</v>
      </c>
      <c r="H86">
        <v>1.0326999999999999E-2</v>
      </c>
      <c r="I86">
        <v>1.5900999999999998E-2</v>
      </c>
      <c r="J86">
        <v>5.9300000000000004E-3</v>
      </c>
      <c r="L86" t="s">
        <v>12</v>
      </c>
      <c r="M86" cm="1">
        <f t="array" ref="M86">_xlfn._xlws.FILTER(C$4:C$108, ($A$4:$A$108="4.")*($B$4:$B$108=$L86))</f>
        <v>2E-3</v>
      </c>
      <c r="N86" cm="1">
        <f t="array" ref="N86">_xlfn._xlws.FILTER(D$4:D$108, ($A$4:$A$108="4.")*($B$4:$B$108=$L86))</f>
        <v>2.5669999999999998E-3</v>
      </c>
      <c r="O86" cm="1">
        <f t="array" ref="O86">_xlfn._xlws.FILTER(E$4:E$108, ($A$4:$A$108="4.")*($B$4:$B$108=$L86))</f>
        <v>9.0700000000000004E-4</v>
      </c>
      <c r="P86" cm="1">
        <f t="array" ref="P86">_xlfn._xlws.FILTER(F$4:F$108, ($A$4:$A$108="4.")*($B$4:$B$108=$L86))</f>
        <v>6.3100000000000005E-4</v>
      </c>
      <c r="Q86" cm="1">
        <f t="array" ref="Q86">_xlfn._xlws.FILTER(G$4:G$108, ($A$4:$A$108="4.")*($B$4:$B$108=$L86))</f>
        <v>1.9849999999999998E-3</v>
      </c>
      <c r="R86" cm="1">
        <f t="array" ref="R86">_xlfn._xlws.FILTER(H$4:H$108, ($A$4:$A$108="4.")*($B$4:$B$108=$L86))</f>
        <v>2.0200000000000001E-3</v>
      </c>
      <c r="S86" cm="1">
        <f t="array" ref="S86">_xlfn._xlws.FILTER(I$4:I$108, ($A$4:$A$108="4.")*($B$4:$B$108=$L86))</f>
        <v>9.0399999999999996E-4</v>
      </c>
      <c r="T86" cm="1">
        <f t="array" ref="T86">_xlfn._xlws.FILTER(J$4:J$108, ($A$4:$A$108="4.")*($B$4:$B$108=$L86))</f>
        <v>1.109E-3</v>
      </c>
    </row>
    <row r="87" spans="1:20" x14ac:dyDescent="0.35">
      <c r="A87" t="s">
        <v>31</v>
      </c>
      <c r="B87" s="9" t="str">
        <v>2^16</v>
      </c>
      <c r="C87">
        <v>1.8536E-2</v>
      </c>
      <c r="D87">
        <v>2.9250999999999999E-2</v>
      </c>
      <c r="E87">
        <v>1.3202E-2</v>
      </c>
      <c r="F87" s="9">
        <v>4.6129999999999999E-3</v>
      </c>
      <c r="G87">
        <v>1.8681E-2</v>
      </c>
      <c r="H87">
        <v>1.0240000000000001E-2</v>
      </c>
      <c r="I87">
        <v>1.6029999999999999E-2</v>
      </c>
      <c r="J87">
        <v>5.8840000000000003E-3</v>
      </c>
      <c r="L87" t="s">
        <v>13</v>
      </c>
      <c r="M87" cm="1">
        <f t="array" ref="M87">_xlfn._xlws.FILTER(C$4:C$108, ($A$4:$A$108="4.")*($B$4:$B$108=$L87))</f>
        <v>3.4220000000000001E-3</v>
      </c>
      <c r="N87" cm="1">
        <f t="array" ref="N87">_xlfn._xlws.FILTER(D$4:D$108, ($A$4:$A$108="4.")*($B$4:$B$108=$L87))</f>
        <v>3.3679999999999999E-3</v>
      </c>
      <c r="O87" cm="1">
        <f t="array" ref="O87">_xlfn._xlws.FILTER(E$4:E$108, ($A$4:$A$108="4.")*($B$4:$B$108=$L87))</f>
        <v>1.635E-3</v>
      </c>
      <c r="P87" cm="1">
        <f t="array" ref="P87">_xlfn._xlws.FILTER(F$4:F$108, ($A$4:$A$108="4.")*($B$4:$B$108=$L87))</f>
        <v>9.1799999999999998E-4</v>
      </c>
      <c r="Q87" cm="1">
        <f t="array" ref="Q87">_xlfn._xlws.FILTER(G$4:G$108, ($A$4:$A$108="4.")*($B$4:$B$108=$L87))</f>
        <v>3.385E-3</v>
      </c>
      <c r="R87" cm="1">
        <f t="array" ref="R87">_xlfn._xlws.FILTER(H$4:H$108, ($A$4:$A$108="4.")*($B$4:$B$108=$L87))</f>
        <v>2.4989999999999999E-3</v>
      </c>
      <c r="S87" cm="1">
        <f t="array" ref="S87">_xlfn._xlws.FILTER(I$4:I$108, ($A$4:$A$108="4.")*($B$4:$B$108=$L87))</f>
        <v>1.7769999999999999E-3</v>
      </c>
      <c r="T87" cm="1">
        <f t="array" ref="T87">_xlfn._xlws.FILTER(J$4:J$108, ($A$4:$A$108="4.")*($B$4:$B$108=$L87))</f>
        <v>1.8339999999999999E-3</v>
      </c>
    </row>
    <row r="88" spans="1:20" x14ac:dyDescent="0.35">
      <c r="A88" t="s">
        <v>32</v>
      </c>
      <c r="B88" s="9" t="str">
        <v>2^16</v>
      </c>
      <c r="C88">
        <v>1.8446000000000001E-2</v>
      </c>
      <c r="D88">
        <v>2.9197000000000001E-2</v>
      </c>
      <c r="E88">
        <v>1.3226E-2</v>
      </c>
      <c r="F88" s="9">
        <v>4.5880000000000001E-3</v>
      </c>
      <c r="G88">
        <v>1.8620999999999999E-2</v>
      </c>
      <c r="H88">
        <v>1.0276E-2</v>
      </c>
      <c r="I88">
        <v>1.5980999999999999E-2</v>
      </c>
      <c r="J88">
        <v>5.9259999999999998E-3</v>
      </c>
      <c r="L88" t="s">
        <v>14</v>
      </c>
      <c r="M88" cm="1">
        <f t="array" ref="M88">_xlfn._xlws.FILTER(C$4:C$108, ($A$4:$A$108="4.")*($B$4:$B$108=$L88))</f>
        <v>5.3470000000000002E-3</v>
      </c>
      <c r="N88" cm="1">
        <f t="array" ref="N88">_xlfn._xlws.FILTER(D$4:D$108, ($A$4:$A$108="4.")*($B$4:$B$108=$L88))</f>
        <v>4.7060000000000001E-3</v>
      </c>
      <c r="O88" cm="1">
        <f t="array" ref="O88">_xlfn._xlws.FILTER(E$4:E$108, ($A$4:$A$108="4.")*($B$4:$B$108=$L88))</f>
        <v>2.9979999999999998E-3</v>
      </c>
      <c r="P88" cm="1">
        <f t="array" ref="P88">_xlfn._xlws.FILTER(F$4:F$108, ($A$4:$A$108="4.")*($B$4:$B$108=$L88))</f>
        <v>1.188E-3</v>
      </c>
      <c r="Q88" cm="1">
        <f t="array" ref="Q88">_xlfn._xlws.FILTER(G$4:G$108, ($A$4:$A$108="4.")*($B$4:$B$108=$L88))</f>
        <v>5.3109999999999997E-3</v>
      </c>
      <c r="R88" cm="1">
        <f t="array" ref="R88">_xlfn._xlws.FILTER(H$4:H$108, ($A$4:$A$108="4.")*($B$4:$B$108=$L88))</f>
        <v>3.1089999999999998E-3</v>
      </c>
      <c r="S88" cm="1">
        <f t="array" ref="S88">_xlfn._xlws.FILTER(I$4:I$108, ($A$4:$A$108="4.")*($B$4:$B$108=$L88))</f>
        <v>2.8909999999999999E-3</v>
      </c>
      <c r="T88" cm="1">
        <f t="array" ref="T88">_xlfn._xlws.FILTER(J$4:J$108, ($A$4:$A$108="4.")*($B$4:$B$108=$L88))</f>
        <v>2.2139999999999998E-3</v>
      </c>
    </row>
    <row r="89" spans="1:20" x14ac:dyDescent="0.35">
      <c r="A89" t="s">
        <v>28</v>
      </c>
      <c r="B89" s="9" t="str">
        <v>2^17</v>
      </c>
      <c r="C89">
        <v>3.4717999999999999E-2</v>
      </c>
      <c r="D89">
        <v>5.4468999999999997E-2</v>
      </c>
      <c r="E89">
        <v>2.5309000000000002E-2</v>
      </c>
      <c r="F89" s="9">
        <v>9.4299999999999991E-3</v>
      </c>
      <c r="G89">
        <v>3.5279999999999999E-2</v>
      </c>
      <c r="H89">
        <v>1.5779000000000001E-2</v>
      </c>
      <c r="I89">
        <v>3.1560999999999999E-2</v>
      </c>
      <c r="J89">
        <v>1.0637000000000001E-2</v>
      </c>
      <c r="L89" t="s">
        <v>15</v>
      </c>
      <c r="M89" cm="1">
        <f t="array" ref="M89">_xlfn._xlws.FILTER(C$4:C$108, ($A$4:$A$108="4.")*($B$4:$B$108=$L89))</f>
        <v>9.1479999999999999E-3</v>
      </c>
      <c r="N89" cm="1">
        <f t="array" ref="N89">_xlfn._xlws.FILTER(D$4:D$108, ($A$4:$A$108="4.")*($B$4:$B$108=$L89))</f>
        <v>6.5729999999999998E-3</v>
      </c>
      <c r="O89" cm="1">
        <f t="array" ref="O89">_xlfn._xlws.FILTER(E$4:E$108, ($A$4:$A$108="4.")*($B$4:$B$108=$L89))</f>
        <v>1.9499999999999999E-3</v>
      </c>
      <c r="P89" cm="1">
        <f t="array" ref="P89">_xlfn._xlws.FILTER(F$4:F$108, ($A$4:$A$108="4.")*($B$4:$B$108=$L89))</f>
        <v>1.431E-3</v>
      </c>
      <c r="Q89" cm="1">
        <f t="array" ref="Q89">_xlfn._xlws.FILTER(G$4:G$108, ($A$4:$A$108="4.")*($B$4:$B$108=$L89))</f>
        <v>9.2820000000000003E-3</v>
      </c>
      <c r="R89" cm="1">
        <f t="array" ref="R89">_xlfn._xlws.FILTER(H$4:H$108, ($A$4:$A$108="4.")*($B$4:$B$108=$L89))</f>
        <v>3.7599999999999999E-3</v>
      </c>
      <c r="S89" cm="1">
        <f t="array" ref="S89">_xlfn._xlws.FILTER(I$4:I$108, ($A$4:$A$108="4.")*($B$4:$B$108=$L89))</f>
        <v>5.8139999999999997E-3</v>
      </c>
      <c r="T89" cm="1">
        <f t="array" ref="T89">_xlfn._xlws.FILTER(J$4:J$108, ($A$4:$A$108="4.")*($B$4:$B$108=$L89))</f>
        <v>3.0279999999999999E-3</v>
      </c>
    </row>
    <row r="90" spans="1:20" x14ac:dyDescent="0.35">
      <c r="A90" t="s">
        <v>29</v>
      </c>
      <c r="B90" s="9" t="str">
        <v>2^17</v>
      </c>
      <c r="C90">
        <v>3.4643E-2</v>
      </c>
      <c r="D90">
        <v>5.4418000000000001E-2</v>
      </c>
      <c r="E90">
        <v>2.5538000000000002E-2</v>
      </c>
      <c r="F90" s="9">
        <v>8.1209999999999997E-3</v>
      </c>
      <c r="G90">
        <v>3.5309E-2</v>
      </c>
      <c r="H90">
        <v>1.5551000000000001E-2</v>
      </c>
      <c r="I90">
        <v>3.1675000000000002E-2</v>
      </c>
      <c r="J90">
        <v>1.0652E-2</v>
      </c>
      <c r="L90" t="s">
        <v>16</v>
      </c>
      <c r="M90" cm="1">
        <f t="array" ref="M90">_xlfn._xlws.FILTER(C$4:C$108, ($A$4:$A$108="4.")*($B$4:$B$108=$L90))</f>
        <v>1.6889000000000001E-2</v>
      </c>
      <c r="N90" cm="1">
        <f t="array" ref="N90">_xlfn._xlws.FILTER(D$4:D$108, ($A$4:$A$108="4.")*($B$4:$B$108=$L90))</f>
        <v>1.0151E-2</v>
      </c>
      <c r="O90" cm="1">
        <f t="array" ref="O90">_xlfn._xlws.FILTER(E$4:E$108, ($A$4:$A$108="4.")*($B$4:$B$108=$L90))</f>
        <v>3.8319999999999999E-3</v>
      </c>
      <c r="P90" cm="1">
        <f t="array" ref="P90">_xlfn._xlws.FILTER(F$4:F$108, ($A$4:$A$108="4.")*($B$4:$B$108=$L90))</f>
        <v>1.7799999999999999E-3</v>
      </c>
      <c r="Q90" cm="1">
        <f t="array" ref="Q90">_xlfn._xlws.FILTER(G$4:G$108, ($A$4:$A$108="4.")*($B$4:$B$108=$L90))</f>
        <v>6.1269999999999996E-3</v>
      </c>
      <c r="R90" cm="1">
        <f t="array" ref="R90">_xlfn._xlws.FILTER(H$4:H$108, ($A$4:$A$108="4.")*($B$4:$B$108=$L90))</f>
        <v>5.0480000000000004E-3</v>
      </c>
      <c r="S90" cm="1">
        <f t="array" ref="S90">_xlfn._xlws.FILTER(I$4:I$108, ($A$4:$A$108="4.")*($B$4:$B$108=$L90))</f>
        <v>4.1240000000000001E-3</v>
      </c>
      <c r="T90" cm="1">
        <f t="array" ref="T90">_xlfn._xlws.FILTER(J$4:J$108, ($A$4:$A$108="4.")*($B$4:$B$108=$L90))</f>
        <v>4.6959999999999997E-3</v>
      </c>
    </row>
    <row r="91" spans="1:20" x14ac:dyDescent="0.35">
      <c r="A91" t="s">
        <v>30</v>
      </c>
      <c r="B91" s="9" t="str">
        <v>2^17</v>
      </c>
      <c r="C91">
        <v>3.4686000000000002E-2</v>
      </c>
      <c r="D91">
        <v>5.4446000000000001E-2</v>
      </c>
      <c r="E91">
        <v>2.5588E-2</v>
      </c>
      <c r="F91" s="9">
        <v>8.005E-3</v>
      </c>
      <c r="G91">
        <v>3.5341999999999998E-2</v>
      </c>
      <c r="H91">
        <v>1.5672999999999999E-2</v>
      </c>
      <c r="I91">
        <v>3.1875000000000001E-2</v>
      </c>
      <c r="J91">
        <v>1.0584E-2</v>
      </c>
      <c r="L91" t="s">
        <v>17</v>
      </c>
      <c r="M91" cm="1">
        <f t="array" ref="M91">_xlfn._xlws.FILTER(C$4:C$108, ($A$4:$A$108="4.")*($B$4:$B$108=$L91))</f>
        <v>1.0342E-2</v>
      </c>
      <c r="N91" cm="1">
        <f t="array" ref="N91">_xlfn._xlws.FILTER(D$4:D$108, ($A$4:$A$108="4.")*($B$4:$B$108=$L91))</f>
        <v>1.6317999999999999E-2</v>
      </c>
      <c r="O91" cm="1">
        <f t="array" ref="O91">_xlfn._xlws.FILTER(E$4:E$108, ($A$4:$A$108="4.")*($B$4:$B$108=$L91))</f>
        <v>5.5079999999999999E-3</v>
      </c>
      <c r="P91" cm="1">
        <f t="array" ref="P91">_xlfn._xlws.FILTER(F$4:F$108, ($A$4:$A$108="4.")*($B$4:$B$108=$L91))</f>
        <v>2.7330000000000002E-3</v>
      </c>
      <c r="Q91" cm="1">
        <f t="array" ref="Q91">_xlfn._xlws.FILTER(G$4:G$108, ($A$4:$A$108="4.")*($B$4:$B$108=$L91))</f>
        <v>1.0624E-2</v>
      </c>
      <c r="R91" cm="1">
        <f t="array" ref="R91">_xlfn._xlws.FILTER(H$4:H$108, ($A$4:$A$108="4.")*($B$4:$B$108=$L91))</f>
        <v>6.7879999999999998E-3</v>
      </c>
      <c r="S91" cm="1">
        <f t="array" ref="S91">_xlfn._xlws.FILTER(I$4:I$108, ($A$4:$A$108="4.")*($B$4:$B$108=$L91))</f>
        <v>8.0440000000000008E-3</v>
      </c>
      <c r="T91" cm="1">
        <f t="array" ref="T91">_xlfn._xlws.FILTER(J$4:J$108, ($A$4:$A$108="4.")*($B$4:$B$108=$L91))</f>
        <v>3.6470000000000001E-3</v>
      </c>
    </row>
    <row r="92" spans="1:20" x14ac:dyDescent="0.35">
      <c r="A92" t="s">
        <v>31</v>
      </c>
      <c r="B92" s="9" t="str">
        <v>2^17</v>
      </c>
      <c r="C92">
        <v>3.4852000000000001E-2</v>
      </c>
      <c r="D92">
        <v>5.4468000000000003E-2</v>
      </c>
      <c r="E92">
        <v>2.5669000000000001E-2</v>
      </c>
      <c r="F92" s="9">
        <v>7.9159999999999994E-3</v>
      </c>
      <c r="G92">
        <v>3.5262000000000002E-2</v>
      </c>
      <c r="H92">
        <v>1.5532000000000001E-2</v>
      </c>
      <c r="I92">
        <v>3.1266000000000002E-2</v>
      </c>
      <c r="J92">
        <v>9.4079999999999997E-3</v>
      </c>
      <c r="L92" t="s">
        <v>18</v>
      </c>
      <c r="M92" cm="1">
        <f t="array" ref="M92">_xlfn._xlws.FILTER(C$4:C$108, ($A$4:$A$108="4.")*($B$4:$B$108=$L92))</f>
        <v>1.8536E-2</v>
      </c>
      <c r="N92" cm="1">
        <f t="array" ref="N92">_xlfn._xlws.FILTER(D$4:D$108, ($A$4:$A$108="4.")*($B$4:$B$108=$L92))</f>
        <v>2.9250999999999999E-2</v>
      </c>
      <c r="O92" cm="1">
        <f t="array" ref="O92">_xlfn._xlws.FILTER(E$4:E$108, ($A$4:$A$108="4.")*($B$4:$B$108=$L92))</f>
        <v>1.3202E-2</v>
      </c>
      <c r="P92" cm="1">
        <f t="array" ref="P92">_xlfn._xlws.FILTER(F$4:F$108, ($A$4:$A$108="4.")*($B$4:$B$108=$L92))</f>
        <v>4.6129999999999999E-3</v>
      </c>
      <c r="Q92" cm="1">
        <f t="array" ref="Q92">_xlfn._xlws.FILTER(G$4:G$108, ($A$4:$A$108="4.")*($B$4:$B$108=$L92))</f>
        <v>1.8681E-2</v>
      </c>
      <c r="R92" cm="1">
        <f t="array" ref="R92">_xlfn._xlws.FILTER(H$4:H$108, ($A$4:$A$108="4.")*($B$4:$B$108=$L92))</f>
        <v>1.0240000000000001E-2</v>
      </c>
      <c r="S92" cm="1">
        <f t="array" ref="S92">_xlfn._xlws.FILTER(I$4:I$108, ($A$4:$A$108="4.")*($B$4:$B$108=$L92))</f>
        <v>1.6029999999999999E-2</v>
      </c>
      <c r="T92" cm="1">
        <f t="array" ref="T92">_xlfn._xlws.FILTER(J$4:J$108, ($A$4:$A$108="4.")*($B$4:$B$108=$L92))</f>
        <v>5.8840000000000003E-3</v>
      </c>
    </row>
    <row r="93" spans="1:20" x14ac:dyDescent="0.35">
      <c r="A93" t="s">
        <v>32</v>
      </c>
      <c r="B93" s="9" t="str">
        <v>2^17</v>
      </c>
      <c r="C93">
        <v>3.4845000000000001E-2</v>
      </c>
      <c r="D93">
        <v>4.2313999999999997E-2</v>
      </c>
      <c r="E93">
        <v>2.5538999999999999E-2</v>
      </c>
      <c r="F93" s="9">
        <v>7.9869999999999993E-3</v>
      </c>
      <c r="G93">
        <v>3.5283000000000002E-2</v>
      </c>
      <c r="H93">
        <v>1.5476E-2</v>
      </c>
      <c r="I93">
        <v>3.1133999999999998E-2</v>
      </c>
      <c r="J93">
        <v>9.3760000000000007E-3</v>
      </c>
      <c r="L93" t="s">
        <v>19</v>
      </c>
      <c r="M93" cm="1">
        <f t="array" ref="M93">_xlfn._xlws.FILTER(C$4:C$108, ($A$4:$A$108="4.")*($B$4:$B$108=$L93))</f>
        <v>3.4852000000000001E-2</v>
      </c>
      <c r="N93" cm="1">
        <f t="array" ref="N93">_xlfn._xlws.FILTER(D$4:D$108, ($A$4:$A$108="4.")*($B$4:$B$108=$L93))</f>
        <v>5.4468000000000003E-2</v>
      </c>
      <c r="O93" cm="1">
        <f t="array" ref="O93">_xlfn._xlws.FILTER(E$4:E$108, ($A$4:$A$108="4.")*($B$4:$B$108=$L93))</f>
        <v>2.5669000000000001E-2</v>
      </c>
      <c r="P93" cm="1">
        <f t="array" ref="P93">_xlfn._xlws.FILTER(F$4:F$108, ($A$4:$A$108="4.")*($B$4:$B$108=$L93))</f>
        <v>7.9159999999999994E-3</v>
      </c>
      <c r="Q93" cm="1">
        <f t="array" ref="Q93">_xlfn._xlws.FILTER(G$4:G$108, ($A$4:$A$108="4.")*($B$4:$B$108=$L93))</f>
        <v>3.5262000000000002E-2</v>
      </c>
      <c r="R93" cm="1">
        <f t="array" ref="R93">_xlfn._xlws.FILTER(H$4:H$108, ($A$4:$A$108="4.")*($B$4:$B$108=$L93))</f>
        <v>1.5532000000000001E-2</v>
      </c>
      <c r="S93" cm="1">
        <f t="array" ref="S93">_xlfn._xlws.FILTER(I$4:I$108, ($A$4:$A$108="4.")*($B$4:$B$108=$L93))</f>
        <v>3.1266000000000002E-2</v>
      </c>
      <c r="T93" cm="1">
        <f t="array" ref="T93">_xlfn._xlws.FILTER(J$4:J$108, ($A$4:$A$108="4.")*($B$4:$B$108=$L93))</f>
        <v>9.4079999999999997E-3</v>
      </c>
    </row>
    <row r="94" spans="1:20" x14ac:dyDescent="0.35">
      <c r="A94" t="s">
        <v>28</v>
      </c>
      <c r="B94" s="9" t="str">
        <v>2^18</v>
      </c>
      <c r="C94">
        <v>1.77E-2</v>
      </c>
      <c r="D94">
        <v>3.8900999999999998E-2</v>
      </c>
      <c r="E94">
        <v>8.2170000000000003E-3</v>
      </c>
      <c r="F94" s="9">
        <v>2.0125000000000001E-2</v>
      </c>
      <c r="G94">
        <v>2.4704E-2</v>
      </c>
      <c r="H94">
        <v>3.8392000000000003E-2</v>
      </c>
      <c r="I94">
        <v>8.4410000000000006E-3</v>
      </c>
      <c r="J94">
        <v>1.8617999999999999E-2</v>
      </c>
      <c r="L94" t="s">
        <v>20</v>
      </c>
      <c r="M94" cm="1">
        <f t="array" ref="M94">_xlfn._xlws.FILTER(C$4:C$108, ($A$4:$A$108="4.")*($B$4:$B$108=$L94))</f>
        <v>9.417E-3</v>
      </c>
      <c r="N94" cm="1">
        <f t="array" ref="N94">_xlfn._xlws.FILTER(D$4:D$108, ($A$4:$A$108="4.")*($B$4:$B$108=$L94))</f>
        <v>3.3251000000000003E-2</v>
      </c>
      <c r="O94" cm="1">
        <f t="array" ref="O94">_xlfn._xlws.FILTER(E$4:E$108, ($A$4:$A$108="4.")*($B$4:$B$108=$L94))</f>
        <v>4.4609999999999997E-3</v>
      </c>
      <c r="P94" cm="1">
        <f t="array" ref="P94">_xlfn._xlws.FILTER(F$4:F$108, ($A$4:$A$108="4.")*($B$4:$B$108=$L94))</f>
        <v>1.6338999999999999E-2</v>
      </c>
      <c r="Q94" cm="1">
        <f t="array" ref="Q94">_xlfn._xlws.FILTER(G$4:G$108, ($A$4:$A$108="4.")*($B$4:$B$108=$L94))</f>
        <v>1.8262E-2</v>
      </c>
      <c r="R94" cm="1">
        <f t="array" ref="R94">_xlfn._xlws.FILTER(H$4:H$108, ($A$4:$A$108="4.")*($B$4:$B$108=$L94))</f>
        <v>3.1944E-2</v>
      </c>
      <c r="S94" cm="1">
        <f t="array" ref="S94">_xlfn._xlws.FILTER(I$4:I$108, ($A$4:$A$108="4.")*($B$4:$B$108=$L94))</f>
        <v>4.7879999999999997E-3</v>
      </c>
      <c r="T94" cm="1">
        <f t="array" ref="T94">_xlfn._xlws.FILTER(J$4:J$108, ($A$4:$A$108="4.")*($B$4:$B$108=$L94))</f>
        <v>1.5363E-2</v>
      </c>
    </row>
    <row r="95" spans="1:20" x14ac:dyDescent="0.35">
      <c r="A95" t="s">
        <v>29</v>
      </c>
      <c r="B95" s="9" t="str">
        <v>2^18</v>
      </c>
      <c r="C95">
        <v>9.3830000000000007E-3</v>
      </c>
      <c r="D95">
        <v>3.3276E-2</v>
      </c>
      <c r="E95">
        <v>4.4809999999999997E-3</v>
      </c>
      <c r="F95" s="9">
        <v>1.6324999999999999E-2</v>
      </c>
      <c r="G95">
        <v>1.8353000000000001E-2</v>
      </c>
      <c r="H95">
        <v>3.1937E-2</v>
      </c>
      <c r="I95">
        <v>4.7920000000000003E-3</v>
      </c>
      <c r="J95">
        <v>1.5401E-2</v>
      </c>
      <c r="L95" t="s">
        <v>21</v>
      </c>
      <c r="M95" cm="1">
        <f t="array" ref="M95">_xlfn._xlws.FILTER(C$4:C$108, ($A$4:$A$108="4.")*($B$4:$B$108=$L95))</f>
        <v>2.0743999999999999E-2</v>
      </c>
      <c r="N95" cm="1">
        <f t="array" ref="N95">_xlfn._xlws.FILTER(D$4:D$108, ($A$4:$A$108="4.")*($B$4:$B$108=$L95))</f>
        <v>5.7645000000000002E-2</v>
      </c>
      <c r="O95" cm="1">
        <f t="array" ref="O95">_xlfn._xlws.FILTER(E$4:E$108, ($A$4:$A$108="4.")*($B$4:$B$108=$L95))</f>
        <v>8.2319999999999997E-3</v>
      </c>
      <c r="P95" cm="1">
        <f t="array" ref="P95">_xlfn._xlws.FILTER(F$4:F$108, ($A$4:$A$108="4.")*($B$4:$B$108=$L95))</f>
        <v>2.6927E-2</v>
      </c>
      <c r="Q95" cm="1">
        <f t="array" ref="Q95">_xlfn._xlws.FILTER(G$4:G$108, ($A$4:$A$108="4.")*($B$4:$B$108=$L95))</f>
        <v>2.4494999999999999E-2</v>
      </c>
      <c r="R95" cm="1">
        <f t="array" ref="R95">_xlfn._xlws.FILTER(H$4:H$108, ($A$4:$A$108="4.")*($B$4:$B$108=$L95))</f>
        <v>5.323E-2</v>
      </c>
      <c r="S95" cm="1">
        <f t="array" ref="S95">_xlfn._xlws.FILTER(I$4:I$108, ($A$4:$A$108="4.")*($B$4:$B$108=$L95))</f>
        <v>8.352E-3</v>
      </c>
      <c r="T95" cm="1">
        <f t="array" ref="T95">_xlfn._xlws.FILTER(J$4:J$108, ($A$4:$A$108="4.")*($B$4:$B$108=$L95))</f>
        <v>2.6258E-2</v>
      </c>
    </row>
    <row r="96" spans="1:20" x14ac:dyDescent="0.35">
      <c r="A96" t="s">
        <v>30</v>
      </c>
      <c r="B96" s="9" t="str">
        <v>2^18</v>
      </c>
      <c r="C96">
        <v>9.3670000000000003E-3</v>
      </c>
      <c r="D96">
        <v>3.3207E-2</v>
      </c>
      <c r="E96">
        <v>4.5240000000000002E-3</v>
      </c>
      <c r="F96" s="9">
        <v>1.6381E-2</v>
      </c>
      <c r="G96">
        <v>1.8381999999999999E-2</v>
      </c>
      <c r="H96">
        <v>3.1963999999999999E-2</v>
      </c>
      <c r="I96">
        <v>4.7780000000000001E-3</v>
      </c>
      <c r="J96">
        <v>1.5592999999999999E-2</v>
      </c>
      <c r="L96" t="s">
        <v>22</v>
      </c>
      <c r="M96" cm="1">
        <f t="array" ref="M96">_xlfn._xlws.FILTER(C$4:C$108, ($A$4:$A$108="4.")*($B$4:$B$108=$L96))</f>
        <v>3.934E-2</v>
      </c>
      <c r="N96" cm="1">
        <f t="array" ref="N96">_xlfn._xlws.FILTER(D$4:D$108, ($A$4:$A$108="4.")*($B$4:$B$108=$L96))</f>
        <v>9.3772999999999995E-2</v>
      </c>
      <c r="O96" cm="1">
        <f t="array" ref="O96">_xlfn._xlws.FILTER(E$4:E$108, ($A$4:$A$108="4.")*($B$4:$B$108=$L96))</f>
        <v>1.6379000000000001E-2</v>
      </c>
      <c r="P96" cm="1">
        <f t="array" ref="P96">_xlfn._xlws.FILTER(F$4:F$108, ($A$4:$A$108="4.")*($B$4:$B$108=$L96))</f>
        <v>4.8193E-2</v>
      </c>
      <c r="Q96" cm="1">
        <f t="array" ref="Q96">_xlfn._xlws.FILTER(G$4:G$108, ($A$4:$A$108="4.")*($B$4:$B$108=$L96))</f>
        <v>3.4964000000000002E-2</v>
      </c>
      <c r="R96" cm="1">
        <f t="array" ref="R96">_xlfn._xlws.FILTER(H$4:H$108, ($A$4:$A$108="4.")*($B$4:$B$108=$L96))</f>
        <v>9.5749000000000001E-2</v>
      </c>
      <c r="S96" cm="1">
        <f t="array" ref="S96">_xlfn._xlws.FILTER(I$4:I$108, ($A$4:$A$108="4.")*($B$4:$B$108=$L96))</f>
        <v>1.5105E-2</v>
      </c>
      <c r="T96" cm="1">
        <f t="array" ref="T96">_xlfn._xlws.FILTER(J$4:J$108, ($A$4:$A$108="4.")*($B$4:$B$108=$L96))</f>
        <v>4.7405000000000003E-2</v>
      </c>
    </row>
    <row r="97" spans="1:20" x14ac:dyDescent="0.35">
      <c r="A97" t="s">
        <v>31</v>
      </c>
      <c r="B97" s="9" t="str">
        <v>2^18</v>
      </c>
      <c r="C97">
        <v>9.417E-3</v>
      </c>
      <c r="D97">
        <v>3.3251000000000003E-2</v>
      </c>
      <c r="E97">
        <v>4.4609999999999997E-3</v>
      </c>
      <c r="F97" s="9">
        <v>1.6338999999999999E-2</v>
      </c>
      <c r="G97">
        <v>1.8262E-2</v>
      </c>
      <c r="H97">
        <v>3.1944E-2</v>
      </c>
      <c r="I97">
        <v>4.7879999999999997E-3</v>
      </c>
      <c r="J97">
        <v>1.5363E-2</v>
      </c>
    </row>
    <row r="98" spans="1:20" x14ac:dyDescent="0.35">
      <c r="A98" t="s">
        <v>32</v>
      </c>
      <c r="B98" s="9" t="str">
        <v>2^18</v>
      </c>
      <c r="C98">
        <v>9.3430000000000006E-3</v>
      </c>
      <c r="D98">
        <v>3.3241E-2</v>
      </c>
      <c r="E98">
        <v>4.6039999999999996E-3</v>
      </c>
      <c r="F98" s="9">
        <v>1.6319E-2</v>
      </c>
      <c r="G98">
        <v>1.8239999999999999E-2</v>
      </c>
      <c r="H98">
        <v>3.1953000000000002E-2</v>
      </c>
      <c r="I98">
        <v>4.7840000000000001E-3</v>
      </c>
      <c r="J98">
        <v>1.5395000000000001E-2</v>
      </c>
      <c r="L98" s="20" t="s">
        <v>42</v>
      </c>
      <c r="M98" s="20"/>
      <c r="N98" s="20"/>
      <c r="O98" s="20"/>
      <c r="P98" s="20"/>
      <c r="Q98" s="20"/>
      <c r="R98" s="20"/>
      <c r="S98" s="20"/>
      <c r="T98" s="20"/>
    </row>
    <row r="99" spans="1:20" x14ac:dyDescent="0.35">
      <c r="A99" t="s">
        <v>28</v>
      </c>
      <c r="B99" s="9" t="str">
        <v>2^19</v>
      </c>
      <c r="C99">
        <v>2.6862E-2</v>
      </c>
      <c r="D99">
        <v>6.5124000000000001E-2</v>
      </c>
      <c r="E99">
        <v>1.4596E-2</v>
      </c>
      <c r="F99" s="9">
        <v>3.2411000000000002E-2</v>
      </c>
      <c r="G99">
        <v>2.7425000000000001E-2</v>
      </c>
      <c r="H99">
        <v>6.1657000000000003E-2</v>
      </c>
      <c r="I99">
        <v>1.5077E-2</v>
      </c>
      <c r="J99">
        <v>3.1912999999999997E-2</v>
      </c>
      <c r="L99" s="8" t="s">
        <v>0</v>
      </c>
      <c r="M99" s="7" t="s">
        <v>48</v>
      </c>
      <c r="N99" s="16" t="s">
        <v>49</v>
      </c>
      <c r="O99" s="7" t="s">
        <v>50</v>
      </c>
      <c r="P99" s="17" t="s">
        <v>51</v>
      </c>
      <c r="Q99" s="7" t="s">
        <v>52</v>
      </c>
      <c r="R99" s="16" t="s">
        <v>53</v>
      </c>
      <c r="S99" s="7" t="s">
        <v>54</v>
      </c>
      <c r="T99" s="16" t="s">
        <v>55</v>
      </c>
    </row>
    <row r="100" spans="1:20" x14ac:dyDescent="0.35">
      <c r="A100" t="s">
        <v>29</v>
      </c>
      <c r="B100" s="9" t="str">
        <v>2^19</v>
      </c>
      <c r="C100">
        <v>2.1013E-2</v>
      </c>
      <c r="D100">
        <v>5.7714000000000001E-2</v>
      </c>
      <c r="E100">
        <v>9.5949999999999994E-3</v>
      </c>
      <c r="F100" s="9">
        <v>2.6925999999999999E-2</v>
      </c>
      <c r="G100">
        <v>2.232E-2</v>
      </c>
      <c r="H100">
        <v>5.3263999999999999E-2</v>
      </c>
      <c r="I100">
        <v>9.6799999999999994E-3</v>
      </c>
      <c r="J100">
        <v>2.6314000000000001E-2</v>
      </c>
      <c r="L100" t="s">
        <v>2</v>
      </c>
      <c r="M100" cm="1">
        <f t="array" ref="M100">_xlfn._xlws.FILTER(C$4:C$108, ($A$4:$A$108="5.")*($B$4:$B$108=$L100))</f>
        <v>7.6099999999999996E-4</v>
      </c>
      <c r="N100" cm="1">
        <f t="array" ref="N100">_xlfn._xlws.FILTER(D$4:D$108, ($A$4:$A$108="5.")*($B$4:$B$108=$L100))</f>
        <v>1.3600000000000001E-3</v>
      </c>
      <c r="O100" cm="1">
        <f t="array" ref="O100">_xlfn._xlws.FILTER(E$4:E$108, ($A$4:$A$108="5.")*($B$4:$B$108=$L100))</f>
        <v>2.1000000000000001E-4</v>
      </c>
      <c r="P100" cm="1">
        <f t="array" ref="P100">_xlfn._xlws.FILTER(F$4:F$108, ($A$4:$A$108="5.")*($B$4:$B$108=$L100))</f>
        <v>1.22E-4</v>
      </c>
      <c r="Q100" cm="1">
        <f t="array" ref="Q100">_xlfn._xlws.FILTER(G$4:G$108, ($A$4:$A$108="5.")*($B$4:$B$108=$L100))</f>
        <v>7.9000000000000001E-4</v>
      </c>
      <c r="R100" cm="1">
        <f t="array" ref="R100">_xlfn._xlws.FILTER(H$4:H$108, ($A$4:$A$108="5.")*($B$4:$B$108=$L100))</f>
        <v>1.255E-3</v>
      </c>
      <c r="S100" cm="1">
        <f t="array" ref="S100">_xlfn._xlws.FILTER(I$4:I$108, ($A$4:$A$108="5.")*($B$4:$B$108=$L100))</f>
        <v>2.5500000000000002E-4</v>
      </c>
      <c r="T100" cm="1">
        <f t="array" ref="T100">_xlfn._xlws.FILTER(J$4:J$108, ($A$4:$A$108="5.")*($B$4:$B$108=$L100))</f>
        <v>2.9999999999999997E-4</v>
      </c>
    </row>
    <row r="101" spans="1:20" x14ac:dyDescent="0.35">
      <c r="A101" t="s">
        <v>30</v>
      </c>
      <c r="B101" s="9" t="str">
        <v>2^19</v>
      </c>
      <c r="C101">
        <v>2.0974E-2</v>
      </c>
      <c r="D101">
        <v>5.7685E-2</v>
      </c>
      <c r="E101">
        <v>8.6309999999999998E-3</v>
      </c>
      <c r="F101" s="9">
        <v>2.6979E-2</v>
      </c>
      <c r="G101">
        <v>2.4457E-2</v>
      </c>
      <c r="H101">
        <v>5.3221999999999998E-2</v>
      </c>
      <c r="I101">
        <v>9.1959999999999993E-3</v>
      </c>
      <c r="J101">
        <v>2.6183000000000001E-2</v>
      </c>
      <c r="L101" t="s">
        <v>3</v>
      </c>
      <c r="M101" cm="1">
        <f t="array" ref="M101">_xlfn._xlws.FILTER(C$4:C$108, ($A$4:$A$108="5.")*($B$4:$B$108=$L101))</f>
        <v>7.6499999999999995E-4</v>
      </c>
      <c r="N101" cm="1">
        <f t="array" ref="N101">_xlfn._xlws.FILTER(D$4:D$108, ($A$4:$A$108="5.")*($B$4:$B$108=$L101))</f>
        <v>1.3940000000000001E-3</v>
      </c>
      <c r="O101" cm="1">
        <f t="array" ref="O101">_xlfn._xlws.FILTER(E$4:E$108, ($A$4:$A$108="5.")*($B$4:$B$108=$L101))</f>
        <v>2.1100000000000001E-4</v>
      </c>
      <c r="P101" cm="1">
        <f t="array" ref="P101">_xlfn._xlws.FILTER(F$4:F$108, ($A$4:$A$108="5.")*($B$4:$B$108=$L101))</f>
        <v>1.22E-4</v>
      </c>
      <c r="Q101" cm="1">
        <f t="array" ref="Q101">_xlfn._xlws.FILTER(G$4:G$108, ($A$4:$A$108="5.")*($B$4:$B$108=$L101))</f>
        <v>7.6000000000000004E-4</v>
      </c>
      <c r="R101" cm="1">
        <f t="array" ref="R101">_xlfn._xlws.FILTER(H$4:H$108, ($A$4:$A$108="5.")*($B$4:$B$108=$L101))</f>
        <v>1.2459999999999999E-3</v>
      </c>
      <c r="S101" cm="1">
        <f t="array" ref="S101">_xlfn._xlws.FILTER(I$4:I$108, ($A$4:$A$108="5.")*($B$4:$B$108=$L101))</f>
        <v>2.1499999999999999E-4</v>
      </c>
      <c r="T101" cm="1">
        <f t="array" ref="T101">_xlfn._xlws.FILTER(J$4:J$108, ($A$4:$A$108="5.")*($B$4:$B$108=$L101))</f>
        <v>3.3E-4</v>
      </c>
    </row>
    <row r="102" spans="1:20" x14ac:dyDescent="0.35">
      <c r="A102" t="s">
        <v>31</v>
      </c>
      <c r="B102" s="9" t="str">
        <v>2^19</v>
      </c>
      <c r="C102">
        <v>2.0743999999999999E-2</v>
      </c>
      <c r="D102">
        <v>5.7645000000000002E-2</v>
      </c>
      <c r="E102">
        <v>8.2319999999999997E-3</v>
      </c>
      <c r="F102" s="9">
        <v>2.6927E-2</v>
      </c>
      <c r="G102">
        <v>2.4494999999999999E-2</v>
      </c>
      <c r="H102">
        <v>5.323E-2</v>
      </c>
      <c r="I102">
        <v>8.352E-3</v>
      </c>
      <c r="J102">
        <v>2.6258E-2</v>
      </c>
      <c r="L102" t="s">
        <v>4</v>
      </c>
      <c r="M102" cm="1">
        <f t="array" ref="M102">_xlfn._xlws.FILTER(C$4:C$108, ($A$4:$A$108="5.")*($B$4:$B$108=$L102))</f>
        <v>7.6499999999999995E-4</v>
      </c>
      <c r="N102" cm="1">
        <f t="array" ref="N102">_xlfn._xlws.FILTER(D$4:D$108, ($A$4:$A$108="5.")*($B$4:$B$108=$L102))</f>
        <v>1.361E-3</v>
      </c>
      <c r="O102" cm="1">
        <f t="array" ref="O102">_xlfn._xlws.FILTER(E$4:E$108, ($A$4:$A$108="5.")*($B$4:$B$108=$L102))</f>
        <v>2.4699999999999999E-4</v>
      </c>
      <c r="P102" cm="1">
        <f t="array" ref="P102">_xlfn._xlws.FILTER(F$4:F$108, ($A$4:$A$108="5.")*($B$4:$B$108=$L102))</f>
        <v>1.1900000000000001E-4</v>
      </c>
      <c r="Q102" cm="1">
        <f t="array" ref="Q102">_xlfn._xlws.FILTER(G$4:G$108, ($A$4:$A$108="5.")*($B$4:$B$108=$L102))</f>
        <v>7.6199999999999998E-4</v>
      </c>
      <c r="R102" cm="1">
        <f t="array" ref="R102">_xlfn._xlws.FILTER(H$4:H$108, ($A$4:$A$108="5.")*($B$4:$B$108=$L102))</f>
        <v>1.2539999999999999E-3</v>
      </c>
      <c r="S102" cm="1">
        <f t="array" ref="S102">_xlfn._xlws.FILTER(I$4:I$108, ($A$4:$A$108="5.")*($B$4:$B$108=$L102))</f>
        <v>2.12E-4</v>
      </c>
      <c r="T102" cm="1">
        <f t="array" ref="T102">_xlfn._xlws.FILTER(J$4:J$108, ($A$4:$A$108="5.")*($B$4:$B$108=$L102))</f>
        <v>2.9300000000000002E-4</v>
      </c>
    </row>
    <row r="103" spans="1:20" x14ac:dyDescent="0.35">
      <c r="A103" t="s">
        <v>32</v>
      </c>
      <c r="B103" s="9" t="str">
        <v>2^19</v>
      </c>
      <c r="C103">
        <v>2.0465000000000001E-2</v>
      </c>
      <c r="D103">
        <v>5.7591999999999997E-2</v>
      </c>
      <c r="E103">
        <v>8.2019999999999992E-3</v>
      </c>
      <c r="F103" s="9">
        <v>2.6981999999999999E-2</v>
      </c>
      <c r="G103">
        <v>2.4437E-2</v>
      </c>
      <c r="H103">
        <v>5.3238000000000001E-2</v>
      </c>
      <c r="I103">
        <v>8.4320000000000003E-3</v>
      </c>
      <c r="J103">
        <v>2.6204999999999999E-2</v>
      </c>
      <c r="L103" t="s">
        <v>5</v>
      </c>
      <c r="M103" cm="1">
        <f t="array" ref="M103">_xlfn._xlws.FILTER(C$4:C$108, ($A$4:$A$108="5.")*($B$4:$B$108=$L103))</f>
        <v>7.67E-4</v>
      </c>
      <c r="N103" cm="1">
        <f t="array" ref="N103">_xlfn._xlws.FILTER(D$4:D$108, ($A$4:$A$108="5.")*($B$4:$B$108=$L103))</f>
        <v>1.354E-3</v>
      </c>
      <c r="O103" cm="1">
        <f t="array" ref="O103">_xlfn._xlws.FILTER(E$4:E$108, ($A$4:$A$108="5.")*($B$4:$B$108=$L103))</f>
        <v>2.13E-4</v>
      </c>
      <c r="P103" cm="1">
        <f t="array" ref="P103">_xlfn._xlws.FILTER(F$4:F$108, ($A$4:$A$108="5.")*($B$4:$B$108=$L103))</f>
        <v>1.2E-4</v>
      </c>
      <c r="Q103" cm="1">
        <f t="array" ref="Q103">_xlfn._xlws.FILTER(G$4:G$108, ($A$4:$A$108="5.")*($B$4:$B$108=$L103))</f>
        <v>9.3000000000000005E-4</v>
      </c>
      <c r="R103" cm="1">
        <f t="array" ref="R103">_xlfn._xlws.FILTER(H$4:H$108, ($A$4:$A$108="5.")*($B$4:$B$108=$L103))</f>
        <v>1.299E-3</v>
      </c>
      <c r="S103" cm="1">
        <f t="array" ref="S103">_xlfn._xlws.FILTER(I$4:I$108, ($A$4:$A$108="5.")*($B$4:$B$108=$L103))</f>
        <v>2.13E-4</v>
      </c>
      <c r="T103" cm="1">
        <f t="array" ref="T103">_xlfn._xlws.FILTER(J$4:J$108, ($A$4:$A$108="5.")*($B$4:$B$108=$L103))</f>
        <v>3.0499999999999999E-4</v>
      </c>
    </row>
    <row r="104" spans="1:20" x14ac:dyDescent="0.35">
      <c r="A104" t="s">
        <v>28</v>
      </c>
      <c r="B104" s="9" t="str">
        <v>2^20</v>
      </c>
      <c r="C104">
        <v>4.7279000000000002E-2</v>
      </c>
      <c r="D104">
        <v>0.107099</v>
      </c>
      <c r="E104">
        <v>2.036E-2</v>
      </c>
      <c r="F104" s="9">
        <v>5.3733000000000003E-2</v>
      </c>
      <c r="G104">
        <v>5.5682000000000002E-2</v>
      </c>
      <c r="H104">
        <v>0.103932</v>
      </c>
      <c r="I104">
        <v>2.171E-2</v>
      </c>
      <c r="J104">
        <v>5.2854999999999999E-2</v>
      </c>
      <c r="L104" t="s">
        <v>6</v>
      </c>
      <c r="M104" cm="1">
        <f t="array" ref="M104">_xlfn._xlws.FILTER(C$4:C$108, ($A$4:$A$108="5.")*($B$4:$B$108=$L104))</f>
        <v>7.6599999999999997E-4</v>
      </c>
      <c r="N104" cm="1">
        <f t="array" ref="N104">_xlfn._xlws.FILTER(D$4:D$108, ($A$4:$A$108="5.")*($B$4:$B$108=$L104))</f>
        <v>1.374E-3</v>
      </c>
      <c r="O104" cm="1">
        <f t="array" ref="O104">_xlfn._xlws.FILTER(E$4:E$108, ($A$4:$A$108="5.")*($B$4:$B$108=$L104))</f>
        <v>2.14E-4</v>
      </c>
      <c r="P104" cm="1">
        <f t="array" ref="P104">_xlfn._xlws.FILTER(F$4:F$108, ($A$4:$A$108="5.")*($B$4:$B$108=$L104))</f>
        <v>1.1900000000000001E-4</v>
      </c>
      <c r="Q104" cm="1">
        <f t="array" ref="Q104">_xlfn._xlws.FILTER(G$4:G$108, ($A$4:$A$108="5.")*($B$4:$B$108=$L104))</f>
        <v>8.1800000000000004E-4</v>
      </c>
      <c r="R104" cm="1">
        <f t="array" ref="R104">_xlfn._xlws.FILTER(H$4:H$108, ($A$4:$A$108="5.")*($B$4:$B$108=$L104))</f>
        <v>1.232E-3</v>
      </c>
      <c r="S104" cm="1">
        <f t="array" ref="S104">_xlfn._xlws.FILTER(I$4:I$108, ($A$4:$A$108="5.")*($B$4:$B$108=$L104))</f>
        <v>2.12E-4</v>
      </c>
      <c r="T104" cm="1">
        <f t="array" ref="T104">_xlfn._xlws.FILTER(J$4:J$108, ($A$4:$A$108="5.")*($B$4:$B$108=$L104))</f>
        <v>3.0200000000000002E-4</v>
      </c>
    </row>
    <row r="105" spans="1:20" x14ac:dyDescent="0.35">
      <c r="A105" t="s">
        <v>29</v>
      </c>
      <c r="B105" s="9" t="str">
        <v>2^20</v>
      </c>
      <c r="C105">
        <v>4.1098000000000003E-2</v>
      </c>
      <c r="D105">
        <v>9.3759999999999996E-2</v>
      </c>
      <c r="E105">
        <v>1.5140000000000001E-2</v>
      </c>
      <c r="F105" s="9">
        <v>4.8164999999999999E-2</v>
      </c>
      <c r="G105">
        <v>3.7810999999999997E-2</v>
      </c>
      <c r="H105">
        <v>9.5695000000000002E-2</v>
      </c>
      <c r="I105">
        <v>1.5195E-2</v>
      </c>
      <c r="J105">
        <v>4.7437E-2</v>
      </c>
      <c r="L105" t="s">
        <v>7</v>
      </c>
      <c r="M105" cm="1">
        <f t="array" ref="M105">_xlfn._xlws.FILTER(C$4:C$108, ($A$4:$A$108="5.")*($B$4:$B$108=$L105))</f>
        <v>1.1000000000000001E-3</v>
      </c>
      <c r="N105" cm="1">
        <f t="array" ref="N105">_xlfn._xlws.FILTER(D$4:D$108, ($A$4:$A$108="5.")*($B$4:$B$108=$L105))</f>
        <v>1.5759999999999999E-3</v>
      </c>
      <c r="O105" cm="1">
        <f t="array" ref="O105">_xlfn._xlws.FILTER(E$4:E$108, ($A$4:$A$108="5.")*($B$4:$B$108=$L105))</f>
        <v>2.63E-4</v>
      </c>
      <c r="P105" cm="1">
        <f t="array" ref="P105">_xlfn._xlws.FILTER(F$4:F$108, ($A$4:$A$108="5.")*($B$4:$B$108=$L105))</f>
        <v>1.25E-4</v>
      </c>
      <c r="Q105" cm="1">
        <f t="array" ref="Q105">_xlfn._xlws.FILTER(G$4:G$108, ($A$4:$A$108="5.")*($B$4:$B$108=$L105))</f>
        <v>1.08E-3</v>
      </c>
      <c r="R105" cm="1">
        <f t="array" ref="R105">_xlfn._xlws.FILTER(H$4:H$108, ($A$4:$A$108="5.")*($B$4:$B$108=$L105))</f>
        <v>1.4300000000000001E-3</v>
      </c>
      <c r="S105" cm="1">
        <f t="array" ref="S105">_xlfn._xlws.FILTER(I$4:I$108, ($A$4:$A$108="5.")*($B$4:$B$108=$L105))</f>
        <v>2.5099999999999998E-4</v>
      </c>
      <c r="T105" cm="1">
        <f t="array" ref="T105">_xlfn._xlws.FILTER(J$4:J$108, ($A$4:$A$108="5.")*($B$4:$B$108=$L105))</f>
        <v>4.0200000000000001E-4</v>
      </c>
    </row>
    <row r="106" spans="1:20" x14ac:dyDescent="0.35">
      <c r="A106" t="s">
        <v>30</v>
      </c>
      <c r="B106" s="9" t="str">
        <v>2^20</v>
      </c>
      <c r="C106">
        <v>3.9810999999999999E-2</v>
      </c>
      <c r="D106">
        <v>9.3772999999999995E-2</v>
      </c>
      <c r="E106">
        <v>1.5053E-2</v>
      </c>
      <c r="F106" s="9">
        <v>4.8189000000000003E-2</v>
      </c>
      <c r="G106">
        <v>3.4988999999999999E-2</v>
      </c>
      <c r="H106">
        <v>9.5713999999999994E-2</v>
      </c>
      <c r="I106">
        <v>1.5107000000000001E-2</v>
      </c>
      <c r="J106">
        <v>4.7502999999999997E-2</v>
      </c>
      <c r="L106" t="s">
        <v>8</v>
      </c>
      <c r="M106" cm="1">
        <f t="array" ref="M106">_xlfn._xlws.FILTER(C$4:C$108, ($A$4:$A$108="5.")*($B$4:$B$108=$L106))</f>
        <v>1.098E-3</v>
      </c>
      <c r="N106" cm="1">
        <f t="array" ref="N106">_xlfn._xlws.FILTER(D$4:D$108, ($A$4:$A$108="5.")*($B$4:$B$108=$L106))</f>
        <v>1.5709999999999999E-3</v>
      </c>
      <c r="O106" cm="1">
        <f t="array" ref="O106">_xlfn._xlws.FILTER(E$4:E$108, ($A$4:$A$108="5.")*($B$4:$B$108=$L106))</f>
        <v>2.3599999999999999E-4</v>
      </c>
      <c r="P106" cm="1">
        <f t="array" ref="P106">_xlfn._xlws.FILTER(F$4:F$108, ($A$4:$A$108="5.")*($B$4:$B$108=$L106))</f>
        <v>4.08E-4</v>
      </c>
      <c r="Q106" cm="1">
        <f t="array" ref="Q106">_xlfn._xlws.FILTER(G$4:G$108, ($A$4:$A$108="5.")*($B$4:$B$108=$L106))</f>
        <v>1.072E-3</v>
      </c>
      <c r="R106" cm="1">
        <f t="array" ref="R106">_xlfn._xlws.FILTER(H$4:H$108, ($A$4:$A$108="5.")*($B$4:$B$108=$L106))</f>
        <v>1.446E-3</v>
      </c>
      <c r="S106" cm="1">
        <f t="array" ref="S106">_xlfn._xlws.FILTER(I$4:I$108, ($A$4:$A$108="5.")*($B$4:$B$108=$L106))</f>
        <v>2.3599999999999999E-4</v>
      </c>
      <c r="T106" cm="1">
        <f t="array" ref="T106">_xlfn._xlws.FILTER(J$4:J$108, ($A$4:$A$108="5.")*($B$4:$B$108=$L106))</f>
        <v>5.8900000000000001E-4</v>
      </c>
    </row>
    <row r="107" spans="1:20" x14ac:dyDescent="0.35">
      <c r="A107" t="s">
        <v>31</v>
      </c>
      <c r="B107" s="9" t="str">
        <v>2^20</v>
      </c>
      <c r="C107">
        <v>3.934E-2</v>
      </c>
      <c r="D107">
        <v>9.3772999999999995E-2</v>
      </c>
      <c r="E107">
        <v>1.6379000000000001E-2</v>
      </c>
      <c r="F107" s="9">
        <v>4.8193E-2</v>
      </c>
      <c r="G107">
        <v>3.4964000000000002E-2</v>
      </c>
      <c r="H107">
        <v>9.5749000000000001E-2</v>
      </c>
      <c r="I107">
        <v>1.5105E-2</v>
      </c>
      <c r="J107">
        <v>4.7405000000000003E-2</v>
      </c>
      <c r="L107" t="s">
        <v>9</v>
      </c>
      <c r="M107" cm="1">
        <f t="array" ref="M107">_xlfn._xlws.FILTER(C$4:C$108, ($A$4:$A$108="5.")*($B$4:$B$108=$L107))</f>
        <v>1.1980000000000001E-3</v>
      </c>
      <c r="N107" cm="1">
        <f t="array" ref="N107">_xlfn._xlws.FILTER(D$4:D$108, ($A$4:$A$108="5.")*($B$4:$B$108=$L107))</f>
        <v>1.6789999999999999E-3</v>
      </c>
      <c r="O107" cm="1">
        <f t="array" ref="O107">_xlfn._xlws.FILTER(E$4:E$108, ($A$4:$A$108="5.")*($B$4:$B$108=$L107))</f>
        <v>4.0900000000000002E-4</v>
      </c>
      <c r="P107" cm="1">
        <f t="array" ref="P107">_xlfn._xlws.FILTER(F$4:F$108, ($A$4:$A$108="5.")*($B$4:$B$108=$L107))</f>
        <v>4.2299999999999998E-4</v>
      </c>
      <c r="Q107" cm="1">
        <f t="array" ref="Q107">_xlfn._xlws.FILTER(G$4:G$108, ($A$4:$A$108="5.")*($B$4:$B$108=$L107))</f>
        <v>1.191E-3</v>
      </c>
      <c r="R107" cm="1">
        <f t="array" ref="R107">_xlfn._xlws.FILTER(H$4:H$108, ($A$4:$A$108="5.")*($B$4:$B$108=$L107))</f>
        <v>1.4790000000000001E-3</v>
      </c>
      <c r="S107" cm="1">
        <f t="array" ref="S107">_xlfn._xlws.FILTER(I$4:I$108, ($A$4:$A$108="5.")*($B$4:$B$108=$L107))</f>
        <v>4.4299999999999998E-4</v>
      </c>
      <c r="T107" cm="1">
        <f t="array" ref="T107">_xlfn._xlws.FILTER(J$4:J$108, ($A$4:$A$108="5.")*($B$4:$B$108=$L107))</f>
        <v>5.62E-4</v>
      </c>
    </row>
    <row r="108" spans="1:20" x14ac:dyDescent="0.35">
      <c r="A108" t="s">
        <v>32</v>
      </c>
      <c r="B108" s="9" t="str">
        <v>2^20</v>
      </c>
      <c r="C108">
        <v>3.8954000000000003E-2</v>
      </c>
      <c r="D108">
        <v>9.3745999999999996E-2</v>
      </c>
      <c r="E108">
        <v>1.5158E-2</v>
      </c>
      <c r="F108" s="9">
        <v>4.8188000000000002E-2</v>
      </c>
      <c r="G108">
        <v>3.5236999999999997E-2</v>
      </c>
      <c r="H108">
        <v>9.5709000000000002E-2</v>
      </c>
      <c r="I108">
        <v>1.5011E-2</v>
      </c>
      <c r="J108">
        <v>4.7592000000000002E-2</v>
      </c>
      <c r="L108" t="s">
        <v>10</v>
      </c>
      <c r="M108" cm="1">
        <f t="array" ref="M108">_xlfn._xlws.FILTER(C$4:C$108, ($A$4:$A$108="5.")*($B$4:$B$108=$L108))</f>
        <v>1.2700000000000001E-3</v>
      </c>
      <c r="N108" cm="1">
        <f t="array" ref="N108">_xlfn._xlws.FILTER(D$4:D$108, ($A$4:$A$108="5.")*($B$4:$B$108=$L108))</f>
        <v>2.0479999999999999E-3</v>
      </c>
      <c r="O108" cm="1">
        <f t="array" ref="O108">_xlfn._xlws.FILTER(E$4:E$108, ($A$4:$A$108="5.")*($B$4:$B$108=$L108))</f>
        <v>4.5199999999999998E-4</v>
      </c>
      <c r="P108" cm="1">
        <f t="array" ref="P108">_xlfn._xlws.FILTER(F$4:F$108, ($A$4:$A$108="5.")*($B$4:$B$108=$L108))</f>
        <v>5.0000000000000001E-4</v>
      </c>
      <c r="Q108" cm="1">
        <f t="array" ref="Q108">_xlfn._xlws.FILTER(G$4:G$108, ($A$4:$A$108="5.")*($B$4:$B$108=$L108))</f>
        <v>1.255E-3</v>
      </c>
      <c r="R108" cm="1">
        <f t="array" ref="R108">_xlfn._xlws.FILTER(H$4:H$108, ($A$4:$A$108="5.")*($B$4:$B$108=$L108))</f>
        <v>7.5310000000000004E-3</v>
      </c>
      <c r="S108" cm="1">
        <f t="array" ref="S108">_xlfn._xlws.FILTER(I$4:I$108, ($A$4:$A$108="5.")*($B$4:$B$108=$L108))</f>
        <v>4.6200000000000001E-4</v>
      </c>
      <c r="T108" cm="1">
        <f t="array" ref="T108">_xlfn._xlws.FILTER(J$4:J$108, ($A$4:$A$108="5.")*($B$4:$B$108=$L108))</f>
        <v>8.2299999999999995E-4</v>
      </c>
    </row>
    <row r="109" spans="1:20" x14ac:dyDescent="0.35">
      <c r="L109" t="s">
        <v>11</v>
      </c>
      <c r="M109" cm="1">
        <f t="array" ref="M109">_xlfn._xlws.FILTER(C$4:C$108, ($A$4:$A$108="5.")*($B$4:$B$108=$L109))</f>
        <v>1.64E-3</v>
      </c>
      <c r="N109" cm="1">
        <f t="array" ref="N109">_xlfn._xlws.FILTER(D$4:D$108, ($A$4:$A$108="5.")*($B$4:$B$108=$L109))</f>
        <v>2.2620000000000001E-3</v>
      </c>
      <c r="O109" cm="1">
        <f t="array" ref="O109">_xlfn._xlws.FILTER(E$4:E$108, ($A$4:$A$108="5.")*($B$4:$B$108=$L109))</f>
        <v>6.3699999999999998E-4</v>
      </c>
      <c r="P109" cm="1">
        <f t="array" ref="P109">_xlfn._xlws.FILTER(F$4:F$108, ($A$4:$A$108="5.")*($B$4:$B$108=$L109))</f>
        <v>5.5999999999999995E-4</v>
      </c>
      <c r="Q109" cm="1">
        <f t="array" ref="Q109">_xlfn._xlws.FILTER(G$4:G$108, ($A$4:$A$108="5.")*($B$4:$B$108=$L109))</f>
        <v>1.5950000000000001E-3</v>
      </c>
      <c r="R109" cm="1">
        <f t="array" ref="R109">_xlfn._xlws.FILTER(H$4:H$108, ($A$4:$A$108="5.")*($B$4:$B$108=$L109))</f>
        <v>1.8779999999999999E-3</v>
      </c>
      <c r="S109" cm="1">
        <f t="array" ref="S109">_xlfn._xlws.FILTER(I$4:I$108, ($A$4:$A$108="5.")*($B$4:$B$108=$L109))</f>
        <v>5.9500000000000004E-4</v>
      </c>
      <c r="T109" cm="1">
        <f t="array" ref="T109">_xlfn._xlws.FILTER(J$4:J$108, ($A$4:$A$108="5.")*($B$4:$B$108=$L109))</f>
        <v>9.2599999999999996E-4</v>
      </c>
    </row>
    <row r="110" spans="1:20" x14ac:dyDescent="0.35">
      <c r="L110" t="s">
        <v>12</v>
      </c>
      <c r="M110" cm="1">
        <f t="array" ref="M110">_xlfn._xlws.FILTER(C$4:C$108, ($A$4:$A$108="5.")*($B$4:$B$108=$L110))</f>
        <v>1.9959999999999999E-3</v>
      </c>
      <c r="N110" cm="1">
        <f t="array" ref="N110">_xlfn._xlws.FILTER(D$4:D$108, ($A$4:$A$108="5.")*($B$4:$B$108=$L110))</f>
        <v>2.5539999999999998E-3</v>
      </c>
      <c r="O110" cm="1">
        <f t="array" ref="O110">_xlfn._xlws.FILTER(E$4:E$108, ($A$4:$A$108="5.")*($B$4:$B$108=$L110))</f>
        <v>8.92E-4</v>
      </c>
      <c r="P110" cm="1">
        <f t="array" ref="P110">_xlfn._xlws.FILTER(F$4:F$108, ($A$4:$A$108="5.")*($B$4:$B$108=$L110))</f>
        <v>6.5300000000000004E-4</v>
      </c>
      <c r="Q110" cm="1">
        <f t="array" ref="Q110">_xlfn._xlws.FILTER(G$4:G$108, ($A$4:$A$108="5.")*($B$4:$B$108=$L110))</f>
        <v>2.0379999999999999E-3</v>
      </c>
      <c r="R110" cm="1">
        <f t="array" ref="R110">_xlfn._xlws.FILTER(H$4:H$108, ($A$4:$A$108="5.")*($B$4:$B$108=$L110))</f>
        <v>2.019E-3</v>
      </c>
      <c r="S110" cm="1">
        <f t="array" ref="S110">_xlfn._xlws.FILTER(I$4:I$108, ($A$4:$A$108="5.")*($B$4:$B$108=$L110))</f>
        <v>9.1600000000000004E-4</v>
      </c>
      <c r="T110" cm="1">
        <f t="array" ref="T110">_xlfn._xlws.FILTER(J$4:J$108, ($A$4:$A$108="5.")*($B$4:$B$108=$L110))</f>
        <v>1.093E-3</v>
      </c>
    </row>
    <row r="111" spans="1:20" x14ac:dyDescent="0.35">
      <c r="L111" t="s">
        <v>13</v>
      </c>
      <c r="M111" cm="1">
        <f t="array" ref="M111">_xlfn._xlws.FILTER(C$4:C$108, ($A$4:$A$108="5.")*($B$4:$B$108=$L111))</f>
        <v>3.3779999999999999E-3</v>
      </c>
      <c r="N111" cm="1">
        <f t="array" ref="N111">_xlfn._xlws.FILTER(D$4:D$108, ($A$4:$A$108="5.")*($B$4:$B$108=$L111))</f>
        <v>3.356E-3</v>
      </c>
      <c r="O111" cm="1">
        <f t="array" ref="O111">_xlfn._xlws.FILTER(E$4:E$108, ($A$4:$A$108="5.")*($B$4:$B$108=$L111))</f>
        <v>1.65E-3</v>
      </c>
      <c r="P111" cm="1">
        <f t="array" ref="P111">_xlfn._xlws.FILTER(F$4:F$108, ($A$4:$A$108="5.")*($B$4:$B$108=$L111))</f>
        <v>9.1600000000000004E-4</v>
      </c>
      <c r="Q111" cm="1">
        <f t="array" ref="Q111">_xlfn._xlws.FILTER(G$4:G$108, ($A$4:$A$108="5.")*($B$4:$B$108=$L111))</f>
        <v>3.369E-3</v>
      </c>
      <c r="R111" cm="1">
        <f t="array" ref="R111">_xlfn._xlws.FILTER(H$4:H$108, ($A$4:$A$108="5.")*($B$4:$B$108=$L111))</f>
        <v>2.4940000000000001E-3</v>
      </c>
      <c r="S111" cm="1">
        <f t="array" ref="S111">_xlfn._xlws.FILTER(I$4:I$108, ($A$4:$A$108="5.")*($B$4:$B$108=$L111))</f>
        <v>1.678E-3</v>
      </c>
      <c r="T111" cm="1">
        <f t="array" ref="T111">_xlfn._xlws.FILTER(J$4:J$108, ($A$4:$A$108="5.")*($B$4:$B$108=$L111))</f>
        <v>1.841E-3</v>
      </c>
    </row>
    <row r="112" spans="1:20" x14ac:dyDescent="0.35">
      <c r="L112" t="s">
        <v>14</v>
      </c>
      <c r="M112" cm="1">
        <f t="array" ref="M112">_xlfn._xlws.FILTER(C$4:C$108, ($A$4:$A$108="5.")*($B$4:$B$108=$L112))</f>
        <v>5.3299999999999997E-3</v>
      </c>
      <c r="N112" cm="1">
        <f t="array" ref="N112">_xlfn._xlws.FILTER(D$4:D$108, ($A$4:$A$108="5.")*($B$4:$B$108=$L112))</f>
        <v>4.692E-3</v>
      </c>
      <c r="O112" cm="1">
        <f t="array" ref="O112">_xlfn._xlws.FILTER(E$4:E$108, ($A$4:$A$108="5.")*($B$4:$B$108=$L112))</f>
        <v>2.9659999999999999E-3</v>
      </c>
      <c r="P112" cm="1">
        <f t="array" ref="P112">_xlfn._xlws.FILTER(F$4:F$108, ($A$4:$A$108="5.")*($B$4:$B$108=$L112))</f>
        <v>1.1919999999999999E-3</v>
      </c>
      <c r="Q112" cm="1">
        <f t="array" ref="Q112">_xlfn._xlws.FILTER(G$4:G$108, ($A$4:$A$108="5.")*($B$4:$B$108=$L112))</f>
        <v>5.3210000000000002E-3</v>
      </c>
      <c r="R112" cm="1">
        <f t="array" ref="R112">_xlfn._xlws.FILTER(H$4:H$108, ($A$4:$A$108="5.")*($B$4:$B$108=$L112))</f>
        <v>3.0850000000000001E-3</v>
      </c>
      <c r="S112" cm="1">
        <f t="array" ref="S112">_xlfn._xlws.FILTER(I$4:I$108, ($A$4:$A$108="5.")*($B$4:$B$108=$L112))</f>
        <v>2.9320000000000001E-3</v>
      </c>
      <c r="T112" cm="1">
        <f t="array" ref="T112">_xlfn._xlws.FILTER(J$4:J$108, ($A$4:$A$108="5.")*($B$4:$B$108=$L112))</f>
        <v>2.2130000000000001E-3</v>
      </c>
    </row>
    <row r="113" spans="12:20" x14ac:dyDescent="0.35">
      <c r="L113" t="s">
        <v>15</v>
      </c>
      <c r="M113" cm="1">
        <f t="array" ref="M113">_xlfn._xlws.FILTER(C$4:C$108, ($A$4:$A$108="5.")*($B$4:$B$108=$L113))</f>
        <v>9.1489999999999991E-3</v>
      </c>
      <c r="N113" cm="1">
        <f t="array" ref="N113">_xlfn._xlws.FILTER(D$4:D$108, ($A$4:$A$108="5.")*($B$4:$B$108=$L113))</f>
        <v>6.5180000000000004E-3</v>
      </c>
      <c r="O113" cm="1">
        <f t="array" ref="O113">_xlfn._xlws.FILTER(E$4:E$108, ($A$4:$A$108="5.")*($B$4:$B$108=$L113))</f>
        <v>1.9849999999999998E-3</v>
      </c>
      <c r="P113" cm="1">
        <f t="array" ref="P113">_xlfn._xlws.FILTER(F$4:F$108, ($A$4:$A$108="5.")*($B$4:$B$108=$L113))</f>
        <v>1.438E-3</v>
      </c>
      <c r="Q113" cm="1">
        <f t="array" ref="Q113">_xlfn._xlws.FILTER(G$4:G$108, ($A$4:$A$108="5.")*($B$4:$B$108=$L113))</f>
        <v>4.7029999999999997E-3</v>
      </c>
      <c r="R113" cm="1">
        <f t="array" ref="R113">_xlfn._xlws.FILTER(H$4:H$108, ($A$4:$A$108="5.")*($B$4:$B$108=$L113))</f>
        <v>3.7859999999999999E-3</v>
      </c>
      <c r="S113" cm="1">
        <f t="array" ref="S113">_xlfn._xlws.FILTER(I$4:I$108, ($A$4:$A$108="5.")*($B$4:$B$108=$L113))</f>
        <v>5.8430000000000001E-3</v>
      </c>
      <c r="T113" cm="1">
        <f t="array" ref="T113">_xlfn._xlws.FILTER(J$4:J$108, ($A$4:$A$108="5.")*($B$4:$B$108=$L113))</f>
        <v>3.0010000000000002E-3</v>
      </c>
    </row>
    <row r="114" spans="12:20" x14ac:dyDescent="0.35">
      <c r="L114" t="s">
        <v>16</v>
      </c>
      <c r="M114" cm="1">
        <f t="array" ref="M114">_xlfn._xlws.FILTER(C$4:C$108, ($A$4:$A$108="5.")*($B$4:$B$108=$L114))</f>
        <v>1.7687000000000001E-2</v>
      </c>
      <c r="N114" cm="1">
        <f t="array" ref="N114">_xlfn._xlws.FILTER(D$4:D$108, ($A$4:$A$108="5.")*($B$4:$B$108=$L114))</f>
        <v>1.0139E-2</v>
      </c>
      <c r="O114" cm="1">
        <f t="array" ref="O114">_xlfn._xlws.FILTER(E$4:E$108, ($A$4:$A$108="5.")*($B$4:$B$108=$L114))</f>
        <v>3.8010000000000001E-3</v>
      </c>
      <c r="P114" cm="1">
        <f t="array" ref="P114">_xlfn._xlws.FILTER(F$4:F$108, ($A$4:$A$108="5.")*($B$4:$B$108=$L114))</f>
        <v>1.823E-3</v>
      </c>
      <c r="Q114" cm="1">
        <f t="array" ref="Q114">_xlfn._xlws.FILTER(G$4:G$108, ($A$4:$A$108="5.")*($B$4:$B$108=$L114))</f>
        <v>6.149E-3</v>
      </c>
      <c r="R114" cm="1">
        <f t="array" ref="R114">_xlfn._xlws.FILTER(H$4:H$108, ($A$4:$A$108="5.")*($B$4:$B$108=$L114))</f>
        <v>5.0689999999999997E-3</v>
      </c>
      <c r="S114" cm="1">
        <f t="array" ref="S114">_xlfn._xlws.FILTER(I$4:I$108, ($A$4:$A$108="5.")*($B$4:$B$108=$L114))</f>
        <v>4.1419999999999998E-3</v>
      </c>
      <c r="T114" cm="1">
        <f t="array" ref="T114">_xlfn._xlws.FILTER(J$4:J$108, ($A$4:$A$108="5.")*($B$4:$B$108=$L114))</f>
        <v>4.777E-3</v>
      </c>
    </row>
    <row r="115" spans="12:20" x14ac:dyDescent="0.35">
      <c r="L115" t="s">
        <v>17</v>
      </c>
      <c r="M115" cm="1">
        <f t="array" ref="M115">_xlfn._xlws.FILTER(C$4:C$108, ($A$4:$A$108="5.")*($B$4:$B$108=$L115))</f>
        <v>1.043E-2</v>
      </c>
      <c r="N115" cm="1">
        <f t="array" ref="N115">_xlfn._xlws.FILTER(D$4:D$108, ($A$4:$A$108="5.")*($B$4:$B$108=$L115))</f>
        <v>1.6497999999999999E-2</v>
      </c>
      <c r="O115" cm="1">
        <f t="array" ref="O115">_xlfn._xlws.FILTER(E$4:E$108, ($A$4:$A$108="5.")*($B$4:$B$108=$L115))</f>
        <v>5.4660000000000004E-3</v>
      </c>
      <c r="P115" cm="1">
        <f t="array" ref="P115">_xlfn._xlws.FILTER(F$4:F$108, ($A$4:$A$108="5.")*($B$4:$B$108=$L115))</f>
        <v>2.7529999999999998E-3</v>
      </c>
      <c r="Q115" cm="1">
        <f t="array" ref="Q115">_xlfn._xlws.FILTER(G$4:G$108, ($A$4:$A$108="5.")*($B$4:$B$108=$L115))</f>
        <v>1.0659E-2</v>
      </c>
      <c r="R115" cm="1">
        <f t="array" ref="R115">_xlfn._xlws.FILTER(H$4:H$108, ($A$4:$A$108="5.")*($B$4:$B$108=$L115))</f>
        <v>6.8129999999999996E-3</v>
      </c>
      <c r="S115" cm="1">
        <f t="array" ref="S115">_xlfn._xlws.FILTER(I$4:I$108, ($A$4:$A$108="5.")*($B$4:$B$108=$L115))</f>
        <v>8.0129999999999993E-3</v>
      </c>
      <c r="T115" cm="1">
        <f t="array" ref="T115">_xlfn._xlws.FILTER(J$4:J$108, ($A$4:$A$108="5.")*($B$4:$B$108=$L115))</f>
        <v>3.676E-3</v>
      </c>
    </row>
    <row r="116" spans="12:20" x14ac:dyDescent="0.35">
      <c r="L116" t="s">
        <v>18</v>
      </c>
      <c r="M116" cm="1">
        <f t="array" ref="M116">_xlfn._xlws.FILTER(C$4:C$108, ($A$4:$A$108="5.")*($B$4:$B$108=$L116))</f>
        <v>1.8446000000000001E-2</v>
      </c>
      <c r="N116" cm="1">
        <f t="array" ref="N116">_xlfn._xlws.FILTER(D$4:D$108, ($A$4:$A$108="5.")*($B$4:$B$108=$L116))</f>
        <v>2.9197000000000001E-2</v>
      </c>
      <c r="O116" cm="1">
        <f t="array" ref="O116">_xlfn._xlws.FILTER(E$4:E$108, ($A$4:$A$108="5.")*($B$4:$B$108=$L116))</f>
        <v>1.3226E-2</v>
      </c>
      <c r="P116" cm="1">
        <f t="array" ref="P116">_xlfn._xlws.FILTER(F$4:F$108, ($A$4:$A$108="5.")*($B$4:$B$108=$L116))</f>
        <v>4.5880000000000001E-3</v>
      </c>
      <c r="Q116" cm="1">
        <f t="array" ref="Q116">_xlfn._xlws.FILTER(G$4:G$108, ($A$4:$A$108="5.")*($B$4:$B$108=$L116))</f>
        <v>1.8620999999999999E-2</v>
      </c>
      <c r="R116" cm="1">
        <f t="array" ref="R116">_xlfn._xlws.FILTER(H$4:H$108, ($A$4:$A$108="5.")*($B$4:$B$108=$L116))</f>
        <v>1.0276E-2</v>
      </c>
      <c r="S116" cm="1">
        <f t="array" ref="S116">_xlfn._xlws.FILTER(I$4:I$108, ($A$4:$A$108="5.")*($B$4:$B$108=$L116))</f>
        <v>1.5980999999999999E-2</v>
      </c>
      <c r="T116" cm="1">
        <f t="array" ref="T116">_xlfn._xlws.FILTER(J$4:J$108, ($A$4:$A$108="5.")*($B$4:$B$108=$L116))</f>
        <v>5.9259999999999998E-3</v>
      </c>
    </row>
    <row r="117" spans="12:20" x14ac:dyDescent="0.35">
      <c r="L117" t="s">
        <v>19</v>
      </c>
      <c r="M117" cm="1">
        <f t="array" ref="M117">_xlfn._xlws.FILTER(C$4:C$108, ($A$4:$A$108="5.")*($B$4:$B$108=$L117))</f>
        <v>3.4845000000000001E-2</v>
      </c>
      <c r="N117" cm="1">
        <f t="array" ref="N117">_xlfn._xlws.FILTER(D$4:D$108, ($A$4:$A$108="5.")*($B$4:$B$108=$L117))</f>
        <v>4.2313999999999997E-2</v>
      </c>
      <c r="O117" cm="1">
        <f t="array" ref="O117">_xlfn._xlws.FILTER(E$4:E$108, ($A$4:$A$108="5.")*($B$4:$B$108=$L117))</f>
        <v>2.5538999999999999E-2</v>
      </c>
      <c r="P117" cm="1">
        <f t="array" ref="P117">_xlfn._xlws.FILTER(F$4:F$108, ($A$4:$A$108="5.")*($B$4:$B$108=$L117))</f>
        <v>7.9869999999999993E-3</v>
      </c>
      <c r="Q117" cm="1">
        <f t="array" ref="Q117">_xlfn._xlws.FILTER(G$4:G$108, ($A$4:$A$108="5.")*($B$4:$B$108=$L117))</f>
        <v>3.5283000000000002E-2</v>
      </c>
      <c r="R117" cm="1">
        <f t="array" ref="R117">_xlfn._xlws.FILTER(H$4:H$108, ($A$4:$A$108="5.")*($B$4:$B$108=$L117))</f>
        <v>1.5476E-2</v>
      </c>
      <c r="S117" cm="1">
        <f t="array" ref="S117">_xlfn._xlws.FILTER(I$4:I$108, ($A$4:$A$108="5.")*($B$4:$B$108=$L117))</f>
        <v>3.1133999999999998E-2</v>
      </c>
      <c r="T117" cm="1">
        <f t="array" ref="T117">_xlfn._xlws.FILTER(J$4:J$108, ($A$4:$A$108="5.")*($B$4:$B$108=$L117))</f>
        <v>9.3760000000000007E-3</v>
      </c>
    </row>
    <row r="118" spans="12:20" x14ac:dyDescent="0.35">
      <c r="L118" t="s">
        <v>20</v>
      </c>
      <c r="M118" cm="1">
        <f t="array" ref="M118">_xlfn._xlws.FILTER(C$4:C$108, ($A$4:$A$108="5.")*($B$4:$B$108=$L118))</f>
        <v>9.3430000000000006E-3</v>
      </c>
      <c r="N118" cm="1">
        <f t="array" ref="N118">_xlfn._xlws.FILTER(D$4:D$108, ($A$4:$A$108="5.")*($B$4:$B$108=$L118))</f>
        <v>3.3241E-2</v>
      </c>
      <c r="O118" cm="1">
        <f t="array" ref="O118">_xlfn._xlws.FILTER(E$4:E$108, ($A$4:$A$108="5.")*($B$4:$B$108=$L118))</f>
        <v>4.6039999999999996E-3</v>
      </c>
      <c r="P118" cm="1">
        <f t="array" ref="P118">_xlfn._xlws.FILTER(F$4:F$108, ($A$4:$A$108="5.")*($B$4:$B$108=$L118))</f>
        <v>1.6319E-2</v>
      </c>
      <c r="Q118" cm="1">
        <f t="array" ref="Q118">_xlfn._xlws.FILTER(G$4:G$108, ($A$4:$A$108="5.")*($B$4:$B$108=$L118))</f>
        <v>1.8239999999999999E-2</v>
      </c>
      <c r="R118" cm="1">
        <f t="array" ref="R118">_xlfn._xlws.FILTER(H$4:H$108, ($A$4:$A$108="5.")*($B$4:$B$108=$L118))</f>
        <v>3.1953000000000002E-2</v>
      </c>
      <c r="S118" cm="1">
        <f t="array" ref="S118">_xlfn._xlws.FILTER(I$4:I$108, ($A$4:$A$108="5.")*($B$4:$B$108=$L118))</f>
        <v>4.7840000000000001E-3</v>
      </c>
      <c r="T118" cm="1">
        <f t="array" ref="T118">_xlfn._xlws.FILTER(J$4:J$108, ($A$4:$A$108="5.")*($B$4:$B$108=$L118))</f>
        <v>1.5395000000000001E-2</v>
      </c>
    </row>
    <row r="119" spans="12:20" x14ac:dyDescent="0.35">
      <c r="L119" t="s">
        <v>21</v>
      </c>
      <c r="M119" cm="1">
        <f t="array" ref="M119">_xlfn._xlws.FILTER(C$4:C$108, ($A$4:$A$108="5.")*($B$4:$B$108=$L119))</f>
        <v>2.0465000000000001E-2</v>
      </c>
      <c r="N119" cm="1">
        <f t="array" ref="N119">_xlfn._xlws.FILTER(D$4:D$108, ($A$4:$A$108="5.")*($B$4:$B$108=$L119))</f>
        <v>5.7591999999999997E-2</v>
      </c>
      <c r="O119" cm="1">
        <f t="array" ref="O119">_xlfn._xlws.FILTER(E$4:E$108, ($A$4:$A$108="5.")*($B$4:$B$108=$L119))</f>
        <v>8.2019999999999992E-3</v>
      </c>
      <c r="P119" cm="1">
        <f t="array" ref="P119">_xlfn._xlws.FILTER(F$4:F$108, ($A$4:$A$108="5.")*($B$4:$B$108=$L119))</f>
        <v>2.6981999999999999E-2</v>
      </c>
      <c r="Q119" cm="1">
        <f t="array" ref="Q119">_xlfn._xlws.FILTER(G$4:G$108, ($A$4:$A$108="5.")*($B$4:$B$108=$L119))</f>
        <v>2.4437E-2</v>
      </c>
      <c r="R119" cm="1">
        <f t="array" ref="R119">_xlfn._xlws.FILTER(H$4:H$108, ($A$4:$A$108="5.")*($B$4:$B$108=$L119))</f>
        <v>5.3238000000000001E-2</v>
      </c>
      <c r="S119" cm="1">
        <f t="array" ref="S119">_xlfn._xlws.FILTER(I$4:I$108, ($A$4:$A$108="5.")*($B$4:$B$108=$L119))</f>
        <v>8.4320000000000003E-3</v>
      </c>
      <c r="T119" cm="1">
        <f t="array" ref="T119">_xlfn._xlws.FILTER(J$4:J$108, ($A$4:$A$108="5.")*($B$4:$B$108=$L119))</f>
        <v>2.6204999999999999E-2</v>
      </c>
    </row>
    <row r="120" spans="12:20" x14ac:dyDescent="0.35">
      <c r="L120" t="s">
        <v>22</v>
      </c>
      <c r="M120" cm="1">
        <f t="array" ref="M120">_xlfn._xlws.FILTER(C$4:C$108, ($A$4:$A$108="5.")*($B$4:$B$108=$L120))</f>
        <v>3.8954000000000003E-2</v>
      </c>
      <c r="N120" cm="1">
        <f t="array" ref="N120">_xlfn._xlws.FILTER(D$4:D$108, ($A$4:$A$108="5.")*($B$4:$B$108=$L120))</f>
        <v>9.3745999999999996E-2</v>
      </c>
      <c r="O120" cm="1">
        <f t="array" ref="O120">_xlfn._xlws.FILTER(E$4:E$108, ($A$4:$A$108="5.")*($B$4:$B$108=$L120))</f>
        <v>1.5158E-2</v>
      </c>
      <c r="P120" cm="1">
        <f t="array" ref="P120">_xlfn._xlws.FILTER(F$4:F$108, ($A$4:$A$108="5.")*($B$4:$B$108=$L120))</f>
        <v>4.8188000000000002E-2</v>
      </c>
      <c r="Q120" cm="1">
        <f t="array" ref="Q120">_xlfn._xlws.FILTER(G$4:G$108, ($A$4:$A$108="5.")*($B$4:$B$108=$L120))</f>
        <v>3.5236999999999997E-2</v>
      </c>
      <c r="R120" cm="1">
        <f t="array" ref="R120">_xlfn._xlws.FILTER(H$4:H$108, ($A$4:$A$108="5.")*($B$4:$B$108=$L120))</f>
        <v>9.5709000000000002E-2</v>
      </c>
      <c r="S120" cm="1">
        <f t="array" ref="S120">_xlfn._xlws.FILTER(I$4:I$108, ($A$4:$A$108="5.")*($B$4:$B$108=$L120))</f>
        <v>1.5011E-2</v>
      </c>
      <c r="T120" cm="1">
        <f t="array" ref="T120">_xlfn._xlws.FILTER(J$4:J$108, ($A$4:$A$108="5.")*($B$4:$B$108=$L120))</f>
        <v>4.7592000000000002E-2</v>
      </c>
    </row>
    <row r="122" spans="12:20" x14ac:dyDescent="0.35">
      <c r="L122" s="20" t="s">
        <v>45</v>
      </c>
      <c r="M122" s="20"/>
      <c r="N122" s="20"/>
      <c r="O122" s="20"/>
      <c r="P122" s="20"/>
      <c r="Q122" s="20"/>
      <c r="R122" s="20"/>
      <c r="S122" s="20"/>
      <c r="T122" s="20"/>
    </row>
    <row r="123" spans="12:20" x14ac:dyDescent="0.35">
      <c r="L123" s="8" t="s">
        <v>0</v>
      </c>
      <c r="M123" s="7" t="s">
        <v>48</v>
      </c>
      <c r="N123" s="16" t="s">
        <v>49</v>
      </c>
      <c r="O123" s="7" t="s">
        <v>50</v>
      </c>
      <c r="P123" s="17" t="s">
        <v>51</v>
      </c>
      <c r="Q123" s="7" t="s">
        <v>52</v>
      </c>
      <c r="R123" s="16" t="s">
        <v>53</v>
      </c>
      <c r="S123" s="7" t="s">
        <v>54</v>
      </c>
      <c r="T123" s="16" t="s">
        <v>55</v>
      </c>
    </row>
    <row r="124" spans="12:20" x14ac:dyDescent="0.35">
      <c r="L124" t="s">
        <v>2</v>
      </c>
      <c r="M124">
        <f>SUM(M4,M28,M52,M76,M100)/5</f>
        <v>8.4039999999999983E-4</v>
      </c>
      <c r="N124">
        <f t="shared" ref="N124:T124" si="0">SUM(N4,N28,N52,N76,N100)/5</f>
        <v>4.9789999999999991E-3</v>
      </c>
      <c r="O124">
        <f t="shared" si="0"/>
        <v>2.6340000000000001E-4</v>
      </c>
      <c r="P124">
        <f t="shared" si="0"/>
        <v>2.6340000000000001E-3</v>
      </c>
      <c r="Q124">
        <f t="shared" si="0"/>
        <v>8.2420000000000008E-4</v>
      </c>
      <c r="R124">
        <f t="shared" si="0"/>
        <v>4.6770000000000006E-3</v>
      </c>
      <c r="S124">
        <f t="shared" si="0"/>
        <v>2.6439999999999998E-4</v>
      </c>
      <c r="T124">
        <f t="shared" si="0"/>
        <v>2.8772000000000003E-3</v>
      </c>
    </row>
    <row r="125" spans="12:20" x14ac:dyDescent="0.35">
      <c r="L125" t="s">
        <v>3</v>
      </c>
      <c r="M125">
        <f t="shared" ref="M125:T125" si="1">SUM(M5,M29,M53,M77,M101)/5</f>
        <v>7.6939999999999995E-4</v>
      </c>
      <c r="N125">
        <f t="shared" si="1"/>
        <v>1.3626000000000001E-3</v>
      </c>
      <c r="O125">
        <f t="shared" si="1"/>
        <v>2.1020000000000001E-4</v>
      </c>
      <c r="P125">
        <f t="shared" si="1"/>
        <v>1.2800000000000002E-4</v>
      </c>
      <c r="Q125">
        <f t="shared" si="1"/>
        <v>7.6900000000000004E-4</v>
      </c>
      <c r="R125">
        <f t="shared" si="1"/>
        <v>1.2618E-3</v>
      </c>
      <c r="S125">
        <f t="shared" si="1"/>
        <v>2.1379999999999997E-4</v>
      </c>
      <c r="T125">
        <f t="shared" si="1"/>
        <v>3.1080000000000002E-4</v>
      </c>
    </row>
    <row r="126" spans="12:20" x14ac:dyDescent="0.35">
      <c r="L126" t="s">
        <v>4</v>
      </c>
      <c r="M126">
        <f t="shared" ref="M126:T126" si="2">SUM(M6,M30,M54,M78,M102)/5</f>
        <v>7.6879999999999993E-4</v>
      </c>
      <c r="N126">
        <f t="shared" si="2"/>
        <v>1.3630000000000001E-3</v>
      </c>
      <c r="O126">
        <f t="shared" si="2"/>
        <v>2.1919999999999999E-4</v>
      </c>
      <c r="P126">
        <f t="shared" si="2"/>
        <v>1.2239999999999999E-4</v>
      </c>
      <c r="Q126">
        <f t="shared" si="2"/>
        <v>7.6020000000000005E-4</v>
      </c>
      <c r="R126">
        <f t="shared" si="2"/>
        <v>1.2673999999999999E-3</v>
      </c>
      <c r="S126">
        <f t="shared" si="2"/>
        <v>2.1279999999999997E-4</v>
      </c>
      <c r="T126">
        <f t="shared" si="2"/>
        <v>3.0240000000000003E-4</v>
      </c>
    </row>
    <row r="127" spans="12:20" x14ac:dyDescent="0.35">
      <c r="L127" t="s">
        <v>5</v>
      </c>
      <c r="M127">
        <f t="shared" ref="M127:T127" si="3">SUM(M7,M31,M55,M79,M103)/5</f>
        <v>7.7099999999999998E-4</v>
      </c>
      <c r="N127">
        <f t="shared" si="3"/>
        <v>1.366E-3</v>
      </c>
      <c r="O127">
        <f t="shared" si="3"/>
        <v>2.1060000000000002E-4</v>
      </c>
      <c r="P127">
        <f t="shared" si="3"/>
        <v>1.2000000000000002E-4</v>
      </c>
      <c r="Q127">
        <f t="shared" si="3"/>
        <v>7.9440000000000012E-4</v>
      </c>
      <c r="R127">
        <f t="shared" si="3"/>
        <v>1.305E-3</v>
      </c>
      <c r="S127">
        <f t="shared" si="3"/>
        <v>2.1440000000000001E-4</v>
      </c>
      <c r="T127">
        <f t="shared" si="3"/>
        <v>3.0000000000000003E-4</v>
      </c>
    </row>
    <row r="128" spans="12:20" x14ac:dyDescent="0.35">
      <c r="L128" t="s">
        <v>6</v>
      </c>
      <c r="M128">
        <f t="shared" ref="M128:T128" si="4">SUM(M8,M32,M56,M80,M104)/5</f>
        <v>7.6900000000000004E-4</v>
      </c>
      <c r="N128">
        <f t="shared" si="4"/>
        <v>1.3609999999999998E-3</v>
      </c>
      <c r="O128">
        <f t="shared" si="4"/>
        <v>2.12E-4</v>
      </c>
      <c r="P128">
        <f t="shared" si="4"/>
        <v>1.2080000000000001E-4</v>
      </c>
      <c r="Q128">
        <f t="shared" si="4"/>
        <v>7.6760000000000001E-4</v>
      </c>
      <c r="R128">
        <f t="shared" si="4"/>
        <v>1.2628000000000001E-3</v>
      </c>
      <c r="S128">
        <f t="shared" si="4"/>
        <v>2.2099999999999998E-4</v>
      </c>
      <c r="T128">
        <f t="shared" si="4"/>
        <v>2.9920000000000001E-4</v>
      </c>
    </row>
    <row r="129" spans="12:20" x14ac:dyDescent="0.35">
      <c r="L129" t="s">
        <v>7</v>
      </c>
      <c r="M129">
        <f t="shared" ref="M129:T129" si="5">SUM(M9,M33,M57,M81,M105)/5</f>
        <v>1.1156E-3</v>
      </c>
      <c r="N129">
        <f t="shared" si="5"/>
        <v>1.5812000000000001E-3</v>
      </c>
      <c r="O129">
        <f t="shared" si="5"/>
        <v>2.676E-4</v>
      </c>
      <c r="P129">
        <f t="shared" si="5"/>
        <v>1.2420000000000001E-4</v>
      </c>
      <c r="Q129">
        <f t="shared" si="5"/>
        <v>1.0874000000000001E-3</v>
      </c>
      <c r="R129">
        <f t="shared" si="5"/>
        <v>1.3973999999999998E-3</v>
      </c>
      <c r="S129">
        <f t="shared" si="5"/>
        <v>2.4839999999999997E-4</v>
      </c>
      <c r="T129">
        <f t="shared" si="5"/>
        <v>3.8920000000000003E-4</v>
      </c>
    </row>
    <row r="130" spans="12:20" x14ac:dyDescent="0.35">
      <c r="L130" t="s">
        <v>8</v>
      </c>
      <c r="M130">
        <f t="shared" ref="M130:T130" si="6">SUM(M10,M34,M58,M82,M106)/5</f>
        <v>1.0973999999999999E-3</v>
      </c>
      <c r="N130">
        <f t="shared" si="6"/>
        <v>1.5901999999999999E-3</v>
      </c>
      <c r="O130">
        <f t="shared" si="6"/>
        <v>2.3579999999999999E-4</v>
      </c>
      <c r="P130">
        <f t="shared" si="6"/>
        <v>4.1320000000000001E-4</v>
      </c>
      <c r="Q130">
        <f t="shared" si="6"/>
        <v>1.0683999999999999E-3</v>
      </c>
      <c r="R130">
        <f t="shared" si="6"/>
        <v>1.4578E-3</v>
      </c>
      <c r="S130">
        <f t="shared" si="6"/>
        <v>2.4539999999999995E-4</v>
      </c>
      <c r="T130">
        <f t="shared" si="6"/>
        <v>6.0479999999999996E-4</v>
      </c>
    </row>
    <row r="131" spans="12:20" x14ac:dyDescent="0.35">
      <c r="L131" t="s">
        <v>9</v>
      </c>
      <c r="M131">
        <f t="shared" ref="M131:T131" si="7">SUM(M11,M35,M59,M83,M107)/5</f>
        <v>1.4236000000000001E-3</v>
      </c>
      <c r="N131">
        <f t="shared" si="7"/>
        <v>1.6660000000000002E-3</v>
      </c>
      <c r="O131">
        <f t="shared" si="7"/>
        <v>5.5999999999999995E-4</v>
      </c>
      <c r="P131">
        <f t="shared" si="7"/>
        <v>4.2579999999999994E-4</v>
      </c>
      <c r="Q131">
        <f t="shared" si="7"/>
        <v>1.4342000000000001E-3</v>
      </c>
      <c r="R131">
        <f t="shared" si="7"/>
        <v>1.4956000000000001E-3</v>
      </c>
      <c r="S131">
        <f t="shared" si="7"/>
        <v>6.0860000000000005E-4</v>
      </c>
      <c r="T131">
        <f t="shared" si="7"/>
        <v>5.5099999999999995E-4</v>
      </c>
    </row>
    <row r="132" spans="12:20" x14ac:dyDescent="0.35">
      <c r="L132" t="s">
        <v>10</v>
      </c>
      <c r="M132">
        <f t="shared" ref="M132:T132" si="8">SUM(M12,M36,M60,M84,M108)/5</f>
        <v>1.3125999999999999E-3</v>
      </c>
      <c r="N132">
        <f t="shared" si="8"/>
        <v>2.0639999999999994E-3</v>
      </c>
      <c r="O132">
        <f t="shared" si="8"/>
        <v>4.6799999999999999E-4</v>
      </c>
      <c r="P132">
        <f t="shared" si="8"/>
        <v>1.7234000000000004E-3</v>
      </c>
      <c r="Q132">
        <f t="shared" si="8"/>
        <v>1.2928E-3</v>
      </c>
      <c r="R132">
        <f t="shared" si="8"/>
        <v>2.9364E-3</v>
      </c>
      <c r="S132">
        <f t="shared" si="8"/>
        <v>4.7179999999999998E-4</v>
      </c>
      <c r="T132">
        <f t="shared" si="8"/>
        <v>8.2120000000000001E-4</v>
      </c>
    </row>
    <row r="133" spans="12:20" x14ac:dyDescent="0.35">
      <c r="L133" t="s">
        <v>11</v>
      </c>
      <c r="M133">
        <f t="shared" ref="M133:T133" si="9">SUM(M13,M37,M61,M85,M109)/5</f>
        <v>1.676E-3</v>
      </c>
      <c r="N133">
        <f t="shared" si="9"/>
        <v>2.264E-3</v>
      </c>
      <c r="O133">
        <f t="shared" si="9"/>
        <v>6.7000000000000002E-4</v>
      </c>
      <c r="P133">
        <f t="shared" si="9"/>
        <v>5.7739999999999994E-4</v>
      </c>
      <c r="Q133">
        <f t="shared" si="9"/>
        <v>1.6689999999999999E-3</v>
      </c>
      <c r="R133">
        <f t="shared" si="9"/>
        <v>1.8824E-3</v>
      </c>
      <c r="S133">
        <f t="shared" si="9"/>
        <v>6.3820000000000001E-4</v>
      </c>
      <c r="T133">
        <f t="shared" si="9"/>
        <v>9.2279999999999999E-4</v>
      </c>
    </row>
    <row r="134" spans="12:20" x14ac:dyDescent="0.35">
      <c r="L134" t="s">
        <v>12</v>
      </c>
      <c r="M134">
        <f t="shared" ref="M134:T134" si="10">SUM(M14,M38,M62,M86,M110)/5</f>
        <v>2.0739999999999999E-3</v>
      </c>
      <c r="N134">
        <f t="shared" si="10"/>
        <v>2.5533999999999999E-3</v>
      </c>
      <c r="O134">
        <f t="shared" si="10"/>
        <v>9.6579999999999995E-4</v>
      </c>
      <c r="P134">
        <f t="shared" si="10"/>
        <v>6.4019999999999995E-4</v>
      </c>
      <c r="Q134">
        <f t="shared" si="10"/>
        <v>2.1008000000000003E-3</v>
      </c>
      <c r="R134">
        <f t="shared" si="10"/>
        <v>2.0135999999999999E-3</v>
      </c>
      <c r="S134">
        <f t="shared" si="10"/>
        <v>9.7380000000000003E-4</v>
      </c>
      <c r="T134">
        <f t="shared" si="10"/>
        <v>2.2688000000000001E-3</v>
      </c>
    </row>
    <row r="135" spans="12:20" x14ac:dyDescent="0.35">
      <c r="L135" t="s">
        <v>13</v>
      </c>
      <c r="M135">
        <f t="shared" ref="M135:T135" si="11">SUM(M15,M39,M63,M87,M111)/5</f>
        <v>3.5398000000000001E-3</v>
      </c>
      <c r="N135">
        <f t="shared" si="11"/>
        <v>4.5856000000000004E-3</v>
      </c>
      <c r="O135">
        <f t="shared" si="11"/>
        <v>1.7374000000000001E-3</v>
      </c>
      <c r="P135">
        <f t="shared" si="11"/>
        <v>9.2380000000000001E-4</v>
      </c>
      <c r="Q135">
        <f t="shared" si="11"/>
        <v>3.5458000000000004E-3</v>
      </c>
      <c r="R135">
        <f t="shared" si="11"/>
        <v>2.5119999999999999E-3</v>
      </c>
      <c r="S135">
        <f t="shared" si="11"/>
        <v>1.7848E-3</v>
      </c>
      <c r="T135">
        <f t="shared" si="11"/>
        <v>1.8192E-3</v>
      </c>
    </row>
    <row r="136" spans="12:20" x14ac:dyDescent="0.35">
      <c r="L136" t="s">
        <v>14</v>
      </c>
      <c r="M136">
        <f t="shared" ref="M136:T136" si="12">SUM(M16,M40,M64,M88,M112)/5</f>
        <v>5.6611999999999999E-3</v>
      </c>
      <c r="N136">
        <f t="shared" si="12"/>
        <v>4.7077999999999998E-3</v>
      </c>
      <c r="O136">
        <f t="shared" si="12"/>
        <v>3.1683999999999996E-3</v>
      </c>
      <c r="P136">
        <f t="shared" si="12"/>
        <v>1.1919999999999999E-3</v>
      </c>
      <c r="Q136">
        <f t="shared" si="12"/>
        <v>5.6647999999999993E-3</v>
      </c>
      <c r="R136">
        <f t="shared" si="12"/>
        <v>3.0928000000000006E-3</v>
      </c>
      <c r="S136">
        <f t="shared" si="12"/>
        <v>3.0883999999999998E-3</v>
      </c>
      <c r="T136">
        <f t="shared" si="12"/>
        <v>2.2149999999999995E-3</v>
      </c>
    </row>
    <row r="137" spans="12:20" x14ac:dyDescent="0.35">
      <c r="L137" t="s">
        <v>15</v>
      </c>
      <c r="M137">
        <f t="shared" ref="M137:T137" si="13">SUM(M17,M41,M65,M89,M113)/5</f>
        <v>9.1703999999999987E-3</v>
      </c>
      <c r="N137">
        <f t="shared" si="13"/>
        <v>6.5707999999999999E-3</v>
      </c>
      <c r="O137">
        <f t="shared" si="13"/>
        <v>3.5918E-3</v>
      </c>
      <c r="P137">
        <f t="shared" si="13"/>
        <v>1.4384000000000001E-3</v>
      </c>
      <c r="Q137">
        <f t="shared" si="13"/>
        <v>8.4197999999999999E-3</v>
      </c>
      <c r="R137">
        <f t="shared" si="13"/>
        <v>3.7983999999999995E-3</v>
      </c>
      <c r="S137">
        <f t="shared" si="13"/>
        <v>5.8301999999999998E-3</v>
      </c>
      <c r="T137">
        <f t="shared" si="13"/>
        <v>3.0282E-3</v>
      </c>
    </row>
    <row r="138" spans="12:20" x14ac:dyDescent="0.35">
      <c r="L138" t="s">
        <v>16</v>
      </c>
      <c r="M138">
        <f t="shared" ref="M138:T138" si="14">SUM(M18,M42,M66,M90,M114)/5</f>
        <v>1.69284E-2</v>
      </c>
      <c r="N138">
        <f t="shared" si="14"/>
        <v>1.0138600000000001E-2</v>
      </c>
      <c r="O138">
        <f t="shared" si="14"/>
        <v>3.9059999999999997E-3</v>
      </c>
      <c r="P138">
        <f t="shared" si="14"/>
        <v>1.8034000000000001E-3</v>
      </c>
      <c r="Q138">
        <f t="shared" si="14"/>
        <v>6.2572000000000001E-3</v>
      </c>
      <c r="R138">
        <f t="shared" si="14"/>
        <v>5.0564000000000008E-3</v>
      </c>
      <c r="S138">
        <f t="shared" si="14"/>
        <v>4.4802000000000002E-3</v>
      </c>
      <c r="T138">
        <f t="shared" si="14"/>
        <v>4.7515999999999999E-3</v>
      </c>
    </row>
    <row r="139" spans="12:20" x14ac:dyDescent="0.35">
      <c r="L139" t="s">
        <v>17</v>
      </c>
      <c r="M139">
        <f t="shared" ref="M139:T139" si="15">SUM(M19,M43,M67,M91,M115)/5</f>
        <v>1.8867399999999999E-2</v>
      </c>
      <c r="N139">
        <f t="shared" si="15"/>
        <v>1.6375799999999999E-2</v>
      </c>
      <c r="O139">
        <f t="shared" si="15"/>
        <v>6.4348000000000001E-3</v>
      </c>
      <c r="P139">
        <f t="shared" si="15"/>
        <v>2.7536000000000001E-3</v>
      </c>
      <c r="Q139">
        <f t="shared" si="15"/>
        <v>1.06388E-2</v>
      </c>
      <c r="R139">
        <f t="shared" si="15"/>
        <v>6.8145999999999997E-3</v>
      </c>
      <c r="S139">
        <f t="shared" si="15"/>
        <v>8.0378000000000012E-3</v>
      </c>
      <c r="T139">
        <f t="shared" si="15"/>
        <v>6.5360000000000001E-3</v>
      </c>
    </row>
    <row r="140" spans="12:20" x14ac:dyDescent="0.35">
      <c r="L140" t="s">
        <v>18</v>
      </c>
      <c r="M140">
        <f t="shared" ref="M140:T140" si="16">SUM(M20,M44,M68,M92,M116)/5</f>
        <v>1.8550400000000002E-2</v>
      </c>
      <c r="N140">
        <f t="shared" si="16"/>
        <v>2.9249000000000004E-2</v>
      </c>
      <c r="O140">
        <f t="shared" si="16"/>
        <v>1.2371200000000001E-2</v>
      </c>
      <c r="P140">
        <f t="shared" si="16"/>
        <v>4.6091999999999991E-3</v>
      </c>
      <c r="Q140">
        <f t="shared" si="16"/>
        <v>1.8658000000000001E-2</v>
      </c>
      <c r="R140">
        <f t="shared" si="16"/>
        <v>1.0254000000000001E-2</v>
      </c>
      <c r="S140">
        <f t="shared" si="16"/>
        <v>1.58938E-2</v>
      </c>
      <c r="T140">
        <f t="shared" si="16"/>
        <v>5.9084000000000003E-3</v>
      </c>
    </row>
    <row r="141" spans="12:20" x14ac:dyDescent="0.35">
      <c r="L141" t="s">
        <v>19</v>
      </c>
      <c r="M141">
        <f t="shared" ref="M141:T141" si="17">SUM(M21,M45,M69,M93,M117)/5</f>
        <v>3.4748800000000003E-2</v>
      </c>
      <c r="N141">
        <f t="shared" si="17"/>
        <v>5.2023000000000007E-2</v>
      </c>
      <c r="O141">
        <f t="shared" si="17"/>
        <v>2.5528600000000002E-2</v>
      </c>
      <c r="P141">
        <f t="shared" si="17"/>
        <v>8.2917999999999985E-3</v>
      </c>
      <c r="Q141">
        <f t="shared" si="17"/>
        <v>3.5295200000000006E-2</v>
      </c>
      <c r="R141">
        <f t="shared" si="17"/>
        <v>1.5602200000000002E-2</v>
      </c>
      <c r="S141">
        <f t="shared" si="17"/>
        <v>3.1502200000000001E-2</v>
      </c>
      <c r="T141">
        <f t="shared" si="17"/>
        <v>1.01314E-2</v>
      </c>
    </row>
    <row r="142" spans="12:20" x14ac:dyDescent="0.35">
      <c r="L142" t="s">
        <v>20</v>
      </c>
      <c r="M142">
        <f t="shared" ref="M142:T142" si="18">SUM(M22,M46,M70,M94,M118)/5</f>
        <v>1.1042000000000001E-2</v>
      </c>
      <c r="N142">
        <f t="shared" si="18"/>
        <v>3.4375200000000002E-2</v>
      </c>
      <c r="O142">
        <f t="shared" si="18"/>
        <v>5.2574000000000006E-3</v>
      </c>
      <c r="P142">
        <f t="shared" si="18"/>
        <v>1.70978E-2</v>
      </c>
      <c r="Q142">
        <f t="shared" si="18"/>
        <v>1.95882E-2</v>
      </c>
      <c r="R142">
        <f t="shared" si="18"/>
        <v>3.3238000000000004E-2</v>
      </c>
      <c r="S142">
        <f t="shared" si="18"/>
        <v>5.5166000000000008E-3</v>
      </c>
      <c r="T142">
        <f t="shared" si="18"/>
        <v>1.6074000000000001E-2</v>
      </c>
    </row>
    <row r="143" spans="12:20" x14ac:dyDescent="0.35">
      <c r="L143" t="s">
        <v>21</v>
      </c>
      <c r="M143">
        <f t="shared" ref="M143:T143" si="19">SUM(M23,M47,M71,M95,M119)/5</f>
        <v>2.2011599999999999E-2</v>
      </c>
      <c r="N143">
        <f t="shared" si="19"/>
        <v>5.9151999999999996E-2</v>
      </c>
      <c r="O143">
        <f t="shared" si="19"/>
        <v>9.8511999999999992E-3</v>
      </c>
      <c r="P143">
        <f t="shared" si="19"/>
        <v>2.8045000000000004E-2</v>
      </c>
      <c r="Q143">
        <f t="shared" si="19"/>
        <v>2.4626799999999997E-2</v>
      </c>
      <c r="R143">
        <f t="shared" si="19"/>
        <v>5.4922199999999997E-2</v>
      </c>
      <c r="S143">
        <f t="shared" si="19"/>
        <v>1.0147399999999999E-2</v>
      </c>
      <c r="T143">
        <f t="shared" si="19"/>
        <v>2.7374599999999999E-2</v>
      </c>
    </row>
    <row r="144" spans="12:20" x14ac:dyDescent="0.35">
      <c r="L144" t="s">
        <v>22</v>
      </c>
      <c r="M144">
        <f t="shared" ref="M144:T144" si="20">SUM(M24,M48,M72,M96,M120)/5</f>
        <v>4.1296399999999997E-2</v>
      </c>
      <c r="N144">
        <f t="shared" si="20"/>
        <v>9.6430199999999994E-2</v>
      </c>
      <c r="O144">
        <f t="shared" si="20"/>
        <v>1.6418000000000002E-2</v>
      </c>
      <c r="P144">
        <f t="shared" si="20"/>
        <v>4.9293600000000007E-2</v>
      </c>
      <c r="Q144">
        <f t="shared" si="20"/>
        <v>3.9736599999999997E-2</v>
      </c>
      <c r="R144">
        <f t="shared" si="20"/>
        <v>9.7359799999999982E-2</v>
      </c>
      <c r="S144">
        <f t="shared" si="20"/>
        <v>1.6425600000000002E-2</v>
      </c>
      <c r="T144">
        <f t="shared" si="20"/>
        <v>4.8558399999999995E-2</v>
      </c>
    </row>
  </sheetData>
  <mergeCells count="8">
    <mergeCell ref="L98:T98"/>
    <mergeCell ref="L122:T122"/>
    <mergeCell ref="A1:F1"/>
    <mergeCell ref="A2:F2"/>
    <mergeCell ref="L2:T2"/>
    <mergeCell ref="L26:T26"/>
    <mergeCell ref="L50:T50"/>
    <mergeCell ref="L74:T74"/>
  </mergeCells>
  <phoneticPr fontId="2" type="noConversion"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AF67-17FC-47F5-BB8F-B4617D02B224}">
  <dimension ref="A1:AB149"/>
  <sheetViews>
    <sheetView tabSelected="1" topLeftCell="A113" zoomScale="70" zoomScaleNormal="70" workbookViewId="0">
      <selection activeCell="N123" sqref="N123"/>
    </sheetView>
  </sheetViews>
  <sheetFormatPr baseColWidth="10" defaultRowHeight="14.5" x14ac:dyDescent="0.35"/>
  <cols>
    <col min="1" max="1" width="14.6328125" bestFit="1" customWidth="1"/>
    <col min="2" max="2" width="10.36328125" bestFit="1" customWidth="1"/>
    <col min="3" max="3" width="15.81640625" bestFit="1" customWidth="1"/>
    <col min="4" max="4" width="15.36328125" bestFit="1" customWidth="1"/>
    <col min="5" max="6" width="15.81640625" bestFit="1" customWidth="1"/>
    <col min="7" max="7" width="15.36328125" bestFit="1" customWidth="1"/>
    <col min="8" max="8" width="15.81640625" bestFit="1" customWidth="1"/>
    <col min="9" max="9" width="15.81640625" customWidth="1"/>
    <col min="10" max="10" width="15.36328125" bestFit="1" customWidth="1"/>
    <col min="11" max="12" width="15.81640625" bestFit="1" customWidth="1"/>
    <col min="13" max="13" width="15.36328125" bestFit="1" customWidth="1"/>
    <col min="14" max="14" width="15.81640625" bestFit="1" customWidth="1"/>
    <col min="16" max="16" width="10.36328125" bestFit="1" customWidth="1"/>
    <col min="17" max="17" width="15.81640625" bestFit="1" customWidth="1"/>
    <col min="18" max="18" width="15.36328125" bestFit="1" customWidth="1"/>
    <col min="19" max="20" width="15.81640625" bestFit="1" customWidth="1"/>
    <col min="21" max="21" width="15.36328125" bestFit="1" customWidth="1"/>
    <col min="22" max="23" width="15.81640625" bestFit="1" customWidth="1"/>
    <col min="24" max="24" width="15.36328125" bestFit="1" customWidth="1"/>
    <col min="25" max="26" width="15.81640625" bestFit="1" customWidth="1"/>
    <col min="27" max="27" width="15.36328125" customWidth="1"/>
    <col min="28" max="28" width="15.81640625" bestFit="1" customWidth="1"/>
  </cols>
  <sheetData>
    <row r="1" spans="1:28" ht="18.5" x14ac:dyDescent="0.45">
      <c r="C1" s="19" t="s">
        <v>33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P1" s="18" t="s">
        <v>37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x14ac:dyDescent="0.35">
      <c r="A2" s="12"/>
      <c r="B2" s="13"/>
      <c r="C2" s="22" t="s">
        <v>34</v>
      </c>
      <c r="D2" s="22"/>
      <c r="E2" s="23"/>
      <c r="F2" s="24" t="s">
        <v>23</v>
      </c>
      <c r="G2" s="25"/>
      <c r="H2" s="26"/>
      <c r="I2" s="21" t="s">
        <v>25</v>
      </c>
      <c r="J2" s="22"/>
      <c r="K2" s="23"/>
      <c r="L2" s="24" t="s">
        <v>24</v>
      </c>
      <c r="M2" s="25"/>
      <c r="N2" s="26"/>
      <c r="P2" s="13"/>
      <c r="Q2" s="21" t="s">
        <v>34</v>
      </c>
      <c r="R2" s="22"/>
      <c r="S2" s="23"/>
      <c r="T2" s="24" t="s">
        <v>23</v>
      </c>
      <c r="U2" s="25"/>
      <c r="V2" s="26"/>
      <c r="W2" s="21" t="s">
        <v>25</v>
      </c>
      <c r="X2" s="22"/>
      <c r="Y2" s="23"/>
      <c r="Z2" s="24" t="s">
        <v>24</v>
      </c>
      <c r="AA2" s="25"/>
      <c r="AB2" s="26"/>
    </row>
    <row r="3" spans="1:28" x14ac:dyDescent="0.35">
      <c r="A3" s="15" t="s">
        <v>27</v>
      </c>
      <c r="B3" s="14" t="s">
        <v>0</v>
      </c>
      <c r="C3" s="10" t="s">
        <v>35</v>
      </c>
      <c r="D3" s="10" t="s">
        <v>44</v>
      </c>
      <c r="E3" s="6" t="s">
        <v>36</v>
      </c>
      <c r="F3" s="5" t="s">
        <v>35</v>
      </c>
      <c r="G3" s="10" t="s">
        <v>44</v>
      </c>
      <c r="H3" s="6" t="s">
        <v>36</v>
      </c>
      <c r="I3" s="5" t="s">
        <v>35</v>
      </c>
      <c r="J3" s="10" t="s">
        <v>44</v>
      </c>
      <c r="K3" s="6" t="s">
        <v>36</v>
      </c>
      <c r="L3" s="5" t="s">
        <v>35</v>
      </c>
      <c r="M3" s="10" t="s">
        <v>44</v>
      </c>
      <c r="N3" s="6" t="s">
        <v>36</v>
      </c>
      <c r="P3" s="14" t="s">
        <v>0</v>
      </c>
      <c r="Q3" s="5" t="s">
        <v>35</v>
      </c>
      <c r="R3" s="10" t="s">
        <v>44</v>
      </c>
      <c r="S3" s="6" t="s">
        <v>36</v>
      </c>
      <c r="T3" s="5" t="s">
        <v>35</v>
      </c>
      <c r="U3" s="10" t="s">
        <v>44</v>
      </c>
      <c r="V3" s="6" t="s">
        <v>36</v>
      </c>
      <c r="W3" s="5" t="s">
        <v>35</v>
      </c>
      <c r="X3" s="10" t="s">
        <v>44</v>
      </c>
      <c r="Y3" s="6" t="s">
        <v>36</v>
      </c>
      <c r="Z3" s="5" t="s">
        <v>35</v>
      </c>
      <c r="AA3" s="10" t="s">
        <v>44</v>
      </c>
      <c r="AB3" s="6" t="s">
        <v>36</v>
      </c>
    </row>
    <row r="4" spans="1:28" x14ac:dyDescent="0.35">
      <c r="A4" t="s">
        <v>28</v>
      </c>
      <c r="B4" s="9" t="str" cm="1">
        <f t="array" ref="B4:B108">pp_intra[Exponent]</f>
        <v>2^0</v>
      </c>
      <c r="C4" cm="1">
        <f t="array" ref="C4:C108">pp_intra_0[Latency (ms)]</f>
        <v>1.7409999999999999E-3</v>
      </c>
      <c r="D4" s="11" cm="1">
        <f t="array" ref="D4:D108">pp_intra_1[Latency (ms)]</f>
        <v>4.0999999999999999E-4</v>
      </c>
      <c r="E4" s="9" cm="1">
        <f t="array" ref="E4:E108">pp_intra_7[Latency (ms)]</f>
        <v>6.3199999999999997E-4</v>
      </c>
      <c r="F4" s="1" cm="1">
        <f t="array" ref="F4:F108">pp_inter_0[Latency (ms)]</f>
        <v>1.6968E-2</v>
      </c>
      <c r="G4" cm="1">
        <f t="array" ref="G4:G108">pp_inter_1[Latency (ms)]</f>
        <v>1.7231E-2</v>
      </c>
      <c r="H4" s="9" cm="1">
        <f t="array" ref="H4:H108">pp_inter_7[Latency (ms)]</f>
        <v>1.7135000000000001E-2</v>
      </c>
      <c r="I4" s="1" cm="1">
        <f t="array" ref="I4:I108">pe_intra_0[Latency (ms)]</f>
        <v>2.52E-4</v>
      </c>
      <c r="J4" cm="1">
        <f t="array" ref="J4:J108">pe_intra_1[Latency (ms)]</f>
        <v>2.5099999999999998E-4</v>
      </c>
      <c r="K4" s="9" cm="1">
        <f t="array" ref="K4:K108">pe_intra_7[Latency (ms)]</f>
        <v>2.3699999999999999E-4</v>
      </c>
      <c r="L4" s="1" cm="1">
        <f t="array" ref="L4:L108">pe_inter_0[Latency (ms)]</f>
        <v>1.1960999999999999E-2</v>
      </c>
      <c r="M4" cm="1">
        <f t="array" ref="M4:M108">pe_inter_1[Latency (ms)]</f>
        <v>1.1823999999999999E-2</v>
      </c>
      <c r="N4" s="9" cm="1">
        <f t="array" ref="N4:N108">pe_inter_7[Latency (ms)]</f>
        <v>5.9329999999999999E-3</v>
      </c>
      <c r="P4" s="9" t="s">
        <v>2</v>
      </c>
      <c r="Q4" s="1" cm="1">
        <f t="array" ref="Q4">_xlfn._xlws.FILTER(C$4:C$108, ($A$4:$A$108="1.")*($B$4:$B$108=$P4))</f>
        <v>1.7409999999999999E-3</v>
      </c>
      <c r="R4" cm="1">
        <f t="array" ref="R4">_xlfn._xlws.FILTER(D$4:D$108, ($A$4:$A$108="1.")*($B$4:$B$108=$P4))</f>
        <v>4.0999999999999999E-4</v>
      </c>
      <c r="S4" s="9" cm="1">
        <f t="array" ref="S4">_xlfn._xlws.FILTER(E$4:E$108, ($A$4:$A$108="1.")*($B$4:$B$108=$P4))</f>
        <v>6.3199999999999997E-4</v>
      </c>
      <c r="T4" s="1" cm="1">
        <f t="array" ref="T4">_xlfn._xlws.FILTER(F$4:F$108, ($A$4:$A$108="1.")*($B$4:$B$108=$P4))</f>
        <v>1.6968E-2</v>
      </c>
      <c r="U4" cm="1">
        <f t="array" ref="U4">_xlfn._xlws.FILTER(G$4:G$108, ($A$4:$A$108="1.")*($B$4:$B$108=$P4))</f>
        <v>1.7231E-2</v>
      </c>
      <c r="V4" s="9" cm="1">
        <f t="array" ref="V4">_xlfn._xlws.FILTER(H$4:H$108, ($A$4:$A$108="1.")*($B$4:$B$108=$P4))</f>
        <v>1.7135000000000001E-2</v>
      </c>
      <c r="W4" s="1" cm="1">
        <f t="array" ref="W4">_xlfn._xlws.FILTER(I$4:I$108, ($A$4:$A$108="1.")*($B$4:$B$108=$P4))</f>
        <v>2.52E-4</v>
      </c>
      <c r="X4" cm="1">
        <f t="array" ref="X4">_xlfn._xlws.FILTER(J$4:J$108, ($A$4:$A$108="1.")*($B$4:$B$108=$P4))</f>
        <v>2.5099999999999998E-4</v>
      </c>
      <c r="Y4" s="9" cm="1">
        <f t="array" ref="Y4">_xlfn._xlws.FILTER(K$4:K$108, ($A$4:$A$108="1.")*($B$4:$B$108=$P4))</f>
        <v>2.3699999999999999E-4</v>
      </c>
      <c r="Z4" s="1" cm="1">
        <f t="array" ref="Z4">_xlfn._xlws.FILTER(L$4:L$108, ($A$4:$A$108="1.")*($B$4:$B$108=$P4))</f>
        <v>1.1960999999999999E-2</v>
      </c>
      <c r="AA4" cm="1">
        <f t="array" ref="AA4">_xlfn._xlws.FILTER(M$4:M$108, ($A$4:$A$108="1.")*($B$4:$B$108=$P4))</f>
        <v>1.1823999999999999E-2</v>
      </c>
      <c r="AB4" s="9" cm="1">
        <f t="array" ref="AB4">_xlfn._xlws.FILTER(N$4:N$108, ($A$4:$A$108="1.")*($B$4:$B$108=$P4))</f>
        <v>5.9329999999999999E-3</v>
      </c>
    </row>
    <row r="5" spans="1:28" x14ac:dyDescent="0.35">
      <c r="A5" t="s">
        <v>29</v>
      </c>
      <c r="B5" s="9" t="str">
        <v>2^0</v>
      </c>
      <c r="C5">
        <v>1.065E-3</v>
      </c>
      <c r="D5">
        <v>3.0200000000000002E-4</v>
      </c>
      <c r="E5" s="9">
        <v>2.6699999999999998E-4</v>
      </c>
      <c r="F5" s="1">
        <v>1.1429999999999999E-3</v>
      </c>
      <c r="G5">
        <v>1.586E-3</v>
      </c>
      <c r="H5" s="9">
        <v>1.9480000000000001E-3</v>
      </c>
      <c r="I5" s="1">
        <v>1.18E-4</v>
      </c>
      <c r="J5">
        <v>1.15E-4</v>
      </c>
      <c r="K5" s="9">
        <v>1.01E-4</v>
      </c>
      <c r="L5" s="1">
        <v>9.2999999999999997E-5</v>
      </c>
      <c r="M5">
        <v>1.03E-4</v>
      </c>
      <c r="N5" s="9">
        <v>1.549E-3</v>
      </c>
      <c r="P5" s="9" t="s">
        <v>3</v>
      </c>
      <c r="Q5" s="1" cm="1">
        <f t="array" ref="Q5">_xlfn._xlws.FILTER(C$4:C$108, ($A$4:$A$108="1.")*($B$4:$B$108=$P5))</f>
        <v>1.289E-3</v>
      </c>
      <c r="R5" cm="1">
        <f t="array" ref="R5">_xlfn._xlws.FILTER(D$4:D$108, ($A$4:$A$108="1.")*($B$4:$B$108=$P5))</f>
        <v>2.9799999999999998E-4</v>
      </c>
      <c r="S5" s="9" cm="1">
        <f t="array" ref="S5">_xlfn._xlws.FILTER(E$4:E$108, ($A$4:$A$108="1.")*($B$4:$B$108=$P5))</f>
        <v>2.6600000000000001E-4</v>
      </c>
      <c r="T5" s="1" cm="1">
        <f t="array" ref="T5">_xlfn._xlws.FILTER(F$4:F$108, ($A$4:$A$108="1.")*($B$4:$B$108=$P5))</f>
        <v>1.1429999999999999E-3</v>
      </c>
      <c r="U5" cm="1">
        <f t="array" ref="U5">_xlfn._xlws.FILTER(G$4:G$108, ($A$4:$A$108="1.")*($B$4:$B$108=$P5))</f>
        <v>1.7390000000000001E-3</v>
      </c>
      <c r="V5" s="9" cm="1">
        <f t="array" ref="V5">_xlfn._xlws.FILTER(H$4:H$108, ($A$4:$A$108="1.")*($B$4:$B$108=$P5))</f>
        <v>1.944E-3</v>
      </c>
      <c r="W5" s="1" cm="1">
        <f t="array" ref="W5">_xlfn._xlws.FILTER(I$4:I$108, ($A$4:$A$108="1.")*($B$4:$B$108=$P5))</f>
        <v>1.17E-4</v>
      </c>
      <c r="X5" cm="1">
        <f t="array" ref="X5">_xlfn._xlws.FILTER(J$4:J$108, ($A$4:$A$108="1.")*($B$4:$B$108=$P5))</f>
        <v>1.13E-4</v>
      </c>
      <c r="Y5" s="9" cm="1">
        <f t="array" ref="Y5">_xlfn._xlws.FILTER(K$4:K$108, ($A$4:$A$108="1.")*($B$4:$B$108=$P5))</f>
        <v>1.01E-4</v>
      </c>
      <c r="Z5" s="1" cm="1">
        <f t="array" ref="Z5">_xlfn._xlws.FILTER(L$4:L$108, ($A$4:$A$108="1.")*($B$4:$B$108=$P5))</f>
        <v>8.7999999999999998E-5</v>
      </c>
      <c r="AA5" cm="1">
        <f t="array" ref="AA5">_xlfn._xlws.FILTER(M$4:M$108, ($A$4:$A$108="1.")*($B$4:$B$108=$P5))</f>
        <v>1E-4</v>
      </c>
      <c r="AB5" s="9" cm="1">
        <f t="array" ref="AB5">_xlfn._xlws.FILTER(N$4:N$108, ($A$4:$A$108="1.")*($B$4:$B$108=$P5))</f>
        <v>1.41E-3</v>
      </c>
    </row>
    <row r="6" spans="1:28" x14ac:dyDescent="0.35">
      <c r="A6" t="s">
        <v>30</v>
      </c>
      <c r="B6" s="9" t="str">
        <v>2^0</v>
      </c>
      <c r="C6">
        <v>1.0790000000000001E-3</v>
      </c>
      <c r="D6">
        <v>2.99E-4</v>
      </c>
      <c r="E6" s="9">
        <v>2.6800000000000001E-4</v>
      </c>
      <c r="F6" s="1">
        <v>1.16E-3</v>
      </c>
      <c r="G6">
        <v>1.634E-3</v>
      </c>
      <c r="H6" s="9">
        <v>1.9680000000000001E-3</v>
      </c>
      <c r="I6" s="1">
        <v>1.17E-4</v>
      </c>
      <c r="J6">
        <v>1.13E-4</v>
      </c>
      <c r="K6" s="9">
        <v>1E-4</v>
      </c>
      <c r="L6" s="1">
        <v>1.02E-4</v>
      </c>
      <c r="M6">
        <v>1E-4</v>
      </c>
      <c r="N6" s="9">
        <v>1.5579999999999999E-3</v>
      </c>
      <c r="P6" s="9" t="s">
        <v>4</v>
      </c>
      <c r="Q6" s="1" cm="1">
        <f t="array" ref="Q6">_xlfn._xlws.FILTER(C$4:C$108, ($A$4:$A$108="1.")*($B$4:$B$108=$P6))</f>
        <v>1.0859999999999999E-3</v>
      </c>
      <c r="R6" cm="1">
        <f t="array" ref="R6">_xlfn._xlws.FILTER(D$4:D$108, ($A$4:$A$108="1.")*($B$4:$B$108=$P6))</f>
        <v>2.9500000000000001E-4</v>
      </c>
      <c r="S6" s="9" cm="1">
        <f t="array" ref="S6">_xlfn._xlws.FILTER(E$4:E$108, ($A$4:$A$108="1.")*($B$4:$B$108=$P6))</f>
        <v>2.6600000000000001E-4</v>
      </c>
      <c r="T6" s="1" cm="1">
        <f t="array" ref="T6">_xlfn._xlws.FILTER(F$4:F$108, ($A$4:$A$108="1.")*($B$4:$B$108=$P6))</f>
        <v>1.175E-3</v>
      </c>
      <c r="U6" cm="1">
        <f t="array" ref="U6">_xlfn._xlws.FILTER(G$4:G$108, ($A$4:$A$108="1.")*($B$4:$B$108=$P6))</f>
        <v>1.622E-3</v>
      </c>
      <c r="V6" s="9" cm="1">
        <f t="array" ref="V6">_xlfn._xlws.FILTER(H$4:H$108, ($A$4:$A$108="1.")*($B$4:$B$108=$P6))</f>
        <v>1.952E-3</v>
      </c>
      <c r="W6" s="1" cm="1">
        <f t="array" ref="W6">_xlfn._xlws.FILTER(I$4:I$108, ($A$4:$A$108="1.")*($B$4:$B$108=$P6))</f>
        <v>1.18E-4</v>
      </c>
      <c r="X6" cm="1">
        <f t="array" ref="X6">_xlfn._xlws.FILTER(J$4:J$108, ($A$4:$A$108="1.")*($B$4:$B$108=$P6))</f>
        <v>1.1400000000000001E-4</v>
      </c>
      <c r="Y6" s="9" cm="1">
        <f t="array" ref="Y6">_xlfn._xlws.FILTER(K$4:K$108, ($A$4:$A$108="1.")*($B$4:$B$108=$P6))</f>
        <v>1.01E-4</v>
      </c>
      <c r="Z6" s="1" cm="1">
        <f t="array" ref="Z6">_xlfn._xlws.FILTER(L$4:L$108, ($A$4:$A$108="1.")*($B$4:$B$108=$P6))</f>
        <v>9.7999999999999997E-5</v>
      </c>
      <c r="AA6" cm="1">
        <f t="array" ref="AA6">_xlfn._xlws.FILTER(M$4:M$108, ($A$4:$A$108="1.")*($B$4:$B$108=$P6))</f>
        <v>9.7E-5</v>
      </c>
      <c r="AB6" s="9" cm="1">
        <f t="array" ref="AB6">_xlfn._xlws.FILTER(N$4:N$108, ($A$4:$A$108="1.")*($B$4:$B$108=$P6))</f>
        <v>1.5529999999999999E-3</v>
      </c>
    </row>
    <row r="7" spans="1:28" x14ac:dyDescent="0.35">
      <c r="A7" t="s">
        <v>31</v>
      </c>
      <c r="B7" s="9" t="str">
        <v>2^0</v>
      </c>
      <c r="C7">
        <v>1.276E-3</v>
      </c>
      <c r="D7">
        <v>2.9399999999999999E-4</v>
      </c>
      <c r="E7" s="9">
        <v>2.6800000000000001E-4</v>
      </c>
      <c r="F7" s="1">
        <v>1.14E-3</v>
      </c>
      <c r="G7">
        <v>1.5839999999999999E-3</v>
      </c>
      <c r="H7" s="9">
        <v>1.9400000000000001E-3</v>
      </c>
      <c r="I7" s="1">
        <v>1.17E-4</v>
      </c>
      <c r="J7">
        <v>1.1400000000000001E-4</v>
      </c>
      <c r="K7" s="9">
        <v>1E-4</v>
      </c>
      <c r="L7" s="1">
        <v>9.1000000000000003E-5</v>
      </c>
      <c r="M7">
        <v>1E-4</v>
      </c>
      <c r="N7" s="9">
        <v>1.5529999999999999E-3</v>
      </c>
      <c r="P7" s="9" t="s">
        <v>5</v>
      </c>
      <c r="Q7" s="1" cm="1">
        <f t="array" ref="Q7">_xlfn._xlws.FILTER(C$4:C$108, ($A$4:$A$108="1.")*($B$4:$B$108=$P7))</f>
        <v>1.116E-3</v>
      </c>
      <c r="R7" cm="1">
        <f t="array" ref="R7">_xlfn._xlws.FILTER(D$4:D$108, ($A$4:$A$108="1.")*($B$4:$B$108=$P7))</f>
        <v>3.0299999999999999E-4</v>
      </c>
      <c r="S7" s="9" cm="1">
        <f t="array" ref="S7">_xlfn._xlws.FILTER(E$4:E$108, ($A$4:$A$108="1.")*($B$4:$B$108=$P7))</f>
        <v>2.6600000000000001E-4</v>
      </c>
      <c r="T7" s="1" cm="1">
        <f t="array" ref="T7">_xlfn._xlws.FILTER(F$4:F$108, ($A$4:$A$108="1.")*($B$4:$B$108=$P7))</f>
        <v>1.1950000000000001E-3</v>
      </c>
      <c r="U7" cm="1">
        <f t="array" ref="U7">_xlfn._xlws.FILTER(G$4:G$108, ($A$4:$A$108="1.")*($B$4:$B$108=$P7))</f>
        <v>1.6119999999999999E-3</v>
      </c>
      <c r="V7" s="9" cm="1">
        <f t="array" ref="V7">_xlfn._xlws.FILTER(H$4:H$108, ($A$4:$A$108="1.")*($B$4:$B$108=$P7))</f>
        <v>1.977E-3</v>
      </c>
      <c r="W7" s="1" cm="1">
        <f t="array" ref="W7">_xlfn._xlws.FILTER(I$4:I$108, ($A$4:$A$108="1.")*($B$4:$B$108=$P7))</f>
        <v>1.18E-4</v>
      </c>
      <c r="X7" cm="1">
        <f t="array" ref="X7">_xlfn._xlws.FILTER(J$4:J$108, ($A$4:$A$108="1.")*($B$4:$B$108=$P7))</f>
        <v>1.13E-4</v>
      </c>
      <c r="Y7" s="9" cm="1">
        <f t="array" ref="Y7">_xlfn._xlws.FILTER(K$4:K$108, ($A$4:$A$108="1.")*($B$4:$B$108=$P7))</f>
        <v>1.03E-4</v>
      </c>
      <c r="Z7" s="1" cm="1">
        <f t="array" ref="Z7">_xlfn._xlws.FILTER(L$4:L$108, ($A$4:$A$108="1.")*($B$4:$B$108=$P7))</f>
        <v>8.7000000000000001E-5</v>
      </c>
      <c r="AA7" cm="1">
        <f t="array" ref="AA7">_xlfn._xlws.FILTER(M$4:M$108, ($A$4:$A$108="1.")*($B$4:$B$108=$P7))</f>
        <v>1E-4</v>
      </c>
      <c r="AB7" s="9" cm="1">
        <f t="array" ref="AB7">_xlfn._xlws.FILTER(N$4:N$108, ($A$4:$A$108="1.")*($B$4:$B$108=$P7))</f>
        <v>9.1100000000000003E-4</v>
      </c>
    </row>
    <row r="8" spans="1:28" x14ac:dyDescent="0.35">
      <c r="A8" t="s">
        <v>32</v>
      </c>
      <c r="B8" s="9" t="str">
        <v>2^0</v>
      </c>
      <c r="C8">
        <v>1.0839999999999999E-3</v>
      </c>
      <c r="D8">
        <v>2.8899999999999998E-4</v>
      </c>
      <c r="E8" s="9">
        <v>2.6899999999999998E-4</v>
      </c>
      <c r="F8" s="1">
        <v>1.15E-3</v>
      </c>
      <c r="G8">
        <v>1.5839999999999999E-3</v>
      </c>
      <c r="H8" s="9">
        <v>1.9729999999999999E-3</v>
      </c>
      <c r="I8" s="1">
        <v>1.18E-4</v>
      </c>
      <c r="J8">
        <v>1.1400000000000001E-4</v>
      </c>
      <c r="K8" s="9">
        <v>1E-4</v>
      </c>
      <c r="L8" s="1">
        <v>8.8999999999999995E-5</v>
      </c>
      <c r="M8">
        <v>9.7999999999999997E-5</v>
      </c>
      <c r="N8" s="9">
        <v>1.5479999999999999E-3</v>
      </c>
      <c r="P8" s="9" t="s">
        <v>6</v>
      </c>
      <c r="Q8" s="1" cm="1">
        <f t="array" ref="Q8">_xlfn._xlws.FILTER(C$4:C$108, ($A$4:$A$108="1.")*($B$4:$B$108=$P8))</f>
        <v>1.073E-3</v>
      </c>
      <c r="R8" cm="1">
        <f t="array" ref="R8">_xlfn._xlws.FILTER(D$4:D$108, ($A$4:$A$108="1.")*($B$4:$B$108=$P8))</f>
        <v>2.9999999999999997E-4</v>
      </c>
      <c r="S8" s="9" cm="1">
        <f t="array" ref="S8">_xlfn._xlws.FILTER(E$4:E$108, ($A$4:$A$108="1.")*($B$4:$B$108=$P8))</f>
        <v>2.6499999999999999E-4</v>
      </c>
      <c r="T8" s="1" cm="1">
        <f t="array" ref="T8">_xlfn._xlws.FILTER(F$4:F$108, ($A$4:$A$108="1.")*($B$4:$B$108=$P8))</f>
        <v>1.1529999999999999E-3</v>
      </c>
      <c r="U8" cm="1">
        <f t="array" ref="U8">_xlfn._xlws.FILTER(G$4:G$108, ($A$4:$A$108="1.")*($B$4:$B$108=$P8))</f>
        <v>1.622E-3</v>
      </c>
      <c r="V8" s="9" cm="1">
        <f t="array" ref="V8">_xlfn._xlws.FILTER(H$4:H$108, ($A$4:$A$108="1.")*($B$4:$B$108=$P8))</f>
        <v>1.9810000000000001E-3</v>
      </c>
      <c r="W8" s="1" cm="1">
        <f t="array" ref="W8">_xlfn._xlws.FILTER(I$4:I$108, ($A$4:$A$108="1.")*($B$4:$B$108=$P8))</f>
        <v>1.1900000000000001E-4</v>
      </c>
      <c r="X8" cm="1">
        <f t="array" ref="X8">_xlfn._xlws.FILTER(J$4:J$108, ($A$4:$A$108="1.")*($B$4:$B$108=$P8))</f>
        <v>1.11E-4</v>
      </c>
      <c r="Y8" s="9" cm="1">
        <f t="array" ref="Y8">_xlfn._xlws.FILTER(K$4:K$108, ($A$4:$A$108="1.")*($B$4:$B$108=$P8))</f>
        <v>1.01E-4</v>
      </c>
      <c r="Z8" s="1" cm="1">
        <f t="array" ref="Z8">_xlfn._xlws.FILTER(L$4:L$108, ($A$4:$A$108="1.")*($B$4:$B$108=$P8))</f>
        <v>8.6000000000000003E-5</v>
      </c>
      <c r="AA8" cm="1">
        <f t="array" ref="AA8">_xlfn._xlws.FILTER(M$4:M$108, ($A$4:$A$108="1.")*($B$4:$B$108=$P8))</f>
        <v>1.0900000000000001E-4</v>
      </c>
      <c r="AB8" s="9" cm="1">
        <f t="array" ref="AB8">_xlfn._xlws.FILTER(N$4:N$108, ($A$4:$A$108="1.")*($B$4:$B$108=$P8))</f>
        <v>1.5479999999999999E-3</v>
      </c>
    </row>
    <row r="9" spans="1:28" x14ac:dyDescent="0.35">
      <c r="A9" t="s">
        <v>28</v>
      </c>
      <c r="B9" s="9" t="str">
        <v>2^1</v>
      </c>
      <c r="C9">
        <v>1.289E-3</v>
      </c>
      <c r="D9">
        <v>2.9799999999999998E-4</v>
      </c>
      <c r="E9" s="9">
        <v>2.6600000000000001E-4</v>
      </c>
      <c r="F9" s="1">
        <v>1.1429999999999999E-3</v>
      </c>
      <c r="G9">
        <v>1.7390000000000001E-3</v>
      </c>
      <c r="H9" s="9">
        <v>1.944E-3</v>
      </c>
      <c r="I9" s="1">
        <v>1.17E-4</v>
      </c>
      <c r="J9">
        <v>1.13E-4</v>
      </c>
      <c r="K9" s="9">
        <v>1.01E-4</v>
      </c>
      <c r="L9" s="1">
        <v>8.7999999999999998E-5</v>
      </c>
      <c r="M9">
        <v>1E-4</v>
      </c>
      <c r="N9" s="9">
        <v>1.41E-3</v>
      </c>
      <c r="P9" s="9" t="s">
        <v>7</v>
      </c>
      <c r="Q9" s="1" cm="1">
        <f t="array" ref="Q9">_xlfn._xlws.FILTER(C$4:C$108, ($A$4:$A$108="1.")*($B$4:$B$108=$P9))</f>
        <v>1.127E-3</v>
      </c>
      <c r="R9" cm="1">
        <f t="array" ref="R9">_xlfn._xlws.FILTER(D$4:D$108, ($A$4:$A$108="1.")*($B$4:$B$108=$P9))</f>
        <v>4.06E-4</v>
      </c>
      <c r="S9" s="9" cm="1">
        <f t="array" ref="S9">_xlfn._xlws.FILTER(E$4:E$108, ($A$4:$A$108="1.")*($B$4:$B$108=$P9))</f>
        <v>3.6499999999999998E-4</v>
      </c>
      <c r="T9" s="1" cm="1">
        <f t="array" ref="T9">_xlfn._xlws.FILTER(F$4:F$108, ($A$4:$A$108="1.")*($B$4:$B$108=$P9))</f>
        <v>1.2800000000000001E-3</v>
      </c>
      <c r="U9" cm="1">
        <f t="array" ref="U9">_xlfn._xlws.FILTER(G$4:G$108, ($A$4:$A$108="1.")*($B$4:$B$108=$P9))</f>
        <v>1.7340000000000001E-3</v>
      </c>
      <c r="V9" s="9" cm="1">
        <f t="array" ref="V9">_xlfn._xlws.FILTER(H$4:H$108, ($A$4:$A$108="1.")*($B$4:$B$108=$P9))</f>
        <v>2.0969999999999999E-3</v>
      </c>
      <c r="W9" s="1" cm="1">
        <f t="array" ref="W9">_xlfn._xlws.FILTER(I$4:I$108, ($A$4:$A$108="1.")*($B$4:$B$108=$P9))</f>
        <v>1.2799999999999999E-4</v>
      </c>
      <c r="X9" cm="1">
        <f t="array" ref="X9">_xlfn._xlws.FILTER(J$4:J$108, ($A$4:$A$108="1.")*($B$4:$B$108=$P9))</f>
        <v>1.2899999999999999E-4</v>
      </c>
      <c r="Y9" s="9" cm="1">
        <f t="array" ref="Y9">_xlfn._xlws.FILTER(K$4:K$108, ($A$4:$A$108="1.")*($B$4:$B$108=$P9))</f>
        <v>1.11E-4</v>
      </c>
      <c r="Z9" s="1" cm="1">
        <f t="array" ref="Z9">_xlfn._xlws.FILTER(L$4:L$108, ($A$4:$A$108="1.")*($B$4:$B$108=$P9))</f>
        <v>9.3999999999999994E-5</v>
      </c>
      <c r="AA9" cm="1">
        <f t="array" ref="AA9">_xlfn._xlws.FILTER(M$4:M$108, ($A$4:$A$108="1.")*($B$4:$B$108=$P9))</f>
        <v>9.3999999999999994E-5</v>
      </c>
      <c r="AB9" s="9" cm="1">
        <f t="array" ref="AB9">_xlfn._xlws.FILTER(N$4:N$108, ($A$4:$A$108="1.")*($B$4:$B$108=$P9))</f>
        <v>1.255E-3</v>
      </c>
    </row>
    <row r="10" spans="1:28" x14ac:dyDescent="0.35">
      <c r="A10" t="s">
        <v>29</v>
      </c>
      <c r="B10" s="9" t="str">
        <v>2^1</v>
      </c>
      <c r="C10">
        <v>1.101E-3</v>
      </c>
      <c r="D10">
        <v>2.9300000000000002E-4</v>
      </c>
      <c r="E10" s="9">
        <v>2.6699999999999998E-4</v>
      </c>
      <c r="F10" s="1">
        <v>1.165E-3</v>
      </c>
      <c r="G10">
        <v>1.5920000000000001E-3</v>
      </c>
      <c r="H10" s="9">
        <v>1.9400000000000001E-3</v>
      </c>
      <c r="I10" s="1">
        <v>1.17E-4</v>
      </c>
      <c r="J10">
        <v>1.1400000000000001E-4</v>
      </c>
      <c r="K10" s="9">
        <v>1.01E-4</v>
      </c>
      <c r="L10" s="1">
        <v>9.0000000000000006E-5</v>
      </c>
      <c r="M10">
        <v>9.7999999999999997E-5</v>
      </c>
      <c r="N10" s="9">
        <v>1.137E-3</v>
      </c>
      <c r="P10" s="9" t="s">
        <v>8</v>
      </c>
      <c r="Q10" s="1" cm="1">
        <f t="array" ref="Q10">_xlfn._xlws.FILTER(C$4:C$108, ($A$4:$A$108="1.")*($B$4:$B$108=$P10))</f>
        <v>1.2099999999999999E-3</v>
      </c>
      <c r="R10" cm="1">
        <f t="array" ref="R10">_xlfn._xlws.FILTER(D$4:D$108, ($A$4:$A$108="1.")*($B$4:$B$108=$P10))</f>
        <v>4.2900000000000002E-4</v>
      </c>
      <c r="S10" s="9" cm="1">
        <f t="array" ref="S10">_xlfn._xlws.FILTER(E$4:E$108, ($A$4:$A$108="1.")*($B$4:$B$108=$P10))</f>
        <v>3.6200000000000002E-4</v>
      </c>
      <c r="T10" s="1" cm="1">
        <f t="array" ref="T10">_xlfn._xlws.FILTER(F$4:F$108, ($A$4:$A$108="1.")*($B$4:$B$108=$P10))</f>
        <v>1.3829999999999999E-3</v>
      </c>
      <c r="U10" cm="1">
        <f t="array" ref="U10">_xlfn._xlws.FILTER(G$4:G$108, ($A$4:$A$108="1.")*($B$4:$B$108=$P10))</f>
        <v>1.885E-3</v>
      </c>
      <c r="V10" s="9" cm="1">
        <f t="array" ref="V10">_xlfn._xlws.FILTER(H$4:H$108, ($A$4:$A$108="1.")*($B$4:$B$108=$P10))</f>
        <v>2.235E-3</v>
      </c>
      <c r="W10" s="1" cm="1">
        <f t="array" ref="W10">_xlfn._xlws.FILTER(I$4:I$108, ($A$4:$A$108="1.")*($B$4:$B$108=$P10))</f>
        <v>1.2E-4</v>
      </c>
      <c r="X10" cm="1">
        <f t="array" ref="X10">_xlfn._xlws.FILTER(J$4:J$108, ($A$4:$A$108="1.")*($B$4:$B$108=$P10))</f>
        <v>1.16E-4</v>
      </c>
      <c r="Y10" s="9" cm="1">
        <f t="array" ref="Y10">_xlfn._xlws.FILTER(K$4:K$108, ($A$4:$A$108="1.")*($B$4:$B$108=$P10))</f>
        <v>1.02E-4</v>
      </c>
      <c r="Z10" s="1" cm="1">
        <f t="array" ref="Z10">_xlfn._xlws.FILTER(L$4:L$108, ($A$4:$A$108="1.")*($B$4:$B$108=$P10))</f>
        <v>4.0299999999999998E-4</v>
      </c>
      <c r="AA10" cm="1">
        <f t="array" ref="AA10">_xlfn._xlws.FILTER(M$4:M$108, ($A$4:$A$108="1.")*($B$4:$B$108=$P10))</f>
        <v>1.83E-4</v>
      </c>
      <c r="AB10" s="9" cm="1">
        <f t="array" ref="AB10">_xlfn._xlws.FILTER(N$4:N$108, ($A$4:$A$108="1.")*($B$4:$B$108=$P10))</f>
        <v>1.6019999999999999E-3</v>
      </c>
    </row>
    <row r="11" spans="1:28" x14ac:dyDescent="0.35">
      <c r="A11" t="s">
        <v>30</v>
      </c>
      <c r="B11" s="9" t="str">
        <v>2^1</v>
      </c>
      <c r="C11">
        <v>1.0319999999999999E-3</v>
      </c>
      <c r="D11">
        <v>3.2899999999999997E-4</v>
      </c>
      <c r="E11" s="9">
        <v>2.6699999999999998E-4</v>
      </c>
      <c r="F11" s="1">
        <v>1.145E-3</v>
      </c>
      <c r="G11">
        <v>1.598E-3</v>
      </c>
      <c r="H11" s="9">
        <v>1.993E-3</v>
      </c>
      <c r="I11" s="1">
        <v>1.1900000000000001E-4</v>
      </c>
      <c r="J11">
        <v>1.1400000000000001E-4</v>
      </c>
      <c r="K11" s="9">
        <v>1.02E-4</v>
      </c>
      <c r="L11" s="1">
        <v>8.8999999999999995E-5</v>
      </c>
      <c r="M11">
        <v>9.8999999999999994E-5</v>
      </c>
      <c r="N11" s="9">
        <v>1.5510000000000001E-3</v>
      </c>
      <c r="P11" s="9" t="s">
        <v>9</v>
      </c>
      <c r="Q11" s="1" cm="1">
        <f t="array" ref="Q11">_xlfn._xlws.FILTER(C$4:C$108, ($A$4:$A$108="1.")*($B$4:$B$108=$P11))</f>
        <v>1.861E-3</v>
      </c>
      <c r="R11" cm="1">
        <f t="array" ref="R11">_xlfn._xlws.FILTER(D$4:D$108, ($A$4:$A$108="1.")*($B$4:$B$108=$P11))</f>
        <v>1.3240000000000001E-3</v>
      </c>
      <c r="S11" s="9" cm="1">
        <f t="array" ref="S11">_xlfn._xlws.FILTER(E$4:E$108, ($A$4:$A$108="1.")*($B$4:$B$108=$P11))</f>
        <v>1.418E-3</v>
      </c>
      <c r="T11" s="1" cm="1">
        <f t="array" ref="T11">_xlfn._xlws.FILTER(F$4:F$108, ($A$4:$A$108="1.")*($B$4:$B$108=$P11))</f>
        <v>1.3940000000000001E-3</v>
      </c>
      <c r="U11" cm="1">
        <f t="array" ref="U11">_xlfn._xlws.FILTER(G$4:G$108, ($A$4:$A$108="1.")*($B$4:$B$108=$P11))</f>
        <v>1.8680000000000001E-3</v>
      </c>
      <c r="V11" s="9" cm="1">
        <f t="array" ref="V11">_xlfn._xlws.FILTER(H$4:H$108, ($A$4:$A$108="1.")*($B$4:$B$108=$P11))</f>
        <v>2.3019999999999998E-3</v>
      </c>
      <c r="W11" s="1" cm="1">
        <f t="array" ref="W11">_xlfn._xlws.FILTER(I$4:I$108, ($A$4:$A$108="1.")*($B$4:$B$108=$P11))</f>
        <v>1.0020000000000001E-3</v>
      </c>
      <c r="X11" cm="1">
        <f t="array" ref="X11">_xlfn._xlws.FILTER(J$4:J$108, ($A$4:$A$108="1.")*($B$4:$B$108=$P11))</f>
        <v>8.25E-4</v>
      </c>
      <c r="Y11" s="9" cm="1">
        <f t="array" ref="Y11">_xlfn._xlws.FILTER(K$4:K$108, ($A$4:$A$108="1.")*($B$4:$B$108=$P11))</f>
        <v>6.6399999999999999E-4</v>
      </c>
      <c r="Z11" s="1" cm="1">
        <f t="array" ref="Z11">_xlfn._xlws.FILTER(L$4:L$108, ($A$4:$A$108="1.")*($B$4:$B$108=$P11))</f>
        <v>4.26E-4</v>
      </c>
      <c r="AA11" cm="1">
        <f t="array" ref="AA11">_xlfn._xlws.FILTER(M$4:M$108, ($A$4:$A$108="1.")*($B$4:$B$108=$P11))</f>
        <v>2.0100000000000001E-4</v>
      </c>
      <c r="AB11" s="9" cm="1">
        <f t="array" ref="AB11">_xlfn._xlws.FILTER(N$4:N$108, ($A$4:$A$108="1.")*($B$4:$B$108=$P11))</f>
        <v>1.562E-3</v>
      </c>
    </row>
    <row r="12" spans="1:28" x14ac:dyDescent="0.35">
      <c r="A12" t="s">
        <v>31</v>
      </c>
      <c r="B12" s="9" t="str">
        <v>2^1</v>
      </c>
      <c r="C12">
        <v>1.065E-3</v>
      </c>
      <c r="D12">
        <v>2.9999999999999997E-4</v>
      </c>
      <c r="E12" s="9">
        <v>2.6600000000000001E-4</v>
      </c>
      <c r="F12" s="1">
        <v>1.1590000000000001E-3</v>
      </c>
      <c r="G12">
        <v>1.663E-3</v>
      </c>
      <c r="H12" s="9">
        <v>1.9430000000000001E-3</v>
      </c>
      <c r="I12" s="1">
        <v>1.18E-4</v>
      </c>
      <c r="J12">
        <v>1.1400000000000001E-4</v>
      </c>
      <c r="K12" s="9">
        <v>1E-4</v>
      </c>
      <c r="L12" s="1">
        <v>9.0000000000000006E-5</v>
      </c>
      <c r="M12">
        <v>1.0900000000000001E-4</v>
      </c>
      <c r="N12" s="9">
        <v>1.5299999999999999E-3</v>
      </c>
      <c r="P12" s="9" t="s">
        <v>10</v>
      </c>
      <c r="Q12" s="1" cm="1">
        <f t="array" ref="Q12">_xlfn._xlws.FILTER(C$4:C$108, ($A$4:$A$108="1.")*($B$4:$B$108=$P12))</f>
        <v>1.1540000000000001E-3</v>
      </c>
      <c r="R12" cm="1">
        <f t="array" ref="R12">_xlfn._xlws.FILTER(D$4:D$108, ($A$4:$A$108="1.")*($B$4:$B$108=$P12))</f>
        <v>5.4500000000000002E-4</v>
      </c>
      <c r="S12" s="9" cm="1">
        <f t="array" ref="S12">_xlfn._xlws.FILTER(E$4:E$108, ($A$4:$A$108="1.")*($B$4:$B$108=$P12))</f>
        <v>4.86E-4</v>
      </c>
      <c r="T12" s="1" cm="1">
        <f t="array" ref="T12">_xlfn._xlws.FILTER(F$4:F$108, ($A$4:$A$108="1.")*($B$4:$B$108=$P12))</f>
        <v>7.646E-3</v>
      </c>
      <c r="U12" cm="1">
        <f t="array" ref="U12">_xlfn._xlws.FILTER(G$4:G$108, ($A$4:$A$108="1.")*($B$4:$B$108=$P12))</f>
        <v>7.8890000000000002E-3</v>
      </c>
      <c r="V12" s="9" cm="1">
        <f t="array" ref="V12">_xlfn._xlws.FILTER(H$4:H$108, ($A$4:$A$108="1.")*($B$4:$B$108=$P12))</f>
        <v>2.8549999999999999E-3</v>
      </c>
      <c r="W12" s="1" cm="1">
        <f t="array" ref="W12">_xlfn._xlws.FILTER(I$4:I$108, ($A$4:$A$108="1.")*($B$4:$B$108=$P12))</f>
        <v>2.5500000000000002E-4</v>
      </c>
      <c r="X12" cm="1">
        <f t="array" ref="X12">_xlfn._xlws.FILTER(J$4:J$108, ($A$4:$A$108="1.")*($B$4:$B$108=$P12))</f>
        <v>2.6499999999999999E-4</v>
      </c>
      <c r="Y12" s="9" cm="1">
        <f t="array" ref="Y12">_xlfn._xlws.FILTER(K$4:K$108, ($A$4:$A$108="1.")*($B$4:$B$108=$P12))</f>
        <v>2.1900000000000001E-4</v>
      </c>
      <c r="Z12" s="1" cm="1">
        <f t="array" ref="Z12">_xlfn._xlws.FILTER(L$4:L$108, ($A$4:$A$108="1.")*($B$4:$B$108=$P12))</f>
        <v>5.2700000000000002E-4</v>
      </c>
      <c r="AA12" cm="1">
        <f t="array" ref="AA12">_xlfn._xlws.FILTER(M$4:M$108, ($A$4:$A$108="1.")*($B$4:$B$108=$P12))</f>
        <v>2.7399999999999999E-4</v>
      </c>
      <c r="AB12" s="9" cm="1">
        <f t="array" ref="AB12">_xlfn._xlws.FILTER(N$4:N$108, ($A$4:$A$108="1.")*($B$4:$B$108=$P12))</f>
        <v>6.3418000000000002E-2</v>
      </c>
    </row>
    <row r="13" spans="1:28" x14ac:dyDescent="0.35">
      <c r="A13" t="s">
        <v>32</v>
      </c>
      <c r="B13" s="9" t="str">
        <v>2^1</v>
      </c>
      <c r="C13">
        <v>1.0759999999999999E-3</v>
      </c>
      <c r="D13">
        <v>2.9500000000000001E-4</v>
      </c>
      <c r="E13" s="9">
        <v>2.6600000000000001E-4</v>
      </c>
      <c r="F13" s="1">
        <v>1.1429999999999999E-3</v>
      </c>
      <c r="G13">
        <v>1.5950000000000001E-3</v>
      </c>
      <c r="H13" s="9">
        <v>1.9719999999999998E-3</v>
      </c>
      <c r="I13" s="1">
        <v>1.18E-4</v>
      </c>
      <c r="J13">
        <v>1.1400000000000001E-4</v>
      </c>
      <c r="K13" s="9">
        <v>1E-4</v>
      </c>
      <c r="L13" s="1">
        <v>9.0000000000000006E-5</v>
      </c>
      <c r="M13">
        <v>1.0399999999999999E-4</v>
      </c>
      <c r="N13" s="9">
        <v>1.5510000000000001E-3</v>
      </c>
      <c r="P13" s="9" t="s">
        <v>11</v>
      </c>
      <c r="Q13" s="1" cm="1">
        <f t="array" ref="Q13">_xlfn._xlws.FILTER(C$4:C$108, ($A$4:$A$108="1.")*($B$4:$B$108=$P13))</f>
        <v>1.3140000000000001E-3</v>
      </c>
      <c r="R13" cm="1">
        <f t="array" ref="R13">_xlfn._xlws.FILTER(D$4:D$108, ($A$4:$A$108="1.")*($B$4:$B$108=$P13))</f>
        <v>6.78E-4</v>
      </c>
      <c r="S13" s="9" cm="1">
        <f t="array" ref="S13">_xlfn._xlws.FILTER(E$4:E$108, ($A$4:$A$108="1.")*($B$4:$B$108=$P13))</f>
        <v>6.6500000000000001E-4</v>
      </c>
      <c r="T13" s="1" cm="1">
        <f t="array" ref="T13">_xlfn._xlws.FILTER(F$4:F$108, ($A$4:$A$108="1.")*($B$4:$B$108=$P13))</f>
        <v>1.884E-3</v>
      </c>
      <c r="U13" cm="1">
        <f t="array" ref="U13">_xlfn._xlws.FILTER(G$4:G$108, ($A$4:$A$108="1.")*($B$4:$B$108=$P13))</f>
        <v>2.2460000000000002E-3</v>
      </c>
      <c r="V13" s="9" cm="1">
        <f t="array" ref="V13">_xlfn._xlws.FILTER(H$4:H$108, ($A$4:$A$108="1.")*($B$4:$B$108=$P13))</f>
        <v>3.1319999999999998E-3</v>
      </c>
      <c r="W13" s="1" cm="1">
        <f t="array" ref="W13">_xlfn._xlws.FILTER(I$4:I$108, ($A$4:$A$108="1.")*($B$4:$B$108=$P13))</f>
        <v>3.0200000000000002E-4</v>
      </c>
      <c r="X13" cm="1">
        <f t="array" ref="X13">_xlfn._xlws.FILTER(J$4:J$108, ($A$4:$A$108="1.")*($B$4:$B$108=$P13))</f>
        <v>3.2899999999999997E-4</v>
      </c>
      <c r="Y13" s="9" cm="1">
        <f t="array" ref="Y13">_xlfn._xlws.FILTER(K$4:K$108, ($A$4:$A$108="1.")*($B$4:$B$108=$P13))</f>
        <v>2.8200000000000002E-4</v>
      </c>
      <c r="Z13" s="1" cm="1">
        <f t="array" ref="Z13">_xlfn._xlws.FILTER(L$4:L$108, ($A$4:$A$108="1.")*($B$4:$B$108=$P13))</f>
        <v>5.5099999999999995E-4</v>
      </c>
      <c r="AA13" cm="1">
        <f t="array" ref="AA13">_xlfn._xlws.FILTER(M$4:M$108, ($A$4:$A$108="1.")*($B$4:$B$108=$P13))</f>
        <v>6.0489999999999997E-3</v>
      </c>
      <c r="AB13" s="9" cm="1">
        <f t="array" ref="AB13">_xlfn._xlws.FILTER(N$4:N$108, ($A$4:$A$108="1.")*($B$4:$B$108=$P13))</f>
        <v>1.642E-3</v>
      </c>
    </row>
    <row r="14" spans="1:28" x14ac:dyDescent="0.35">
      <c r="A14" t="s">
        <v>28</v>
      </c>
      <c r="B14" s="9" t="str">
        <v>2^2</v>
      </c>
      <c r="C14">
        <v>1.0859999999999999E-3</v>
      </c>
      <c r="D14">
        <v>2.9500000000000001E-4</v>
      </c>
      <c r="E14" s="9">
        <v>2.6600000000000001E-4</v>
      </c>
      <c r="F14" s="1">
        <v>1.175E-3</v>
      </c>
      <c r="G14">
        <v>1.622E-3</v>
      </c>
      <c r="H14" s="9">
        <v>1.952E-3</v>
      </c>
      <c r="I14" s="1">
        <v>1.18E-4</v>
      </c>
      <c r="J14">
        <v>1.1400000000000001E-4</v>
      </c>
      <c r="K14" s="9">
        <v>1.01E-4</v>
      </c>
      <c r="L14" s="1">
        <v>9.7999999999999997E-5</v>
      </c>
      <c r="M14">
        <v>9.7E-5</v>
      </c>
      <c r="N14" s="9">
        <v>1.5529999999999999E-3</v>
      </c>
      <c r="P14" s="9" t="s">
        <v>12</v>
      </c>
      <c r="Q14" s="1" cm="1">
        <f t="array" ref="Q14">_xlfn._xlws.FILTER(C$4:C$108, ($A$4:$A$108="1.")*($B$4:$B$108=$P14))</f>
        <v>1.4339999999999999E-3</v>
      </c>
      <c r="R14" cm="1">
        <f t="array" ref="R14">_xlfn._xlws.FILTER(D$4:D$108, ($A$4:$A$108="1.")*($B$4:$B$108=$P14))</f>
        <v>9.3000000000000005E-4</v>
      </c>
      <c r="S14" s="9" cm="1">
        <f t="array" ref="S14">_xlfn._xlws.FILTER(E$4:E$108, ($A$4:$A$108="1.")*($B$4:$B$108=$P14))</f>
        <v>8.4199999999999998E-4</v>
      </c>
      <c r="T14" s="1" cm="1">
        <f t="array" ref="T14">_xlfn._xlws.FILTER(F$4:F$108, ($A$4:$A$108="1.")*($B$4:$B$108=$P14))</f>
        <v>1.9220000000000001E-3</v>
      </c>
      <c r="U14" cm="1">
        <f t="array" ref="U14">_xlfn._xlws.FILTER(G$4:G$108, ($A$4:$A$108="1.")*($B$4:$B$108=$P14))</f>
        <v>2.418E-3</v>
      </c>
      <c r="V14" s="9" cm="1">
        <f t="array" ref="V14">_xlfn._xlws.FILTER(H$4:H$108, ($A$4:$A$108="1.")*($B$4:$B$108=$P14))</f>
        <v>3.679E-3</v>
      </c>
      <c r="W14" s="1" cm="1">
        <f t="array" ref="W14">_xlfn._xlws.FILTER(I$4:I$108, ($A$4:$A$108="1.")*($B$4:$B$108=$P14))</f>
        <v>4.5800000000000002E-4</v>
      </c>
      <c r="X14" cm="1">
        <f t="array" ref="X14">_xlfn._xlws.FILTER(J$4:J$108, ($A$4:$A$108="1.")*($B$4:$B$108=$P14))</f>
        <v>4.8299999999999998E-4</v>
      </c>
      <c r="Y14" s="9" cm="1">
        <f t="array" ref="Y14">_xlfn._xlws.FILTER(K$4:K$108, ($A$4:$A$108="1.")*($B$4:$B$108=$P14))</f>
        <v>4.1399999999999998E-4</v>
      </c>
      <c r="Z14" s="1" cm="1">
        <f t="array" ref="Z14">_xlfn._xlws.FILTER(L$4:L$108, ($A$4:$A$108="1.")*($B$4:$B$108=$P14))</f>
        <v>6.7000000000000002E-4</v>
      </c>
      <c r="AA14" cm="1">
        <f t="array" ref="AA14">_xlfn._xlws.FILTER(M$4:M$108, ($A$4:$A$108="1.")*($B$4:$B$108=$P14))</f>
        <v>4.0999999999999999E-4</v>
      </c>
      <c r="AB14" s="9" cm="1">
        <f t="array" ref="AB14">_xlfn._xlws.FILTER(N$4:N$108, ($A$4:$A$108="1.")*($B$4:$B$108=$P14))</f>
        <v>1.678E-3</v>
      </c>
    </row>
    <row r="15" spans="1:28" x14ac:dyDescent="0.35">
      <c r="A15" t="s">
        <v>29</v>
      </c>
      <c r="B15" s="9" t="str">
        <v>2^2</v>
      </c>
      <c r="C15">
        <v>1.0989999999999999E-3</v>
      </c>
      <c r="D15">
        <v>2.9500000000000001E-4</v>
      </c>
      <c r="E15" s="9">
        <v>2.6600000000000001E-4</v>
      </c>
      <c r="F15" s="1">
        <v>1.1800000000000001E-3</v>
      </c>
      <c r="G15">
        <v>1.629E-3</v>
      </c>
      <c r="H15" s="9">
        <v>2.065E-3</v>
      </c>
      <c r="I15" s="1">
        <v>1.17E-4</v>
      </c>
      <c r="J15">
        <v>1.1400000000000001E-4</v>
      </c>
      <c r="K15" s="9">
        <v>1E-4</v>
      </c>
      <c r="L15" s="1">
        <v>1E-4</v>
      </c>
      <c r="M15">
        <v>9.6000000000000002E-5</v>
      </c>
      <c r="N15" s="9">
        <v>1.5269999999999999E-3</v>
      </c>
      <c r="P15" s="9" t="s">
        <v>13</v>
      </c>
      <c r="Q15" s="1" cm="1">
        <f t="array" ref="Q15">_xlfn._xlws.FILTER(C$4:C$108, ($A$4:$A$108="1.")*($B$4:$B$108=$P15))</f>
        <v>1.9269999999999999E-3</v>
      </c>
      <c r="R15" cm="1">
        <f t="array" ref="R15">_xlfn._xlws.FILTER(D$4:D$108, ($A$4:$A$108="1.")*($B$4:$B$108=$P15))</f>
        <v>1.4920000000000001E-3</v>
      </c>
      <c r="S15" s="9" cm="1">
        <f t="array" ref="S15">_xlfn._xlws.FILTER(E$4:E$108, ($A$4:$A$108="1.")*($B$4:$B$108=$P15))</f>
        <v>1.3619999999999999E-3</v>
      </c>
      <c r="T15" s="1" cm="1">
        <f t="array" ref="T15">_xlfn._xlws.FILTER(F$4:F$108, ($A$4:$A$108="1.")*($B$4:$B$108=$P15))</f>
        <v>2.5409999999999999E-3</v>
      </c>
      <c r="U15" cm="1">
        <f t="array" ref="U15">_xlfn._xlws.FILTER(G$4:G$108, ($A$4:$A$108="1.")*($B$4:$B$108=$P15))</f>
        <v>2.97E-3</v>
      </c>
      <c r="V15" s="9" cm="1">
        <f t="array" ref="V15">_xlfn._xlws.FILTER(H$4:H$108, ($A$4:$A$108="1.")*($B$4:$B$108=$P15))</f>
        <v>4.8479999999999999E-3</v>
      </c>
      <c r="W15" s="1" cm="1">
        <f t="array" ref="W15">_xlfn._xlws.FILTER(I$4:I$108, ($A$4:$A$108="1.")*($B$4:$B$108=$P15))</f>
        <v>7.7700000000000002E-4</v>
      </c>
      <c r="X15" cm="1">
        <f t="array" ref="X15">_xlfn._xlws.FILTER(J$4:J$108, ($A$4:$A$108="1.")*($B$4:$B$108=$P15))</f>
        <v>8.3000000000000001E-4</v>
      </c>
      <c r="Y15" s="9" cm="1">
        <f t="array" ref="Y15">_xlfn._xlws.FILTER(K$4:K$108, ($A$4:$A$108="1.")*($B$4:$B$108=$P15))</f>
        <v>6.7699999999999998E-4</v>
      </c>
      <c r="Z15" s="1" cm="1">
        <f t="array" ref="Z15">_xlfn._xlws.FILTER(L$4:L$108, ($A$4:$A$108="1.")*($B$4:$B$108=$P15))</f>
        <v>9.3300000000000002E-4</v>
      </c>
      <c r="AA15" cm="1">
        <f t="array" ref="AA15">_xlfn._xlws.FILTER(M$4:M$108, ($A$4:$A$108="1.")*($B$4:$B$108=$P15))</f>
        <v>6.9499999999999998E-4</v>
      </c>
      <c r="AB15" s="9" cm="1">
        <f t="array" ref="AB15">_xlfn._xlws.FILTER(N$4:N$108, ($A$4:$A$108="1.")*($B$4:$B$108=$P15))</f>
        <v>2.2629999999999998E-3</v>
      </c>
    </row>
    <row r="16" spans="1:28" x14ac:dyDescent="0.35">
      <c r="A16" t="s">
        <v>30</v>
      </c>
      <c r="B16" s="9" t="str">
        <v>2^2</v>
      </c>
      <c r="C16">
        <v>1.0529999999999999E-3</v>
      </c>
      <c r="D16">
        <v>3.01E-4</v>
      </c>
      <c r="E16" s="9">
        <v>2.6600000000000001E-4</v>
      </c>
      <c r="F16" s="1">
        <v>1.3979999999999999E-3</v>
      </c>
      <c r="G16">
        <v>1.6019999999999999E-3</v>
      </c>
      <c r="H16" s="9">
        <v>1.97E-3</v>
      </c>
      <c r="I16" s="1">
        <v>1.17E-4</v>
      </c>
      <c r="J16">
        <v>1.13E-4</v>
      </c>
      <c r="K16" s="9">
        <v>1E-4</v>
      </c>
      <c r="L16" s="1">
        <v>8.8999999999999995E-5</v>
      </c>
      <c r="M16">
        <v>9.5000000000000005E-5</v>
      </c>
      <c r="N16" s="9">
        <v>1.5529999999999999E-3</v>
      </c>
      <c r="P16" s="9" t="s">
        <v>14</v>
      </c>
      <c r="Q16" s="1" cm="1">
        <f t="array" ref="Q16">_xlfn._xlws.FILTER(C$4:C$108, ($A$4:$A$108="1.")*($B$4:$B$108=$P16))</f>
        <v>2.7330000000000002E-3</v>
      </c>
      <c r="R16" cm="1">
        <f t="array" ref="R16">_xlfn._xlws.FILTER(D$4:D$108, ($A$4:$A$108="1.")*($B$4:$B$108=$P16))</f>
        <v>2.3530000000000001E-3</v>
      </c>
      <c r="S16" s="9" cm="1">
        <f t="array" ref="S16">_xlfn._xlws.FILTER(E$4:E$108, ($A$4:$A$108="1.")*($B$4:$B$108=$P16))</f>
        <v>2.225E-3</v>
      </c>
      <c r="T16" s="1" cm="1">
        <f t="array" ref="T16">_xlfn._xlws.FILTER(F$4:F$108, ($A$4:$A$108="1.")*($B$4:$B$108=$P16))</f>
        <v>3.0850000000000001E-3</v>
      </c>
      <c r="U16" cm="1">
        <f t="array" ref="U16">_xlfn._xlws.FILTER(G$4:G$108, ($A$4:$A$108="1.")*($B$4:$B$108=$P16))</f>
        <v>3.771E-3</v>
      </c>
      <c r="V16" s="9" cm="1">
        <f t="array" ref="V16">_xlfn._xlws.FILTER(H$4:H$108, ($A$4:$A$108="1.")*($B$4:$B$108=$P16))</f>
        <v>6.9750000000000003E-3</v>
      </c>
      <c r="W16" s="1" cm="1">
        <f t="array" ref="W16">_xlfn._xlws.FILTER(I$4:I$108, ($A$4:$A$108="1.")*($B$4:$B$108=$P16))</f>
        <v>1.315E-3</v>
      </c>
      <c r="X16" cm="1">
        <f t="array" ref="X16">_xlfn._xlws.FILTER(J$4:J$108, ($A$4:$A$108="1.")*($B$4:$B$108=$P16))</f>
        <v>1.2340000000000001E-3</v>
      </c>
      <c r="Y16" s="9" cm="1">
        <f t="array" ref="Y16">_xlfn._xlws.FILTER(K$4:K$108, ($A$4:$A$108="1.")*($B$4:$B$108=$P16))</f>
        <v>1.222E-3</v>
      </c>
      <c r="Z16" s="1" cm="1">
        <f t="array" ref="Z16">_xlfn._xlws.FILTER(L$4:L$108, ($A$4:$A$108="1.")*($B$4:$B$108=$P16))</f>
        <v>1.2049999999999999E-3</v>
      </c>
      <c r="AA16" cm="1">
        <f t="array" ref="AA16">_xlfn._xlws.FILTER(M$4:M$108, ($A$4:$A$108="1.")*($B$4:$B$108=$P16))</f>
        <v>1.0660000000000001E-3</v>
      </c>
      <c r="AB16" s="9" cm="1">
        <f t="array" ref="AB16">_xlfn._xlws.FILTER(N$4:N$108, ($A$4:$A$108="1.")*($B$4:$B$108=$P16))</f>
        <v>3.3630000000000001E-3</v>
      </c>
    </row>
    <row r="17" spans="1:28" x14ac:dyDescent="0.35">
      <c r="A17" t="s">
        <v>31</v>
      </c>
      <c r="B17" s="9" t="str">
        <v>2^2</v>
      </c>
      <c r="C17">
        <v>1.1130000000000001E-3</v>
      </c>
      <c r="D17">
        <v>3.0200000000000002E-4</v>
      </c>
      <c r="E17" s="9">
        <v>3.0499999999999999E-4</v>
      </c>
      <c r="F17" s="1">
        <v>1.317E-3</v>
      </c>
      <c r="G17">
        <v>1.6080000000000001E-3</v>
      </c>
      <c r="H17" s="9">
        <v>2.0100000000000001E-3</v>
      </c>
      <c r="I17" s="1">
        <v>1.17E-4</v>
      </c>
      <c r="J17">
        <v>1.1400000000000001E-4</v>
      </c>
      <c r="K17" s="9">
        <v>1E-4</v>
      </c>
      <c r="L17" s="1">
        <v>8.8999999999999995E-5</v>
      </c>
      <c r="M17">
        <v>9.5000000000000005E-5</v>
      </c>
      <c r="N17" s="9">
        <v>1.536E-3</v>
      </c>
      <c r="P17" s="9" t="s">
        <v>15</v>
      </c>
      <c r="Q17" s="1" cm="1">
        <f t="array" ref="Q17">_xlfn._xlws.FILTER(C$4:C$108, ($A$4:$A$108="1.")*($B$4:$B$108=$P17))</f>
        <v>2.7200000000000002E-3</v>
      </c>
      <c r="R17" cm="1">
        <f t="array" ref="R17">_xlfn._xlws.FILTER(D$4:D$108, ($A$4:$A$108="1.")*($B$4:$B$108=$P17))</f>
        <v>2.3760000000000001E-3</v>
      </c>
      <c r="S17" s="9" cm="1">
        <f t="array" ref="S17">_xlfn._xlws.FILTER(E$4:E$108, ($A$4:$A$108="1.")*($B$4:$B$108=$P17))</f>
        <v>2.163E-3</v>
      </c>
      <c r="T17" s="1" cm="1">
        <f t="array" ref="T17">_xlfn._xlws.FILTER(F$4:F$108, ($A$4:$A$108="1.")*($B$4:$B$108=$P17))</f>
        <v>3.7789999999999998E-3</v>
      </c>
      <c r="U17" cm="1">
        <f t="array" ref="U17">_xlfn._xlws.FILTER(G$4:G$108, ($A$4:$A$108="1.")*($B$4:$B$108=$P17))</f>
        <v>4.4949999999999999E-3</v>
      </c>
      <c r="V17" s="9" cm="1">
        <f t="array" ref="V17">_xlfn._xlws.FILTER(H$4:H$108, ($A$4:$A$108="1.")*($B$4:$B$108=$P17))</f>
        <v>1.0116E-2</v>
      </c>
      <c r="W17" s="1" cm="1">
        <f t="array" ref="W17">_xlfn._xlws.FILTER(I$4:I$108, ($A$4:$A$108="1.")*($B$4:$B$108=$P17))</f>
        <v>1.341E-3</v>
      </c>
      <c r="X17" cm="1">
        <f t="array" ref="X17">_xlfn._xlws.FILTER(J$4:J$108, ($A$4:$A$108="1.")*($B$4:$B$108=$P17))</f>
        <v>1.217E-3</v>
      </c>
      <c r="Y17" s="9" cm="1">
        <f t="array" ref="Y17">_xlfn._xlws.FILTER(K$4:K$108, ($A$4:$A$108="1.")*($B$4:$B$108=$P17))</f>
        <v>1.238E-3</v>
      </c>
      <c r="Z17" s="1" cm="1">
        <f t="array" ref="Z17">_xlfn._xlws.FILTER(L$4:L$108, ($A$4:$A$108="1.")*($B$4:$B$108=$P17))</f>
        <v>1.467E-3</v>
      </c>
      <c r="AA17" cm="1">
        <f t="array" ref="AA17">_xlfn._xlws.FILTER(M$4:M$108, ($A$4:$A$108="1.")*($B$4:$B$108=$P17))</f>
        <v>1.451E-3</v>
      </c>
      <c r="AB17" s="9" cm="1">
        <f t="array" ref="AB17">_xlfn._xlws.FILTER(N$4:N$108, ($A$4:$A$108="1.")*($B$4:$B$108=$P17))</f>
        <v>4.9670000000000001E-3</v>
      </c>
    </row>
    <row r="18" spans="1:28" x14ac:dyDescent="0.35">
      <c r="A18" t="s">
        <v>32</v>
      </c>
      <c r="B18" s="9" t="str">
        <v>2^2</v>
      </c>
      <c r="C18">
        <v>1.077E-3</v>
      </c>
      <c r="D18">
        <v>2.9500000000000001E-4</v>
      </c>
      <c r="E18" s="9">
        <v>2.6899999999999998E-4</v>
      </c>
      <c r="F18" s="1">
        <v>1.1659999999999999E-3</v>
      </c>
      <c r="G18">
        <v>1.688E-3</v>
      </c>
      <c r="H18" s="9">
        <v>1.9750000000000002E-3</v>
      </c>
      <c r="I18" s="1">
        <v>1.18E-4</v>
      </c>
      <c r="J18">
        <v>1.1400000000000001E-4</v>
      </c>
      <c r="K18" s="9">
        <v>1E-4</v>
      </c>
      <c r="L18" s="1">
        <v>8.7000000000000001E-5</v>
      </c>
      <c r="M18">
        <v>9.5000000000000005E-5</v>
      </c>
      <c r="N18" s="9">
        <v>1.565E-3</v>
      </c>
      <c r="P18" s="9" t="s">
        <v>16</v>
      </c>
      <c r="Q18" s="1" cm="1">
        <f t="array" ref="Q18">_xlfn._xlws.FILTER(C$4:C$108, ($A$4:$A$108="1.")*($B$4:$B$108=$P18))</f>
        <v>4.2290000000000001E-3</v>
      </c>
      <c r="R18" cm="1">
        <f t="array" ref="R18">_xlfn._xlws.FILTER(D$4:D$108, ($A$4:$A$108="1.")*($B$4:$B$108=$P18))</f>
        <v>4.1180000000000001E-3</v>
      </c>
      <c r="S18" s="9" cm="1">
        <f t="array" ref="S18">_xlfn._xlws.FILTER(E$4:E$108, ($A$4:$A$108="1.")*($B$4:$B$108=$P18))</f>
        <v>3.8579999999999999E-3</v>
      </c>
      <c r="T18" s="1" cm="1">
        <f t="array" ref="T18">_xlfn._xlws.FILTER(F$4:F$108, ($A$4:$A$108="1.")*($B$4:$B$108=$P18))</f>
        <v>5.0699999999999999E-3</v>
      </c>
      <c r="U18" cm="1">
        <f t="array" ref="U18">_xlfn._xlws.FILTER(G$4:G$108, ($A$4:$A$108="1.")*($B$4:$B$108=$P18))</f>
        <v>5.9239999999999996E-3</v>
      </c>
      <c r="V18" s="9" cm="1">
        <f t="array" ref="V18">_xlfn._xlws.FILTER(H$4:H$108, ($A$4:$A$108="1.")*($B$4:$B$108=$P18))</f>
        <v>1.4241E-2</v>
      </c>
      <c r="W18" s="1" cm="1">
        <f t="array" ref="W18">_xlfn._xlws.FILTER(I$4:I$108, ($A$4:$A$108="1.")*($B$4:$B$108=$P18))</f>
        <v>2.5639999999999999E-3</v>
      </c>
      <c r="X18" cm="1">
        <f t="array" ref="X18">_xlfn._xlws.FILTER(J$4:J$108, ($A$4:$A$108="1.")*($B$4:$B$108=$P18))</f>
        <v>2.5839999999999999E-3</v>
      </c>
      <c r="Y18" s="9" cm="1">
        <f t="array" ref="Y18">_xlfn._xlws.FILTER(K$4:K$108, ($A$4:$A$108="1.")*($B$4:$B$108=$P18))</f>
        <v>2.366E-3</v>
      </c>
      <c r="Z18" s="1" cm="1">
        <f t="array" ref="Z18">_xlfn._xlws.FILTER(L$4:L$108, ($A$4:$A$108="1.")*($B$4:$B$108=$P18))</f>
        <v>1.89E-3</v>
      </c>
      <c r="AA18" cm="1">
        <f t="array" ref="AA18">_xlfn._xlws.FILTER(M$4:M$108, ($A$4:$A$108="1.")*($B$4:$B$108=$P18))</f>
        <v>2.0179999999999998E-3</v>
      </c>
      <c r="AB18" s="9" cm="1">
        <f t="array" ref="AB18">_xlfn._xlws.FILTER(N$4:N$108, ($A$4:$A$108="1.")*($B$4:$B$108=$P18))</f>
        <v>7.3590000000000001E-3</v>
      </c>
    </row>
    <row r="19" spans="1:28" x14ac:dyDescent="0.35">
      <c r="A19" t="s">
        <v>28</v>
      </c>
      <c r="B19" s="9" t="str">
        <v>2^3</v>
      </c>
      <c r="C19">
        <v>1.116E-3</v>
      </c>
      <c r="D19">
        <v>3.0299999999999999E-4</v>
      </c>
      <c r="E19" s="9">
        <v>2.6600000000000001E-4</v>
      </c>
      <c r="F19" s="1">
        <v>1.1950000000000001E-3</v>
      </c>
      <c r="G19">
        <v>1.6119999999999999E-3</v>
      </c>
      <c r="H19" s="9">
        <v>1.977E-3</v>
      </c>
      <c r="I19" s="1">
        <v>1.18E-4</v>
      </c>
      <c r="J19">
        <v>1.13E-4</v>
      </c>
      <c r="K19" s="9">
        <v>1.03E-4</v>
      </c>
      <c r="L19" s="1">
        <v>8.7000000000000001E-5</v>
      </c>
      <c r="M19">
        <v>1E-4</v>
      </c>
      <c r="N19" s="9">
        <v>9.1100000000000003E-4</v>
      </c>
      <c r="P19" s="9" t="s">
        <v>17</v>
      </c>
      <c r="Q19" s="1" cm="1">
        <f t="array" ref="Q19">_xlfn._xlws.FILTER(C$4:C$108, ($A$4:$A$108="1.")*($B$4:$B$108=$P19))</f>
        <v>5.5649999999999996E-3</v>
      </c>
      <c r="R19" cm="1">
        <f t="array" ref="R19">_xlfn._xlws.FILTER(D$4:D$108, ($A$4:$A$108="1.")*($B$4:$B$108=$P19))</f>
        <v>5.8129999999999996E-3</v>
      </c>
      <c r="S19" s="9" cm="1">
        <f t="array" ref="S19">_xlfn._xlws.FILTER(E$4:E$108, ($A$4:$A$108="1.")*($B$4:$B$108=$P19))</f>
        <v>5.2979999999999998E-3</v>
      </c>
      <c r="T19" s="1" cm="1">
        <f t="array" ref="T19">_xlfn._xlws.FILTER(F$4:F$108, ($A$4:$A$108="1.")*($B$4:$B$108=$P19))</f>
        <v>6.7650000000000002E-3</v>
      </c>
      <c r="U19" cm="1">
        <f t="array" ref="U19">_xlfn._xlws.FILTER(G$4:G$108, ($A$4:$A$108="1.")*($B$4:$B$108=$P19))</f>
        <v>7.4460000000000004E-3</v>
      </c>
      <c r="V19" s="9" cm="1">
        <f t="array" ref="V19">_xlfn._xlws.FILTER(H$4:H$108, ($A$4:$A$108="1.")*($B$4:$B$108=$P19))</f>
        <v>2.4503E-2</v>
      </c>
      <c r="W19" s="1" cm="1">
        <f t="array" ref="W19">_xlfn._xlws.FILTER(I$4:I$108, ($A$4:$A$108="1.")*($B$4:$B$108=$P19))</f>
        <v>3.9050000000000001E-3</v>
      </c>
      <c r="X19" cm="1">
        <f t="array" ref="X19">_xlfn._xlws.FILTER(J$4:J$108, ($A$4:$A$108="1.")*($B$4:$B$108=$P19))</f>
        <v>3.7399999999999998E-3</v>
      </c>
      <c r="Y19" s="9" cm="1">
        <f t="array" ref="Y19">_xlfn._xlws.FILTER(K$4:K$108, ($A$4:$A$108="1.")*($B$4:$B$108=$P19))</f>
        <v>3.7009999999999999E-3</v>
      </c>
      <c r="Z19" s="1" cm="1">
        <f t="array" ref="Z19">_xlfn._xlws.FILTER(L$4:L$108, ($A$4:$A$108="1.")*($B$4:$B$108=$P19))</f>
        <v>2.7829999999999999E-3</v>
      </c>
      <c r="AA19" cm="1">
        <f t="array" ref="AA19">_xlfn._xlws.FILTER(M$4:M$108, ($A$4:$A$108="1.")*($B$4:$B$108=$P19))</f>
        <v>2.8960000000000001E-3</v>
      </c>
      <c r="AB19" s="9" cm="1">
        <f t="array" ref="AB19">_xlfn._xlws.FILTER(N$4:N$108, ($A$4:$A$108="1.")*($B$4:$B$108=$P19))</f>
        <v>1.2741000000000001E-2</v>
      </c>
    </row>
    <row r="20" spans="1:28" x14ac:dyDescent="0.35">
      <c r="A20" t="s">
        <v>29</v>
      </c>
      <c r="B20" s="9" t="str">
        <v>2^3</v>
      </c>
      <c r="C20">
        <v>1.1310000000000001E-3</v>
      </c>
      <c r="D20">
        <v>3.01E-4</v>
      </c>
      <c r="E20" s="9">
        <v>2.6499999999999999E-4</v>
      </c>
      <c r="F20" s="1">
        <v>1.183E-3</v>
      </c>
      <c r="G20">
        <v>1.6280000000000001E-3</v>
      </c>
      <c r="H20" s="9">
        <v>1.9620000000000002E-3</v>
      </c>
      <c r="I20" s="1">
        <v>1.18E-4</v>
      </c>
      <c r="J20">
        <v>1.15E-4</v>
      </c>
      <c r="K20" s="9">
        <v>1.01E-4</v>
      </c>
      <c r="L20" s="1">
        <v>8.7999999999999998E-5</v>
      </c>
      <c r="M20">
        <v>9.8999999999999994E-5</v>
      </c>
      <c r="N20" s="9">
        <v>1.5139999999999999E-3</v>
      </c>
      <c r="P20" s="9" t="s">
        <v>18</v>
      </c>
      <c r="Q20" s="1" cm="1">
        <f t="array" ref="Q20">_xlfn._xlws.FILTER(C$4:C$108, ($A$4:$A$108="1.")*($B$4:$B$108=$P20))</f>
        <v>9.5829999999999995E-3</v>
      </c>
      <c r="R20" cm="1">
        <f t="array" ref="R20">_xlfn._xlws.FILTER(D$4:D$108, ($A$4:$A$108="1.")*($B$4:$B$108=$P20))</f>
        <v>9.9129999999999999E-3</v>
      </c>
      <c r="S20" s="9" cm="1">
        <f t="array" ref="S20">_xlfn._xlws.FILTER(E$4:E$108, ($A$4:$A$108="1.")*($B$4:$B$108=$P20))</f>
        <v>9.7680000000000006E-3</v>
      </c>
      <c r="T20" s="1" cm="1">
        <f t="array" ref="T20">_xlfn._xlws.FILTER(F$4:F$108, ($A$4:$A$108="1.")*($B$4:$B$108=$P20))</f>
        <v>9.835E-3</v>
      </c>
      <c r="U20" cm="1">
        <f t="array" ref="U20">_xlfn._xlws.FILTER(G$4:G$108, ($A$4:$A$108="1.")*($B$4:$B$108=$P20))</f>
        <v>1.0326E-2</v>
      </c>
      <c r="V20" s="9" cm="1">
        <f t="array" ref="V20">_xlfn._xlws.FILTER(H$4:H$108, ($A$4:$A$108="1.")*($B$4:$B$108=$P20))</f>
        <v>3.9301000000000003E-2</v>
      </c>
      <c r="W20" s="1" cm="1">
        <f t="array" ref="W20">_xlfn._xlws.FILTER(I$4:I$108, ($A$4:$A$108="1.")*($B$4:$B$108=$P20))</f>
        <v>7.0349999999999996E-3</v>
      </c>
      <c r="X20" cm="1">
        <f t="array" ref="X20">_xlfn._xlws.FILTER(J$4:J$108, ($A$4:$A$108="1.")*($B$4:$B$108=$P20))</f>
        <v>7.293E-3</v>
      </c>
      <c r="Y20" s="9" cm="1">
        <f t="array" ref="Y20">_xlfn._xlws.FILTER(K$4:K$108, ($A$4:$A$108="1.")*($B$4:$B$108=$P20))</f>
        <v>7.1110000000000001E-3</v>
      </c>
      <c r="Z20" s="1" cm="1">
        <f t="array" ref="Z20">_xlfn._xlws.FILTER(L$4:L$108, ($A$4:$A$108="1.")*($B$4:$B$108=$P20))</f>
        <v>4.3730000000000002E-3</v>
      </c>
      <c r="AA20" cm="1">
        <f t="array" ref="AA20">_xlfn._xlws.FILTER(M$4:M$108, ($A$4:$A$108="1.")*($B$4:$B$108=$P20))</f>
        <v>4.5230000000000001E-3</v>
      </c>
      <c r="AB20" s="9" cm="1">
        <f t="array" ref="AB20">_xlfn._xlws.FILTER(N$4:N$108, ($A$4:$A$108="1.")*($B$4:$B$108=$P20))</f>
        <v>2.0900999999999999E-2</v>
      </c>
    </row>
    <row r="21" spans="1:28" x14ac:dyDescent="0.35">
      <c r="A21" t="s">
        <v>30</v>
      </c>
      <c r="B21" s="9" t="str">
        <v>2^3</v>
      </c>
      <c r="C21">
        <v>1.0790000000000001E-3</v>
      </c>
      <c r="D21">
        <v>2.9599999999999998E-4</v>
      </c>
      <c r="E21" s="9">
        <v>2.6600000000000001E-4</v>
      </c>
      <c r="F21" s="1">
        <v>1.1689999999999999E-3</v>
      </c>
      <c r="G21">
        <v>1.604E-3</v>
      </c>
      <c r="H21" s="9">
        <v>1.9610000000000001E-3</v>
      </c>
      <c r="I21" s="1">
        <v>1.18E-4</v>
      </c>
      <c r="J21">
        <v>1.1400000000000001E-4</v>
      </c>
      <c r="K21" s="9">
        <v>1.01E-4</v>
      </c>
      <c r="L21" s="1">
        <v>8.7999999999999998E-5</v>
      </c>
      <c r="M21">
        <v>9.3999999999999994E-5</v>
      </c>
      <c r="N21" s="9">
        <v>1.529E-3</v>
      </c>
      <c r="P21" s="9" t="s">
        <v>19</v>
      </c>
      <c r="Q21" s="1" cm="1">
        <f t="array" ref="Q21">_xlfn._xlws.FILTER(C$4:C$108, ($A$4:$A$108="1.")*($B$4:$B$108=$P21))</f>
        <v>1.8619E-2</v>
      </c>
      <c r="R21" cm="1">
        <f t="array" ref="R21">_xlfn._xlws.FILTER(D$4:D$108, ($A$4:$A$108="1.")*($B$4:$B$108=$P21))</f>
        <v>1.8436000000000001E-2</v>
      </c>
      <c r="S21" s="9" cm="1">
        <f t="array" ref="S21">_xlfn._xlws.FILTER(E$4:E$108, ($A$4:$A$108="1.")*($B$4:$B$108=$P21))</f>
        <v>1.9351E-2</v>
      </c>
      <c r="T21" s="1" cm="1">
        <f t="array" ref="T21">_xlfn._xlws.FILTER(F$4:F$108, ($A$4:$A$108="1.")*($B$4:$B$108=$P21))</f>
        <v>1.5351999999999999E-2</v>
      </c>
      <c r="U21" cm="1">
        <f t="array" ref="U21">_xlfn._xlws.FILTER(G$4:G$108, ($A$4:$A$108="1.")*($B$4:$B$108=$P21))</f>
        <v>1.6437E-2</v>
      </c>
      <c r="V21" s="9" cm="1">
        <f t="array" ref="V21">_xlfn._xlws.FILTER(H$4:H$108, ($A$4:$A$108="1.")*($B$4:$B$108=$P21))</f>
        <v>6.7113999999999993E-2</v>
      </c>
      <c r="W21" s="1" cm="1">
        <f t="array" ref="W21">_xlfn._xlws.FILTER(I$4:I$108, ($A$4:$A$108="1.")*($B$4:$B$108=$P21))</f>
        <v>1.5649E-2</v>
      </c>
      <c r="X21" cm="1">
        <f t="array" ref="X21">_xlfn._xlws.FILTER(J$4:J$108, ($A$4:$A$108="1.")*($B$4:$B$108=$P21))</f>
        <v>1.5167999999999999E-2</v>
      </c>
      <c r="Y21" s="9" cm="1">
        <f t="array" ref="Y21">_xlfn._xlws.FILTER(K$4:K$108, ($A$4:$A$108="1.")*($B$4:$B$108=$P21))</f>
        <v>1.5242E-2</v>
      </c>
      <c r="Z21" s="1" cm="1">
        <f t="array" ref="Z21">_xlfn._xlws.FILTER(L$4:L$108, ($A$4:$A$108="1.")*($B$4:$B$108=$P21))</f>
        <v>7.9930000000000001E-3</v>
      </c>
      <c r="AA21" cm="1">
        <f t="array" ref="AA21">_xlfn._xlws.FILTER(M$4:M$108, ($A$4:$A$108="1.")*($B$4:$B$108=$P21))</f>
        <v>7.8499999999999993E-3</v>
      </c>
      <c r="AB21" s="9" cm="1">
        <f t="array" ref="AB21">_xlfn._xlws.FILTER(N$4:N$108, ($A$4:$A$108="1.")*($B$4:$B$108=$P21))</f>
        <v>1.1728000000000001E-2</v>
      </c>
    </row>
    <row r="22" spans="1:28" x14ac:dyDescent="0.35">
      <c r="A22" t="s">
        <v>31</v>
      </c>
      <c r="B22" s="9" t="str">
        <v>2^3</v>
      </c>
      <c r="C22">
        <v>1.129E-3</v>
      </c>
      <c r="D22">
        <v>2.9300000000000002E-4</v>
      </c>
      <c r="E22" s="9">
        <v>2.6600000000000001E-4</v>
      </c>
      <c r="F22" s="1">
        <v>1.152E-3</v>
      </c>
      <c r="G22">
        <v>1.609E-3</v>
      </c>
      <c r="H22" s="9">
        <v>1.993E-3</v>
      </c>
      <c r="I22" s="1">
        <v>1.17E-4</v>
      </c>
      <c r="J22">
        <v>1.13E-4</v>
      </c>
      <c r="K22" s="9">
        <v>1.01E-4</v>
      </c>
      <c r="L22" s="1">
        <v>8.8999999999999995E-5</v>
      </c>
      <c r="M22">
        <v>1E-4</v>
      </c>
      <c r="N22" s="9">
        <v>1.552E-3</v>
      </c>
      <c r="P22" s="9" t="s">
        <v>20</v>
      </c>
      <c r="Q22" s="1" cm="1">
        <f t="array" ref="Q22">_xlfn._xlws.FILTER(C$4:C$108, ($A$4:$A$108="1.")*($B$4:$B$108=$P22))</f>
        <v>1.6129999999999999E-2</v>
      </c>
      <c r="R22" cm="1">
        <f t="array" ref="R22">_xlfn._xlws.FILTER(D$4:D$108, ($A$4:$A$108="1.")*($B$4:$B$108=$P22))</f>
        <v>1.4126E-2</v>
      </c>
      <c r="S22" s="9" cm="1">
        <f t="array" ref="S22">_xlfn._xlws.FILTER(E$4:E$108, ($A$4:$A$108="1.")*($B$4:$B$108=$P22))</f>
        <v>1.4540000000000001E-2</v>
      </c>
      <c r="T22" s="1" cm="1">
        <f t="array" ref="T22">_xlfn._xlws.FILTER(F$4:F$108, ($A$4:$A$108="1.")*($B$4:$B$108=$P22))</f>
        <v>3.2639000000000001E-2</v>
      </c>
      <c r="U22" cm="1">
        <f t="array" ref="U22">_xlfn._xlws.FILTER(G$4:G$108, ($A$4:$A$108="1.")*($B$4:$B$108=$P22))</f>
        <v>3.4436000000000001E-2</v>
      </c>
      <c r="V22" s="9" cm="1">
        <f t="array" ref="V22">_xlfn._xlws.FILTER(H$4:H$108, ($A$4:$A$108="1.")*($B$4:$B$108=$P22))</f>
        <v>0.12687200000000001</v>
      </c>
      <c r="W22" s="1" cm="1">
        <f t="array" ref="W22">_xlfn._xlws.FILTER(I$4:I$108, ($A$4:$A$108="1.")*($B$4:$B$108=$P22))</f>
        <v>7.7980000000000002E-3</v>
      </c>
      <c r="X22" cm="1">
        <f t="array" ref="X22">_xlfn._xlws.FILTER(J$4:J$108, ($A$4:$A$108="1.")*($B$4:$B$108=$P22))</f>
        <v>8.8579999999999996E-3</v>
      </c>
      <c r="Y22" s="9" cm="1">
        <f t="array" ref="Y22">_xlfn._xlws.FILTER(K$4:K$108, ($A$4:$A$108="1.")*($B$4:$B$108=$P22))</f>
        <v>7.7920000000000003E-3</v>
      </c>
      <c r="Z22" s="1" cm="1">
        <f t="array" ref="Z22">_xlfn._xlws.FILTER(L$4:L$108, ($A$4:$A$108="1.")*($B$4:$B$108=$P22))</f>
        <v>1.6865999999999999E-2</v>
      </c>
      <c r="AA22" cm="1">
        <f t="array" ref="AA22">_xlfn._xlws.FILTER(M$4:M$108, ($A$4:$A$108="1.")*($B$4:$B$108=$P22))</f>
        <v>1.9882E-2</v>
      </c>
      <c r="AB22" s="9" cm="1">
        <f t="array" ref="AB22">_xlfn._xlws.FILTER(N$4:N$108, ($A$4:$A$108="1.")*($B$4:$B$108=$P22))</f>
        <v>2.5814E-2</v>
      </c>
    </row>
    <row r="23" spans="1:28" x14ac:dyDescent="0.35">
      <c r="A23" t="s">
        <v>32</v>
      </c>
      <c r="B23" s="9" t="str">
        <v>2^3</v>
      </c>
      <c r="C23">
        <v>1.1000000000000001E-3</v>
      </c>
      <c r="D23">
        <v>3.2499999999999999E-4</v>
      </c>
      <c r="E23" s="9">
        <v>2.6600000000000001E-4</v>
      </c>
      <c r="F23" s="1">
        <v>1.1900000000000001E-3</v>
      </c>
      <c r="G23">
        <v>1.665E-3</v>
      </c>
      <c r="H23" s="9">
        <v>1.9589999999999998E-3</v>
      </c>
      <c r="I23" s="1">
        <v>1.17E-4</v>
      </c>
      <c r="J23">
        <v>1.1400000000000001E-4</v>
      </c>
      <c r="K23" s="9">
        <v>1.01E-4</v>
      </c>
      <c r="L23" s="1">
        <v>8.8999999999999995E-5</v>
      </c>
      <c r="M23">
        <v>9.2999999999999997E-5</v>
      </c>
      <c r="N23" s="9">
        <v>1.531E-3</v>
      </c>
      <c r="P23" s="9" t="s">
        <v>21</v>
      </c>
      <c r="Q23" s="1" cm="1">
        <f t="array" ref="Q23">_xlfn._xlws.FILTER(C$4:C$108, ($A$4:$A$108="1.")*($B$4:$B$108=$P23))</f>
        <v>2.5388999999999998E-2</v>
      </c>
      <c r="R23" cm="1">
        <f t="array" ref="R23">_xlfn._xlws.FILTER(D$4:D$108, ($A$4:$A$108="1.")*($B$4:$B$108=$P23))</f>
        <v>2.4143000000000001E-2</v>
      </c>
      <c r="S23" s="9" cm="1">
        <f t="array" ref="S23">_xlfn._xlws.FILTER(E$4:E$108, ($A$4:$A$108="1.")*($B$4:$B$108=$P23))</f>
        <v>2.4919E-2</v>
      </c>
      <c r="T23" s="1" cm="1">
        <f t="array" ref="T23">_xlfn._xlws.FILTER(F$4:F$108, ($A$4:$A$108="1.")*($B$4:$B$108=$P23))</f>
        <v>5.6175999999999997E-2</v>
      </c>
      <c r="U23" cm="1">
        <f t="array" ref="U23">_xlfn._xlws.FILTER(G$4:G$108, ($A$4:$A$108="1.")*($B$4:$B$108=$P23))</f>
        <v>5.7078999999999998E-2</v>
      </c>
      <c r="V23" s="9" cm="1">
        <f t="array" ref="V23">_xlfn._xlws.FILTER(H$4:H$108, ($A$4:$A$108="1.")*($B$4:$B$108=$P23))</f>
        <v>7.0666000000000007E-2</v>
      </c>
      <c r="W23" s="1" cm="1">
        <f t="array" ref="W23">_xlfn._xlws.FILTER(I$4:I$108, ($A$4:$A$108="1.")*($B$4:$B$108=$P23))</f>
        <v>1.4026E-2</v>
      </c>
      <c r="X23" cm="1">
        <f t="array" ref="X23">_xlfn._xlws.FILTER(J$4:J$108, ($A$4:$A$108="1.")*($B$4:$B$108=$P23))</f>
        <v>1.4779E-2</v>
      </c>
      <c r="Y23" s="9" cm="1">
        <f t="array" ref="Y23">_xlfn._xlws.FILTER(K$4:K$108, ($A$4:$A$108="1.")*($B$4:$B$108=$P23))</f>
        <v>1.3708E-2</v>
      </c>
      <c r="Z23" s="1" cm="1">
        <f t="array" ref="Z23">_xlfn._xlws.FILTER(L$4:L$108, ($A$4:$A$108="1.")*($B$4:$B$108=$P23))</f>
        <v>3.0046E-2</v>
      </c>
      <c r="AA23" cm="1">
        <f t="array" ref="AA23">_xlfn._xlws.FILTER(M$4:M$108, ($A$4:$A$108="1.")*($B$4:$B$108=$P23))</f>
        <v>3.2211999999999998E-2</v>
      </c>
      <c r="AB23" s="9" cm="1">
        <f t="array" ref="AB23">_xlfn._xlws.FILTER(N$4:N$108, ($A$4:$A$108="1.")*($B$4:$B$108=$P23))</f>
        <v>4.3922999999999997E-2</v>
      </c>
    </row>
    <row r="24" spans="1:28" x14ac:dyDescent="0.35">
      <c r="A24" t="s">
        <v>28</v>
      </c>
      <c r="B24" s="9" t="str">
        <v>2^4</v>
      </c>
      <c r="C24">
        <v>1.073E-3</v>
      </c>
      <c r="D24">
        <v>2.9999999999999997E-4</v>
      </c>
      <c r="E24" s="9">
        <v>2.6499999999999999E-4</v>
      </c>
      <c r="F24" s="1">
        <v>1.1529999999999999E-3</v>
      </c>
      <c r="G24">
        <v>1.622E-3</v>
      </c>
      <c r="H24" s="9">
        <v>1.9810000000000001E-3</v>
      </c>
      <c r="I24" s="1">
        <v>1.1900000000000001E-4</v>
      </c>
      <c r="J24">
        <v>1.11E-4</v>
      </c>
      <c r="K24" s="9">
        <v>1.01E-4</v>
      </c>
      <c r="L24" s="1">
        <v>8.6000000000000003E-5</v>
      </c>
      <c r="M24">
        <v>1.0900000000000001E-4</v>
      </c>
      <c r="N24" s="9">
        <v>1.5479999999999999E-3</v>
      </c>
      <c r="P24" s="9" t="s">
        <v>22</v>
      </c>
      <c r="Q24" s="1" cm="1">
        <f t="array" ref="Q24">_xlfn._xlws.FILTER(C$4:C$108, ($A$4:$A$108="1.")*($B$4:$B$108=$P24))</f>
        <v>4.3015999999999999E-2</v>
      </c>
      <c r="R24" cm="1">
        <f t="array" ref="R24">_xlfn._xlws.FILTER(D$4:D$108, ($A$4:$A$108="1.")*($B$4:$B$108=$P24))</f>
        <v>4.1848999999999997E-2</v>
      </c>
      <c r="S24" s="9" cm="1">
        <f t="array" ref="S24">_xlfn._xlws.FILTER(E$4:E$108, ($A$4:$A$108="1.")*($B$4:$B$108=$P24))</f>
        <v>4.1584999999999997E-2</v>
      </c>
      <c r="T24" s="1" cm="1">
        <f t="array" ref="T24">_xlfn._xlws.FILTER(F$4:F$108, ($A$4:$A$108="1.")*($B$4:$B$108=$P24))</f>
        <v>9.8543000000000006E-2</v>
      </c>
      <c r="U24" cm="1">
        <f t="array" ref="U24">_xlfn._xlws.FILTER(G$4:G$108, ($A$4:$A$108="1.")*($B$4:$B$108=$P24))</f>
        <v>0.100269</v>
      </c>
      <c r="V24" s="9" cm="1">
        <f t="array" ref="V24">_xlfn._xlws.FILTER(H$4:H$108, ($A$4:$A$108="1.")*($B$4:$B$108=$P24))</f>
        <v>0.11750099999999999</v>
      </c>
      <c r="W24" s="1" cm="1">
        <f t="array" ref="W24">_xlfn._xlws.FILTER(I$4:I$108, ($A$4:$A$108="1.")*($B$4:$B$108=$P24))</f>
        <v>2.0447E-2</v>
      </c>
      <c r="X24" cm="1">
        <f t="array" ref="X24">_xlfn._xlws.FILTER(J$4:J$108, ($A$4:$A$108="1.")*($B$4:$B$108=$P24))</f>
        <v>2.1859E-2</v>
      </c>
      <c r="Y24" s="9" cm="1">
        <f t="array" ref="Y24">_xlfn._xlws.FILTER(K$4:K$108, ($A$4:$A$108="1.")*($B$4:$B$108=$P24))</f>
        <v>1.8881999999999999E-2</v>
      </c>
      <c r="Z24" s="1" cm="1">
        <f t="array" ref="Z24">_xlfn._xlws.FILTER(L$4:L$108, ($A$4:$A$108="1.")*($B$4:$B$108=$P24))</f>
        <v>5.1452999999999999E-2</v>
      </c>
      <c r="AA24" cm="1">
        <f t="array" ref="AA24">_xlfn._xlws.FILTER(M$4:M$108, ($A$4:$A$108="1.")*($B$4:$B$108=$P24))</f>
        <v>5.3903E-2</v>
      </c>
      <c r="AB24" s="9" cm="1">
        <f t="array" ref="AB24">_xlfn._xlws.FILTER(N$4:N$108, ($A$4:$A$108="1.")*($B$4:$B$108=$P24))</f>
        <v>5.1952999999999999E-2</v>
      </c>
    </row>
    <row r="25" spans="1:28" x14ac:dyDescent="0.35">
      <c r="A25" t="s">
        <v>29</v>
      </c>
      <c r="B25" s="9" t="str">
        <v>2^4</v>
      </c>
      <c r="C25">
        <v>1.1299999999999999E-3</v>
      </c>
      <c r="D25">
        <v>2.99E-4</v>
      </c>
      <c r="E25" s="9">
        <v>2.6499999999999999E-4</v>
      </c>
      <c r="F25" s="1">
        <v>1.1720000000000001E-3</v>
      </c>
      <c r="G25">
        <v>1.6000000000000001E-3</v>
      </c>
      <c r="H25" s="9">
        <v>1.967E-3</v>
      </c>
      <c r="I25" s="1">
        <v>1.1900000000000001E-4</v>
      </c>
      <c r="J25">
        <v>1.13E-4</v>
      </c>
      <c r="K25" s="9">
        <v>1.01E-4</v>
      </c>
      <c r="L25" s="1">
        <v>8.3999999999999995E-5</v>
      </c>
      <c r="M25">
        <v>9.7E-5</v>
      </c>
      <c r="N25" s="9">
        <v>1.542E-3</v>
      </c>
    </row>
    <row r="26" spans="1:28" ht="16" x14ac:dyDescent="0.4">
      <c r="A26" t="s">
        <v>30</v>
      </c>
      <c r="B26" s="9" t="str">
        <v>2^4</v>
      </c>
      <c r="C26">
        <v>1.0740000000000001E-3</v>
      </c>
      <c r="D26">
        <v>2.9999999999999997E-4</v>
      </c>
      <c r="E26" s="9">
        <v>2.6499999999999999E-4</v>
      </c>
      <c r="F26" s="1">
        <v>1.152E-3</v>
      </c>
      <c r="G26">
        <v>1.622E-3</v>
      </c>
      <c r="H26" s="9">
        <v>1.9719999999999998E-3</v>
      </c>
      <c r="I26" s="1">
        <v>1.4999999999999999E-4</v>
      </c>
      <c r="J26">
        <v>1.12E-4</v>
      </c>
      <c r="K26" s="9">
        <v>1.02E-4</v>
      </c>
      <c r="L26" s="1">
        <v>8.6000000000000003E-5</v>
      </c>
      <c r="M26">
        <v>8.7999999999999998E-5</v>
      </c>
      <c r="N26" s="9">
        <v>1.5640000000000001E-3</v>
      </c>
      <c r="P26" s="18" t="s">
        <v>39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x14ac:dyDescent="0.35">
      <c r="A27" t="s">
        <v>31</v>
      </c>
      <c r="B27" s="9" t="str">
        <v>2^4</v>
      </c>
      <c r="C27">
        <v>1.1169999999999999E-3</v>
      </c>
      <c r="D27">
        <v>2.9399999999999999E-4</v>
      </c>
      <c r="E27" s="9">
        <v>2.6499999999999999E-4</v>
      </c>
      <c r="F27" s="1">
        <v>1.1720000000000001E-3</v>
      </c>
      <c r="G27">
        <v>1.699E-3</v>
      </c>
      <c r="H27" s="9">
        <v>1.957E-3</v>
      </c>
      <c r="I27" s="1">
        <v>1.17E-4</v>
      </c>
      <c r="J27">
        <v>1.15E-4</v>
      </c>
      <c r="K27" s="9">
        <v>1.01E-4</v>
      </c>
      <c r="L27" s="1">
        <v>8.3999999999999995E-5</v>
      </c>
      <c r="M27">
        <v>9.3999999999999994E-5</v>
      </c>
      <c r="N27" s="9">
        <v>1.5510000000000001E-3</v>
      </c>
      <c r="P27" s="13"/>
      <c r="Q27" s="21" t="s">
        <v>34</v>
      </c>
      <c r="R27" s="22"/>
      <c r="S27" s="23"/>
      <c r="T27" s="24" t="s">
        <v>23</v>
      </c>
      <c r="U27" s="25"/>
      <c r="V27" s="26"/>
      <c r="W27" s="21" t="s">
        <v>25</v>
      </c>
      <c r="X27" s="22"/>
      <c r="Y27" s="23"/>
      <c r="Z27" s="24" t="s">
        <v>24</v>
      </c>
      <c r="AA27" s="25"/>
      <c r="AB27" s="26"/>
    </row>
    <row r="28" spans="1:28" x14ac:dyDescent="0.35">
      <c r="A28" t="s">
        <v>32</v>
      </c>
      <c r="B28" s="9" t="str">
        <v>2^4</v>
      </c>
      <c r="C28">
        <v>1.116E-3</v>
      </c>
      <c r="D28">
        <v>2.9100000000000003E-4</v>
      </c>
      <c r="E28" s="9">
        <v>2.6499999999999999E-4</v>
      </c>
      <c r="F28" s="1">
        <v>1.1509999999999999E-3</v>
      </c>
      <c r="G28">
        <v>1.6000000000000001E-3</v>
      </c>
      <c r="H28" s="9">
        <v>1.9910000000000001E-3</v>
      </c>
      <c r="I28" s="1">
        <v>1.18E-4</v>
      </c>
      <c r="J28">
        <v>1.1400000000000001E-4</v>
      </c>
      <c r="K28" s="9">
        <v>1.01E-4</v>
      </c>
      <c r="L28" s="1">
        <v>8.6000000000000003E-5</v>
      </c>
      <c r="M28">
        <v>1E-4</v>
      </c>
      <c r="N28" s="9">
        <v>1.1739999999999999E-3</v>
      </c>
      <c r="P28" s="14" t="s">
        <v>0</v>
      </c>
      <c r="Q28" s="5" t="s">
        <v>35</v>
      </c>
      <c r="R28" s="10" t="s">
        <v>44</v>
      </c>
      <c r="S28" s="6" t="s">
        <v>36</v>
      </c>
      <c r="T28" s="5" t="s">
        <v>35</v>
      </c>
      <c r="U28" s="10" t="s">
        <v>44</v>
      </c>
      <c r="V28" s="6" t="s">
        <v>36</v>
      </c>
      <c r="W28" s="5" t="s">
        <v>35</v>
      </c>
      <c r="X28" s="10" t="s">
        <v>44</v>
      </c>
      <c r="Y28" s="6" t="s">
        <v>36</v>
      </c>
      <c r="Z28" s="5" t="s">
        <v>35</v>
      </c>
      <c r="AA28" s="10" t="s">
        <v>44</v>
      </c>
      <c r="AB28" s="6" t="s">
        <v>36</v>
      </c>
    </row>
    <row r="29" spans="1:28" x14ac:dyDescent="0.35">
      <c r="A29" t="s">
        <v>28</v>
      </c>
      <c r="B29" s="9" t="str">
        <v>2^5</v>
      </c>
      <c r="C29">
        <v>1.127E-3</v>
      </c>
      <c r="D29">
        <v>4.06E-4</v>
      </c>
      <c r="E29" s="9">
        <v>3.6499999999999998E-4</v>
      </c>
      <c r="F29" s="1">
        <v>1.2800000000000001E-3</v>
      </c>
      <c r="G29">
        <v>1.7340000000000001E-3</v>
      </c>
      <c r="H29" s="9">
        <v>2.0969999999999999E-3</v>
      </c>
      <c r="I29" s="1">
        <v>1.2799999999999999E-4</v>
      </c>
      <c r="J29">
        <v>1.2899999999999999E-4</v>
      </c>
      <c r="K29" s="9">
        <v>1.11E-4</v>
      </c>
      <c r="L29" s="1">
        <v>9.3999999999999994E-5</v>
      </c>
      <c r="M29">
        <v>9.3999999999999994E-5</v>
      </c>
      <c r="N29" s="9">
        <v>1.255E-3</v>
      </c>
      <c r="P29" s="9" t="s">
        <v>2</v>
      </c>
      <c r="Q29" s="1" cm="1">
        <f t="array" ref="Q29">_xlfn._xlws.FILTER(C$4:C$108, ($A$4:$A$108="2.")*($B$4:$B$108=$P29))</f>
        <v>1.065E-3</v>
      </c>
      <c r="R29" cm="1">
        <f t="array" ref="R29">_xlfn._xlws.FILTER(D$4:D$108, ($A$4:$A$108="2.")*($B$4:$B$108=$P29))</f>
        <v>3.0200000000000002E-4</v>
      </c>
      <c r="S29" cm="1">
        <f t="array" ref="S29">_xlfn._xlws.FILTER(E$4:E$108, ($A$4:$A$108="2.")*($B$4:$B$108=$P29))</f>
        <v>2.6699999999999998E-4</v>
      </c>
      <c r="T29" s="1" cm="1">
        <f t="array" ref="T29">_xlfn._xlws.FILTER(F$4:F$108, ($A$4:$A$108="2.")*($B$4:$B$108=$P29))</f>
        <v>1.1429999999999999E-3</v>
      </c>
      <c r="U29" cm="1">
        <f t="array" ref="U29">_xlfn._xlws.FILTER(G$4:G$108, ($A$4:$A$108="2.")*($B$4:$B$108=$P29))</f>
        <v>1.586E-3</v>
      </c>
      <c r="V29" cm="1">
        <f t="array" ref="V29">_xlfn._xlws.FILTER(H$4:H$108, ($A$4:$A$108="2.")*($B$4:$B$108=$P29))</f>
        <v>1.9480000000000001E-3</v>
      </c>
      <c r="W29" s="1" cm="1">
        <f t="array" ref="W29">_xlfn._xlws.FILTER(I$4:I$108, ($A$4:$A$108="2.")*($B$4:$B$108=$P29))</f>
        <v>1.18E-4</v>
      </c>
      <c r="X29" cm="1">
        <f t="array" ref="X29">_xlfn._xlws.FILTER(J$4:J$108, ($A$4:$A$108="2.")*($B$4:$B$108=$P29))</f>
        <v>1.15E-4</v>
      </c>
      <c r="Y29" cm="1">
        <f t="array" ref="Y29">_xlfn._xlws.FILTER(K$4:K$108, ($A$4:$A$108="2.")*($B$4:$B$108=$P29))</f>
        <v>1.01E-4</v>
      </c>
      <c r="Z29" s="1" cm="1">
        <f t="array" ref="Z29">_xlfn._xlws.FILTER(L$4:L$108, ($A$4:$A$108="2.")*($B$4:$B$108=$P29))</f>
        <v>9.2999999999999997E-5</v>
      </c>
      <c r="AA29" cm="1">
        <f t="array" ref="AA29">_xlfn._xlws.FILTER(M$4:M$108, ($A$4:$A$108="2.")*($B$4:$B$108=$P29))</f>
        <v>1.03E-4</v>
      </c>
      <c r="AB29" s="9" cm="1">
        <f t="array" ref="AB29">_xlfn._xlws.FILTER(N$4:N$108, ($A$4:$A$108="2.")*($B$4:$B$108=$P29))</f>
        <v>1.549E-3</v>
      </c>
    </row>
    <row r="30" spans="1:28" x14ac:dyDescent="0.35">
      <c r="A30" t="s">
        <v>29</v>
      </c>
      <c r="B30" s="9" t="str">
        <v>2^5</v>
      </c>
      <c r="C30">
        <v>1.157E-3</v>
      </c>
      <c r="D30">
        <v>4.0700000000000003E-4</v>
      </c>
      <c r="E30" s="9">
        <v>3.8999999999999999E-4</v>
      </c>
      <c r="F30" s="1">
        <v>1.256E-3</v>
      </c>
      <c r="G30">
        <v>1.7390000000000001E-3</v>
      </c>
      <c r="H30" s="9">
        <v>2.0990000000000002E-3</v>
      </c>
      <c r="I30" s="1">
        <v>1.27E-4</v>
      </c>
      <c r="J30">
        <v>1.26E-4</v>
      </c>
      <c r="K30" s="9">
        <v>1.0900000000000001E-4</v>
      </c>
      <c r="L30" s="1">
        <v>9.0000000000000006E-5</v>
      </c>
      <c r="M30">
        <v>1.02E-4</v>
      </c>
      <c r="N30" s="9">
        <v>1.572E-3</v>
      </c>
      <c r="P30" s="9" t="s">
        <v>3</v>
      </c>
      <c r="Q30" s="1" cm="1">
        <f t="array" ref="Q30">_xlfn._xlws.FILTER(C$4:C$108, ($A$4:$A$108="2.")*($B$4:$B$108=$P30))</f>
        <v>1.101E-3</v>
      </c>
      <c r="R30" cm="1">
        <f t="array" ref="R30">_xlfn._xlws.FILTER(D$4:D$108, ($A$4:$A$108="2.")*($B$4:$B$108=$P30))</f>
        <v>2.9300000000000002E-4</v>
      </c>
      <c r="S30" cm="1">
        <f t="array" ref="S30">_xlfn._xlws.FILTER(E$4:E$108, ($A$4:$A$108="2.")*($B$4:$B$108=$P30))</f>
        <v>2.6699999999999998E-4</v>
      </c>
      <c r="T30" s="1" cm="1">
        <f t="array" ref="T30">_xlfn._xlws.FILTER(F$4:F$108, ($A$4:$A$108="2.")*($B$4:$B$108=$P30))</f>
        <v>1.165E-3</v>
      </c>
      <c r="U30" cm="1">
        <f t="array" ref="U30">_xlfn._xlws.FILTER(G$4:G$108, ($A$4:$A$108="2.")*($B$4:$B$108=$P30))</f>
        <v>1.5920000000000001E-3</v>
      </c>
      <c r="V30" cm="1">
        <f t="array" ref="V30">_xlfn._xlws.FILTER(H$4:H$108, ($A$4:$A$108="2.")*($B$4:$B$108=$P30))</f>
        <v>1.9400000000000001E-3</v>
      </c>
      <c r="W30" s="1" cm="1">
        <f t="array" ref="W30">_xlfn._xlws.FILTER(I$4:I$108, ($A$4:$A$108="2.")*($B$4:$B$108=$P30))</f>
        <v>1.17E-4</v>
      </c>
      <c r="X30" cm="1">
        <f t="array" ref="X30">_xlfn._xlws.FILTER(J$4:J$108, ($A$4:$A$108="2.")*($B$4:$B$108=$P30))</f>
        <v>1.1400000000000001E-4</v>
      </c>
      <c r="Y30" cm="1">
        <f t="array" ref="Y30">_xlfn._xlws.FILTER(K$4:K$108, ($A$4:$A$108="2.")*($B$4:$B$108=$P30))</f>
        <v>1.01E-4</v>
      </c>
      <c r="Z30" s="1" cm="1">
        <f t="array" ref="Z30">_xlfn._xlws.FILTER(L$4:L$108, ($A$4:$A$108="2.")*($B$4:$B$108=$P30))</f>
        <v>9.0000000000000006E-5</v>
      </c>
      <c r="AA30" cm="1">
        <f t="array" ref="AA30">_xlfn._xlws.FILTER(M$4:M$108, ($A$4:$A$108="2.")*($B$4:$B$108=$P30))</f>
        <v>9.7999999999999997E-5</v>
      </c>
      <c r="AB30" s="9" cm="1">
        <f t="array" ref="AB30">_xlfn._xlws.FILTER(N$4:N$108, ($A$4:$A$108="2.")*($B$4:$B$108=$P30))</f>
        <v>1.137E-3</v>
      </c>
    </row>
    <row r="31" spans="1:28" x14ac:dyDescent="0.35">
      <c r="A31" t="s">
        <v>30</v>
      </c>
      <c r="B31" s="9" t="str">
        <v>2^5</v>
      </c>
      <c r="C31">
        <v>1.1460000000000001E-3</v>
      </c>
      <c r="D31">
        <v>4.0700000000000003E-4</v>
      </c>
      <c r="E31" s="9">
        <v>3.6400000000000001E-4</v>
      </c>
      <c r="F31" s="1">
        <v>1.2800000000000001E-3</v>
      </c>
      <c r="G31">
        <v>1.732E-3</v>
      </c>
      <c r="H31" s="9">
        <v>2.0960000000000002E-3</v>
      </c>
      <c r="I31" s="1">
        <v>1.27E-4</v>
      </c>
      <c r="J31">
        <v>1.25E-4</v>
      </c>
      <c r="K31" s="9">
        <v>1.0900000000000001E-4</v>
      </c>
      <c r="L31" s="1">
        <v>9.0000000000000006E-5</v>
      </c>
      <c r="M31">
        <v>9.6000000000000002E-5</v>
      </c>
      <c r="N31" s="9">
        <v>1.5709999999999999E-3</v>
      </c>
      <c r="P31" s="9" t="s">
        <v>4</v>
      </c>
      <c r="Q31" s="1" cm="1">
        <f t="array" ref="Q31">_xlfn._xlws.FILTER(C$4:C$108, ($A$4:$A$108="2.")*($B$4:$B$108=$P31))</f>
        <v>1.0989999999999999E-3</v>
      </c>
      <c r="R31" cm="1">
        <f t="array" ref="R31">_xlfn._xlws.FILTER(D$4:D$108, ($A$4:$A$108="2.")*($B$4:$B$108=$P31))</f>
        <v>2.9500000000000001E-4</v>
      </c>
      <c r="S31" cm="1">
        <f t="array" ref="S31">_xlfn._xlws.FILTER(E$4:E$108, ($A$4:$A$108="2.")*($B$4:$B$108=$P31))</f>
        <v>2.6600000000000001E-4</v>
      </c>
      <c r="T31" s="1" cm="1">
        <f t="array" ref="T31">_xlfn._xlws.FILTER(F$4:F$108, ($A$4:$A$108="2.")*($B$4:$B$108=$P31))</f>
        <v>1.1800000000000001E-3</v>
      </c>
      <c r="U31" cm="1">
        <f t="array" ref="U31">_xlfn._xlws.FILTER(G$4:G$108, ($A$4:$A$108="2.")*($B$4:$B$108=$P31))</f>
        <v>1.629E-3</v>
      </c>
      <c r="V31" cm="1">
        <f t="array" ref="V31">_xlfn._xlws.FILTER(H$4:H$108, ($A$4:$A$108="2.")*($B$4:$B$108=$P31))</f>
        <v>2.065E-3</v>
      </c>
      <c r="W31" s="1" cm="1">
        <f t="array" ref="W31">_xlfn._xlws.FILTER(I$4:I$108, ($A$4:$A$108="2.")*($B$4:$B$108=$P31))</f>
        <v>1.17E-4</v>
      </c>
      <c r="X31" cm="1">
        <f t="array" ref="X31">_xlfn._xlws.FILTER(J$4:J$108, ($A$4:$A$108="2.")*($B$4:$B$108=$P31))</f>
        <v>1.1400000000000001E-4</v>
      </c>
      <c r="Y31" cm="1">
        <f t="array" ref="Y31">_xlfn._xlws.FILTER(K$4:K$108, ($A$4:$A$108="2.")*($B$4:$B$108=$P31))</f>
        <v>1E-4</v>
      </c>
      <c r="Z31" s="1" cm="1">
        <f t="array" ref="Z31">_xlfn._xlws.FILTER(L$4:L$108, ($A$4:$A$108="2.")*($B$4:$B$108=$P31))</f>
        <v>1E-4</v>
      </c>
      <c r="AA31" cm="1">
        <f t="array" ref="AA31">_xlfn._xlws.FILTER(M$4:M$108, ($A$4:$A$108="2.")*($B$4:$B$108=$P31))</f>
        <v>9.6000000000000002E-5</v>
      </c>
      <c r="AB31" s="9" cm="1">
        <f t="array" ref="AB31">_xlfn._xlws.FILTER(N$4:N$108, ($A$4:$A$108="2.")*($B$4:$B$108=$P31))</f>
        <v>1.5269999999999999E-3</v>
      </c>
    </row>
    <row r="32" spans="1:28" x14ac:dyDescent="0.35">
      <c r="A32" t="s">
        <v>31</v>
      </c>
      <c r="B32" s="9" t="str">
        <v>2^5</v>
      </c>
      <c r="C32">
        <v>1.1429999999999999E-3</v>
      </c>
      <c r="D32">
        <v>4.06E-4</v>
      </c>
      <c r="E32" s="9">
        <v>3.6499999999999998E-4</v>
      </c>
      <c r="F32" s="1">
        <v>1.261E-3</v>
      </c>
      <c r="G32">
        <v>1.756E-3</v>
      </c>
      <c r="H32" s="9">
        <v>2.114E-3</v>
      </c>
      <c r="I32" s="1">
        <v>1.2400000000000001E-4</v>
      </c>
      <c r="J32">
        <v>1.25E-4</v>
      </c>
      <c r="K32" s="9">
        <v>1.1E-4</v>
      </c>
      <c r="L32" s="1">
        <v>9.2E-5</v>
      </c>
      <c r="M32">
        <v>9.3999999999999994E-5</v>
      </c>
      <c r="N32" s="9">
        <v>1.575E-3</v>
      </c>
      <c r="P32" s="9" t="s">
        <v>5</v>
      </c>
      <c r="Q32" s="1" cm="1">
        <f t="array" ref="Q32">_xlfn._xlws.FILTER(C$4:C$108, ($A$4:$A$108="2.")*($B$4:$B$108=$P32))</f>
        <v>1.1310000000000001E-3</v>
      </c>
      <c r="R32" cm="1">
        <f t="array" ref="R32">_xlfn._xlws.FILTER(D$4:D$108, ($A$4:$A$108="2.")*($B$4:$B$108=$P32))</f>
        <v>3.01E-4</v>
      </c>
      <c r="S32" cm="1">
        <f t="array" ref="S32">_xlfn._xlws.FILTER(E$4:E$108, ($A$4:$A$108="2.")*($B$4:$B$108=$P32))</f>
        <v>2.6499999999999999E-4</v>
      </c>
      <c r="T32" s="1" cm="1">
        <f t="array" ref="T32">_xlfn._xlws.FILTER(F$4:F$108, ($A$4:$A$108="2.")*($B$4:$B$108=$P32))</f>
        <v>1.183E-3</v>
      </c>
      <c r="U32" cm="1">
        <f t="array" ref="U32">_xlfn._xlws.FILTER(G$4:G$108, ($A$4:$A$108="2.")*($B$4:$B$108=$P32))</f>
        <v>1.6280000000000001E-3</v>
      </c>
      <c r="V32" cm="1">
        <f t="array" ref="V32">_xlfn._xlws.FILTER(H$4:H$108, ($A$4:$A$108="2.")*($B$4:$B$108=$P32))</f>
        <v>1.9620000000000002E-3</v>
      </c>
      <c r="W32" s="1" cm="1">
        <f t="array" ref="W32">_xlfn._xlws.FILTER(I$4:I$108, ($A$4:$A$108="2.")*($B$4:$B$108=$P32))</f>
        <v>1.18E-4</v>
      </c>
      <c r="X32" cm="1">
        <f t="array" ref="X32">_xlfn._xlws.FILTER(J$4:J$108, ($A$4:$A$108="2.")*($B$4:$B$108=$P32))</f>
        <v>1.15E-4</v>
      </c>
      <c r="Y32" cm="1">
        <f t="array" ref="Y32">_xlfn._xlws.FILTER(K$4:K$108, ($A$4:$A$108="2.")*($B$4:$B$108=$P32))</f>
        <v>1.01E-4</v>
      </c>
      <c r="Z32" s="1" cm="1">
        <f t="array" ref="Z32">_xlfn._xlws.FILTER(L$4:L$108, ($A$4:$A$108="2.")*($B$4:$B$108=$P32))</f>
        <v>8.7999999999999998E-5</v>
      </c>
      <c r="AA32" cm="1">
        <f t="array" ref="AA32">_xlfn._xlws.FILTER(M$4:M$108, ($A$4:$A$108="2.")*($B$4:$B$108=$P32))</f>
        <v>9.8999999999999994E-5</v>
      </c>
      <c r="AB32" s="9" cm="1">
        <f t="array" ref="AB32">_xlfn._xlws.FILTER(N$4:N$108, ($A$4:$A$108="2.")*($B$4:$B$108=$P32))</f>
        <v>1.5139999999999999E-3</v>
      </c>
    </row>
    <row r="33" spans="1:28" x14ac:dyDescent="0.35">
      <c r="A33" t="s">
        <v>32</v>
      </c>
      <c r="B33" s="9" t="str">
        <v>2^5</v>
      </c>
      <c r="C33">
        <v>1.152E-3</v>
      </c>
      <c r="D33">
        <v>4.0400000000000001E-4</v>
      </c>
      <c r="E33" s="9">
        <v>3.6499999999999998E-4</v>
      </c>
      <c r="F33" s="1">
        <v>1.2849999999999999E-3</v>
      </c>
      <c r="G33">
        <v>1.7309999999999999E-3</v>
      </c>
      <c r="H33" s="9">
        <v>2.0960000000000002E-3</v>
      </c>
      <c r="I33" s="1">
        <v>1.26E-4</v>
      </c>
      <c r="J33">
        <v>1.25E-4</v>
      </c>
      <c r="K33" s="9">
        <v>1.08E-4</v>
      </c>
      <c r="L33" s="1">
        <v>8.8999999999999995E-5</v>
      </c>
      <c r="M33">
        <v>9.8999999999999994E-5</v>
      </c>
      <c r="N33" s="9">
        <v>1.5629999999999999E-3</v>
      </c>
      <c r="P33" s="9" t="s">
        <v>6</v>
      </c>
      <c r="Q33" s="1" cm="1">
        <f t="array" ref="Q33">_xlfn._xlws.FILTER(C$4:C$108, ($A$4:$A$108="2.")*($B$4:$B$108=$P33))</f>
        <v>1.1299999999999999E-3</v>
      </c>
      <c r="R33" cm="1">
        <f t="array" ref="R33">_xlfn._xlws.FILTER(D$4:D$108, ($A$4:$A$108="2.")*($B$4:$B$108=$P33))</f>
        <v>2.99E-4</v>
      </c>
      <c r="S33" cm="1">
        <f t="array" ref="S33">_xlfn._xlws.FILTER(E$4:E$108, ($A$4:$A$108="2.")*($B$4:$B$108=$P33))</f>
        <v>2.6499999999999999E-4</v>
      </c>
      <c r="T33" s="1" cm="1">
        <f t="array" ref="T33">_xlfn._xlws.FILTER(F$4:F$108, ($A$4:$A$108="2.")*($B$4:$B$108=$P33))</f>
        <v>1.1720000000000001E-3</v>
      </c>
      <c r="U33" cm="1">
        <f t="array" ref="U33">_xlfn._xlws.FILTER(G$4:G$108, ($A$4:$A$108="2.")*($B$4:$B$108=$P33))</f>
        <v>1.6000000000000001E-3</v>
      </c>
      <c r="V33" cm="1">
        <f t="array" ref="V33">_xlfn._xlws.FILTER(H$4:H$108, ($A$4:$A$108="2.")*($B$4:$B$108=$P33))</f>
        <v>1.967E-3</v>
      </c>
      <c r="W33" s="1" cm="1">
        <f t="array" ref="W33">_xlfn._xlws.FILTER(I$4:I$108, ($A$4:$A$108="2.")*($B$4:$B$108=$P33))</f>
        <v>1.1900000000000001E-4</v>
      </c>
      <c r="X33" cm="1">
        <f t="array" ref="X33">_xlfn._xlws.FILTER(J$4:J$108, ($A$4:$A$108="2.")*($B$4:$B$108=$P33))</f>
        <v>1.13E-4</v>
      </c>
      <c r="Y33" cm="1">
        <f t="array" ref="Y33">_xlfn._xlws.FILTER(K$4:K$108, ($A$4:$A$108="2.")*($B$4:$B$108=$P33))</f>
        <v>1.01E-4</v>
      </c>
      <c r="Z33" s="1" cm="1">
        <f t="array" ref="Z33">_xlfn._xlws.FILTER(L$4:L$108, ($A$4:$A$108="2.")*($B$4:$B$108=$P33))</f>
        <v>8.3999999999999995E-5</v>
      </c>
      <c r="AA33" cm="1">
        <f t="array" ref="AA33">_xlfn._xlws.FILTER(M$4:M$108, ($A$4:$A$108="2.")*($B$4:$B$108=$P33))</f>
        <v>9.7E-5</v>
      </c>
      <c r="AB33" s="9" cm="1">
        <f t="array" ref="AB33">_xlfn._xlws.FILTER(N$4:N$108, ($A$4:$A$108="2.")*($B$4:$B$108=$P33))</f>
        <v>1.542E-3</v>
      </c>
    </row>
    <row r="34" spans="1:28" x14ac:dyDescent="0.35">
      <c r="A34" t="s">
        <v>28</v>
      </c>
      <c r="B34" s="9" t="str">
        <v>2^6</v>
      </c>
      <c r="C34">
        <v>1.2099999999999999E-3</v>
      </c>
      <c r="D34">
        <v>4.2900000000000002E-4</v>
      </c>
      <c r="E34" s="9">
        <v>3.6200000000000002E-4</v>
      </c>
      <c r="F34" s="1">
        <v>1.3829999999999999E-3</v>
      </c>
      <c r="G34">
        <v>1.885E-3</v>
      </c>
      <c r="H34" s="9">
        <v>2.235E-3</v>
      </c>
      <c r="I34" s="1">
        <v>1.2E-4</v>
      </c>
      <c r="J34">
        <v>1.16E-4</v>
      </c>
      <c r="K34" s="9">
        <v>1.02E-4</v>
      </c>
      <c r="L34" s="1">
        <v>4.0299999999999998E-4</v>
      </c>
      <c r="M34">
        <v>1.83E-4</v>
      </c>
      <c r="N34" s="9">
        <v>1.6019999999999999E-3</v>
      </c>
      <c r="P34" s="9" t="s">
        <v>7</v>
      </c>
      <c r="Q34" s="1" cm="1">
        <f t="array" ref="Q34">_xlfn._xlws.FILTER(C$4:C$108, ($A$4:$A$108="2.")*($B$4:$B$108=$P34))</f>
        <v>1.157E-3</v>
      </c>
      <c r="R34" cm="1">
        <f t="array" ref="R34">_xlfn._xlws.FILTER(D$4:D$108, ($A$4:$A$108="2.")*($B$4:$B$108=$P34))</f>
        <v>4.0700000000000003E-4</v>
      </c>
      <c r="S34" cm="1">
        <f t="array" ref="S34">_xlfn._xlws.FILTER(E$4:E$108, ($A$4:$A$108="2.")*($B$4:$B$108=$P34))</f>
        <v>3.8999999999999999E-4</v>
      </c>
      <c r="T34" s="1" cm="1">
        <f t="array" ref="T34">_xlfn._xlws.FILTER(F$4:F$108, ($A$4:$A$108="2.")*($B$4:$B$108=$P34))</f>
        <v>1.256E-3</v>
      </c>
      <c r="U34" cm="1">
        <f t="array" ref="U34">_xlfn._xlws.FILTER(G$4:G$108, ($A$4:$A$108="2.")*($B$4:$B$108=$P34))</f>
        <v>1.7390000000000001E-3</v>
      </c>
      <c r="V34" cm="1">
        <f t="array" ref="V34">_xlfn._xlws.FILTER(H$4:H$108, ($A$4:$A$108="2.")*($B$4:$B$108=$P34))</f>
        <v>2.0990000000000002E-3</v>
      </c>
      <c r="W34" s="1" cm="1">
        <f t="array" ref="W34">_xlfn._xlws.FILTER(I$4:I$108, ($A$4:$A$108="2.")*($B$4:$B$108=$P34))</f>
        <v>1.27E-4</v>
      </c>
      <c r="X34" cm="1">
        <f t="array" ref="X34">_xlfn._xlws.FILTER(J$4:J$108, ($A$4:$A$108="2.")*($B$4:$B$108=$P34))</f>
        <v>1.26E-4</v>
      </c>
      <c r="Y34" cm="1">
        <f t="array" ref="Y34">_xlfn._xlws.FILTER(K$4:K$108, ($A$4:$A$108="2.")*($B$4:$B$108=$P34))</f>
        <v>1.0900000000000001E-4</v>
      </c>
      <c r="Z34" s="1" cm="1">
        <f t="array" ref="Z34">_xlfn._xlws.FILTER(L$4:L$108, ($A$4:$A$108="2.")*($B$4:$B$108=$P34))</f>
        <v>9.0000000000000006E-5</v>
      </c>
      <c r="AA34" cm="1">
        <f t="array" ref="AA34">_xlfn._xlws.FILTER(M$4:M$108, ($A$4:$A$108="2.")*($B$4:$B$108=$P34))</f>
        <v>1.02E-4</v>
      </c>
      <c r="AB34" s="9" cm="1">
        <f t="array" ref="AB34">_xlfn._xlws.FILTER(N$4:N$108, ($A$4:$A$108="2.")*($B$4:$B$108=$P34))</f>
        <v>1.572E-3</v>
      </c>
    </row>
    <row r="35" spans="1:28" x14ac:dyDescent="0.35">
      <c r="A35" t="s">
        <v>29</v>
      </c>
      <c r="B35" s="9" t="str">
        <v>2^6</v>
      </c>
      <c r="C35">
        <v>1.163E-3</v>
      </c>
      <c r="D35">
        <v>3.9800000000000002E-4</v>
      </c>
      <c r="E35" s="9">
        <v>3.6200000000000002E-4</v>
      </c>
      <c r="F35" s="1">
        <v>1.413E-3</v>
      </c>
      <c r="G35">
        <v>1.8550000000000001E-3</v>
      </c>
      <c r="H35" s="9">
        <v>2.2889999999999998E-3</v>
      </c>
      <c r="I35" s="1">
        <v>1.2E-4</v>
      </c>
      <c r="J35">
        <v>1.17E-4</v>
      </c>
      <c r="K35" s="9">
        <v>1.03E-4</v>
      </c>
      <c r="L35" s="1">
        <v>4.0000000000000002E-4</v>
      </c>
      <c r="M35">
        <v>1.9900000000000001E-4</v>
      </c>
      <c r="N35" s="9">
        <v>1.591E-3</v>
      </c>
      <c r="P35" s="9" t="s">
        <v>8</v>
      </c>
      <c r="Q35" s="1" cm="1">
        <f t="array" ref="Q35">_xlfn._xlws.FILTER(C$4:C$108, ($A$4:$A$108="2.")*($B$4:$B$108=$P35))</f>
        <v>1.163E-3</v>
      </c>
      <c r="R35" cm="1">
        <f t="array" ref="R35">_xlfn._xlws.FILTER(D$4:D$108, ($A$4:$A$108="2.")*($B$4:$B$108=$P35))</f>
        <v>3.9800000000000002E-4</v>
      </c>
      <c r="S35" cm="1">
        <f t="array" ref="S35">_xlfn._xlws.FILTER(E$4:E$108, ($A$4:$A$108="2.")*($B$4:$B$108=$P35))</f>
        <v>3.6200000000000002E-4</v>
      </c>
      <c r="T35" s="1" cm="1">
        <f t="array" ref="T35">_xlfn._xlws.FILTER(F$4:F$108, ($A$4:$A$108="2.")*($B$4:$B$108=$P35))</f>
        <v>1.413E-3</v>
      </c>
      <c r="U35" cm="1">
        <f t="array" ref="U35">_xlfn._xlws.FILTER(G$4:G$108, ($A$4:$A$108="2.")*($B$4:$B$108=$P35))</f>
        <v>1.8550000000000001E-3</v>
      </c>
      <c r="V35" cm="1">
        <f t="array" ref="V35">_xlfn._xlws.FILTER(H$4:H$108, ($A$4:$A$108="2.")*($B$4:$B$108=$P35))</f>
        <v>2.2889999999999998E-3</v>
      </c>
      <c r="W35" s="1" cm="1">
        <f t="array" ref="W35">_xlfn._xlws.FILTER(I$4:I$108, ($A$4:$A$108="2.")*($B$4:$B$108=$P35))</f>
        <v>1.2E-4</v>
      </c>
      <c r="X35" cm="1">
        <f t="array" ref="X35">_xlfn._xlws.FILTER(J$4:J$108, ($A$4:$A$108="2.")*($B$4:$B$108=$P35))</f>
        <v>1.17E-4</v>
      </c>
      <c r="Y35" cm="1">
        <f t="array" ref="Y35">_xlfn._xlws.FILTER(K$4:K$108, ($A$4:$A$108="2.")*($B$4:$B$108=$P35))</f>
        <v>1.03E-4</v>
      </c>
      <c r="Z35" s="1" cm="1">
        <f t="array" ref="Z35">_xlfn._xlws.FILTER(L$4:L$108, ($A$4:$A$108="2.")*($B$4:$B$108=$P35))</f>
        <v>4.0000000000000002E-4</v>
      </c>
      <c r="AA35" cm="1">
        <f t="array" ref="AA35">_xlfn._xlws.FILTER(M$4:M$108, ($A$4:$A$108="2.")*($B$4:$B$108=$P35))</f>
        <v>1.9900000000000001E-4</v>
      </c>
      <c r="AB35" s="9" cm="1">
        <f t="array" ref="AB35">_xlfn._xlws.FILTER(N$4:N$108, ($A$4:$A$108="2.")*($B$4:$B$108=$P35))</f>
        <v>1.591E-3</v>
      </c>
    </row>
    <row r="36" spans="1:28" x14ac:dyDescent="0.35">
      <c r="A36" t="s">
        <v>30</v>
      </c>
      <c r="B36" s="9" t="str">
        <v>2^6</v>
      </c>
      <c r="C36">
        <v>1.0579999999999999E-3</v>
      </c>
      <c r="D36">
        <v>3.9599999999999998E-4</v>
      </c>
      <c r="E36" s="9">
        <v>3.6200000000000002E-4</v>
      </c>
      <c r="F36" s="1">
        <v>1.42E-3</v>
      </c>
      <c r="G36">
        <v>1.8370000000000001E-3</v>
      </c>
      <c r="H36" s="9">
        <v>2.2330000000000002E-3</v>
      </c>
      <c r="I36" s="1">
        <v>1.2E-4</v>
      </c>
      <c r="J36">
        <v>1.16E-4</v>
      </c>
      <c r="K36" s="9">
        <v>1.03E-4</v>
      </c>
      <c r="L36" s="1">
        <v>4.0499999999999998E-4</v>
      </c>
      <c r="M36">
        <v>1.8000000000000001E-4</v>
      </c>
      <c r="N36" s="9">
        <v>1.591E-3</v>
      </c>
      <c r="P36" s="9" t="s">
        <v>9</v>
      </c>
      <c r="Q36" s="1" cm="1">
        <f t="array" ref="Q36">_xlfn._xlws.FILTER(C$4:C$108, ($A$4:$A$108="2.")*($B$4:$B$108=$P36))</f>
        <v>1.1429999999999999E-3</v>
      </c>
      <c r="R36" cm="1">
        <f t="array" ref="R36">_xlfn._xlws.FILTER(D$4:D$108, ($A$4:$A$108="2.")*($B$4:$B$108=$P36))</f>
        <v>4.5600000000000003E-4</v>
      </c>
      <c r="S36" cm="1">
        <f t="array" ref="S36">_xlfn._xlws.FILTER(E$4:E$108, ($A$4:$A$108="2.")*($B$4:$B$108=$P36))</f>
        <v>4.1599999999999997E-4</v>
      </c>
      <c r="T36" s="1" cm="1">
        <f t="array" ref="T36">_xlfn._xlws.FILTER(F$4:F$108, ($A$4:$A$108="2.")*($B$4:$B$108=$P36))</f>
        <v>1.4040000000000001E-3</v>
      </c>
      <c r="U36" cm="1">
        <f t="array" ref="U36">_xlfn._xlws.FILTER(G$4:G$108, ($A$4:$A$108="2.")*($B$4:$B$108=$P36))</f>
        <v>1.8979999999999999E-3</v>
      </c>
      <c r="V36" cm="1">
        <f t="array" ref="V36">_xlfn._xlws.FILTER(H$4:H$108, ($A$4:$A$108="2.")*($B$4:$B$108=$P36))</f>
        <v>2.3110000000000001E-3</v>
      </c>
      <c r="W36" s="1" cm="1">
        <f t="array" ref="W36">_xlfn._xlws.FILTER(I$4:I$108, ($A$4:$A$108="2.")*($B$4:$B$108=$P36))</f>
        <v>1.9000000000000001E-4</v>
      </c>
      <c r="X36" cm="1">
        <f t="array" ref="X36">_xlfn._xlws.FILTER(J$4:J$108, ($A$4:$A$108="2.")*($B$4:$B$108=$P36))</f>
        <v>2.2000000000000001E-4</v>
      </c>
      <c r="Y36" cm="1">
        <f t="array" ref="Y36">_xlfn._xlws.FILTER(K$4:K$108, ($A$4:$A$108="2.")*($B$4:$B$108=$P36))</f>
        <v>1.8699999999999999E-4</v>
      </c>
      <c r="Z36" s="1" cm="1">
        <f t="array" ref="Z36">_xlfn._xlws.FILTER(L$4:L$108, ($A$4:$A$108="2.")*($B$4:$B$108=$P36))</f>
        <v>4.2499999999999998E-4</v>
      </c>
      <c r="AA36" cm="1">
        <f t="array" ref="AA36">_xlfn._xlws.FILTER(M$4:M$108, ($A$4:$A$108="2.")*($B$4:$B$108=$P36))</f>
        <v>1.9900000000000001E-4</v>
      </c>
      <c r="AB36" s="9" cm="1">
        <f t="array" ref="AB36">_xlfn._xlws.FILTER(N$4:N$108, ($A$4:$A$108="2.")*($B$4:$B$108=$P36))</f>
        <v>1.5590000000000001E-3</v>
      </c>
    </row>
    <row r="37" spans="1:28" x14ac:dyDescent="0.35">
      <c r="A37" t="s">
        <v>31</v>
      </c>
      <c r="B37" s="9" t="str">
        <v>2^6</v>
      </c>
      <c r="C37">
        <v>1.0690000000000001E-3</v>
      </c>
      <c r="D37">
        <v>3.97E-4</v>
      </c>
      <c r="E37" s="9">
        <v>3.6200000000000002E-4</v>
      </c>
      <c r="F37" s="1">
        <v>1.3749999999999999E-3</v>
      </c>
      <c r="G37">
        <v>1.848E-3</v>
      </c>
      <c r="H37" s="9">
        <v>2.2539999999999999E-3</v>
      </c>
      <c r="I37" s="1">
        <v>1.2E-4</v>
      </c>
      <c r="J37">
        <v>1.17E-4</v>
      </c>
      <c r="K37" s="9">
        <v>1.03E-4</v>
      </c>
      <c r="L37" s="1">
        <v>4.0999999999999999E-4</v>
      </c>
      <c r="M37">
        <v>1.8100000000000001E-4</v>
      </c>
      <c r="N37" s="9">
        <v>1.5989999999999999E-3</v>
      </c>
      <c r="P37" s="9" t="s">
        <v>10</v>
      </c>
      <c r="Q37" s="1" cm="1">
        <f t="array" ref="Q37">_xlfn._xlws.FILTER(C$4:C$108, ($A$4:$A$108="2.")*($B$4:$B$108=$P37))</f>
        <v>1.1100000000000001E-3</v>
      </c>
      <c r="R37" cm="1">
        <f t="array" ref="R37">_xlfn._xlws.FILTER(D$4:D$108, ($A$4:$A$108="2.")*($B$4:$B$108=$P37))</f>
        <v>4.6500000000000003E-4</v>
      </c>
      <c r="S37" cm="1">
        <f t="array" ref="S37">_xlfn._xlws.FILTER(E$4:E$108, ($A$4:$A$108="2.")*($B$4:$B$108=$P37))</f>
        <v>4.1300000000000001E-4</v>
      </c>
      <c r="T37" s="1" cm="1">
        <f t="array" ref="T37">_xlfn._xlws.FILTER(F$4:F$108, ($A$4:$A$108="2.")*($B$4:$B$108=$P37))</f>
        <v>1.683E-3</v>
      </c>
      <c r="U37" cm="1">
        <f t="array" ref="U37">_xlfn._xlws.FILTER(G$4:G$108, ($A$4:$A$108="2.")*($B$4:$B$108=$P37))</f>
        <v>2.1220000000000002E-3</v>
      </c>
      <c r="V37" cm="1">
        <f t="array" ref="V37">_xlfn._xlws.FILTER(H$4:H$108, ($A$4:$A$108="2.")*($B$4:$B$108=$P37))</f>
        <v>2.8240000000000001E-3</v>
      </c>
      <c r="W37" s="1" cm="1">
        <f t="array" ref="W37">_xlfn._xlws.FILTER(I$4:I$108, ($A$4:$A$108="2.")*($B$4:$B$108=$P37))</f>
        <v>1.95E-4</v>
      </c>
      <c r="X37" cm="1">
        <f t="array" ref="X37">_xlfn._xlws.FILTER(J$4:J$108, ($A$4:$A$108="2.")*($B$4:$B$108=$P37))</f>
        <v>2.1900000000000001E-4</v>
      </c>
      <c r="Y37" cm="1">
        <f t="array" ref="Y37">_xlfn._xlws.FILTER(K$4:K$108, ($A$4:$A$108="2.")*($B$4:$B$108=$P37))</f>
        <v>1.7100000000000001E-4</v>
      </c>
      <c r="Z37" s="1" cm="1">
        <f t="array" ref="Z37">_xlfn._xlws.FILTER(L$4:L$108, ($A$4:$A$108="2.")*($B$4:$B$108=$P37))</f>
        <v>6.1539999999999997E-3</v>
      </c>
      <c r="AA37" cm="1">
        <f t="array" ref="AA37">_xlfn._xlws.FILTER(M$4:M$108, ($A$4:$A$108="2.")*($B$4:$B$108=$P37))</f>
        <v>2.6200000000000003E-4</v>
      </c>
      <c r="AB37" s="9" cm="1">
        <f t="array" ref="AB37">_xlfn._xlws.FILTER(N$4:N$108, ($A$4:$A$108="2.")*($B$4:$B$108=$P37))</f>
        <v>1.6069999999999999E-3</v>
      </c>
    </row>
    <row r="38" spans="1:28" x14ac:dyDescent="0.35">
      <c r="A38" t="s">
        <v>32</v>
      </c>
      <c r="B38" s="9" t="str">
        <v>2^6</v>
      </c>
      <c r="C38">
        <v>1.0759999999999999E-3</v>
      </c>
      <c r="D38">
        <v>3.9599999999999998E-4</v>
      </c>
      <c r="E38" s="9">
        <v>3.6200000000000002E-4</v>
      </c>
      <c r="F38" s="1">
        <v>1.4E-3</v>
      </c>
      <c r="G38">
        <v>1.853E-3</v>
      </c>
      <c r="H38" s="9">
        <v>2.2390000000000001E-3</v>
      </c>
      <c r="I38" s="1">
        <v>1.2E-4</v>
      </c>
      <c r="J38">
        <v>1.16E-4</v>
      </c>
      <c r="K38" s="9">
        <v>1.02E-4</v>
      </c>
      <c r="L38" s="1">
        <v>4.0200000000000001E-4</v>
      </c>
      <c r="M38">
        <v>1.7799999999999999E-4</v>
      </c>
      <c r="N38" s="9">
        <v>1.5900000000000001E-3</v>
      </c>
      <c r="P38" s="9" t="s">
        <v>11</v>
      </c>
      <c r="Q38" s="1" cm="1">
        <f t="array" ref="Q38">_xlfn._xlws.FILTER(C$4:C$108, ($A$4:$A$108="2.")*($B$4:$B$108=$P38))</f>
        <v>1.2110000000000001E-3</v>
      </c>
      <c r="R38" cm="1">
        <f t="array" ref="R38">_xlfn._xlws.FILTER(D$4:D$108, ($A$4:$A$108="2.")*($B$4:$B$108=$P38))</f>
        <v>5.6499999999999996E-4</v>
      </c>
      <c r="S38" cm="1">
        <f t="array" ref="S38">_xlfn._xlws.FILTER(E$4:E$108, ($A$4:$A$108="2.")*($B$4:$B$108=$P38))</f>
        <v>5.0000000000000001E-4</v>
      </c>
      <c r="T38" s="1" cm="1">
        <f t="array" ref="T38">_xlfn._xlws.FILTER(F$4:F$108, ($A$4:$A$108="2.")*($B$4:$B$108=$P38))</f>
        <v>1.8220000000000001E-3</v>
      </c>
      <c r="U38" cm="1">
        <f t="array" ref="U38">_xlfn._xlws.FILTER(G$4:G$108, ($A$4:$A$108="2.")*($B$4:$B$108=$P38))</f>
        <v>2.2460000000000002E-3</v>
      </c>
      <c r="V38" cm="1">
        <f t="array" ref="V38">_xlfn._xlws.FILTER(H$4:H$108, ($A$4:$A$108="2.")*($B$4:$B$108=$P38))</f>
        <v>3.1619999999999999E-3</v>
      </c>
      <c r="W38" s="1" cm="1">
        <f t="array" ref="W38">_xlfn._xlws.FILTER(I$4:I$108, ($A$4:$A$108="2.")*($B$4:$B$108=$P38))</f>
        <v>2.4800000000000001E-4</v>
      </c>
      <c r="X38" cm="1">
        <f t="array" ref="X38">_xlfn._xlws.FILTER(J$4:J$108, ($A$4:$A$108="2.")*($B$4:$B$108=$P38))</f>
        <v>3.3599999999999998E-4</v>
      </c>
      <c r="Y38" cm="1">
        <f t="array" ref="Y38">_xlfn._xlws.FILTER(K$4:K$108, ($A$4:$A$108="2.")*($B$4:$B$108=$P38))</f>
        <v>2.2599999999999999E-4</v>
      </c>
      <c r="Z38" s="1" cm="1">
        <f t="array" ref="Z38">_xlfn._xlws.FILTER(L$4:L$108, ($A$4:$A$108="2.")*($B$4:$B$108=$P38))</f>
        <v>5.5000000000000003E-4</v>
      </c>
      <c r="AA38" cm="1">
        <f t="array" ref="AA38">_xlfn._xlws.FILTER(M$4:M$108, ($A$4:$A$108="2.")*($B$4:$B$108=$P38))</f>
        <v>3.1300000000000002E-4</v>
      </c>
      <c r="AB38" s="9" cm="1">
        <f t="array" ref="AB38">_xlfn._xlws.FILTER(N$4:N$108, ($A$4:$A$108="2.")*($B$4:$B$108=$P38))</f>
        <v>1.6540000000000001E-3</v>
      </c>
    </row>
    <row r="39" spans="1:28" x14ac:dyDescent="0.35">
      <c r="A39" t="s">
        <v>28</v>
      </c>
      <c r="B39" s="9" t="str">
        <v>2^7</v>
      </c>
      <c r="C39">
        <v>1.861E-3</v>
      </c>
      <c r="D39">
        <v>1.3240000000000001E-3</v>
      </c>
      <c r="E39" s="9">
        <v>1.418E-3</v>
      </c>
      <c r="F39" s="1">
        <v>1.3940000000000001E-3</v>
      </c>
      <c r="G39">
        <v>1.8680000000000001E-3</v>
      </c>
      <c r="H39" s="9">
        <v>2.3019999999999998E-3</v>
      </c>
      <c r="I39" s="1">
        <v>1.0020000000000001E-3</v>
      </c>
      <c r="J39">
        <v>8.25E-4</v>
      </c>
      <c r="K39" s="9">
        <v>6.6399999999999999E-4</v>
      </c>
      <c r="L39" s="1">
        <v>4.26E-4</v>
      </c>
      <c r="M39">
        <v>2.0100000000000001E-4</v>
      </c>
      <c r="N39" s="9">
        <v>1.562E-3</v>
      </c>
      <c r="P39" s="9" t="s">
        <v>12</v>
      </c>
      <c r="Q39" s="1" cm="1">
        <f t="array" ref="Q39">_xlfn._xlws.FILTER(C$4:C$108, ($A$4:$A$108="2.")*($B$4:$B$108=$P39))</f>
        <v>1.2589999999999999E-3</v>
      </c>
      <c r="R39" cm="1">
        <f t="array" ref="R39">_xlfn._xlws.FILTER(D$4:D$108, ($A$4:$A$108="2.")*($B$4:$B$108=$P39))</f>
        <v>6.3900000000000003E-4</v>
      </c>
      <c r="S39" cm="1">
        <f t="array" ref="S39">_xlfn._xlws.FILTER(E$4:E$108, ($A$4:$A$108="2.")*($B$4:$B$108=$P39))</f>
        <v>5.71E-4</v>
      </c>
      <c r="T39" s="1" cm="1">
        <f t="array" ref="T39">_xlfn._xlws.FILTER(F$4:F$108, ($A$4:$A$108="2.")*($B$4:$B$108=$P39))</f>
        <v>1.9419999999999999E-3</v>
      </c>
      <c r="U39" cm="1">
        <f t="array" ref="U39">_xlfn._xlws.FILTER(G$4:G$108, ($A$4:$A$108="2.")*($B$4:$B$108=$P39))</f>
        <v>2.3600000000000001E-3</v>
      </c>
      <c r="V39" cm="1">
        <f t="array" ref="V39">_xlfn._xlws.FILTER(H$4:H$108, ($A$4:$A$108="2.")*($B$4:$B$108=$P39))</f>
        <v>3.6380000000000002E-3</v>
      </c>
      <c r="W39" s="1" cm="1">
        <f t="array" ref="W39">_xlfn._xlws.FILTER(I$4:I$108, ($A$4:$A$108="2.")*($B$4:$B$108=$P39))</f>
        <v>2.81E-4</v>
      </c>
      <c r="X39" cm="1">
        <f t="array" ref="X39">_xlfn._xlws.FILTER(J$4:J$108, ($A$4:$A$108="2.")*($B$4:$B$108=$P39))</f>
        <v>2.9599999999999998E-4</v>
      </c>
      <c r="Y39" cm="1">
        <f t="array" ref="Y39">_xlfn._xlws.FILTER(K$4:K$108, ($A$4:$A$108="2.")*($B$4:$B$108=$P39))</f>
        <v>2.4899999999999998E-4</v>
      </c>
      <c r="Z39" s="1" cm="1">
        <f t="array" ref="Z39">_xlfn._xlws.FILTER(L$4:L$108, ($A$4:$A$108="2.")*($B$4:$B$108=$P39))</f>
        <v>6.6600000000000003E-4</v>
      </c>
      <c r="AA39" cm="1">
        <f t="array" ref="AA39">_xlfn._xlws.FILTER(M$4:M$108, ($A$4:$A$108="2.")*($B$4:$B$108=$P39))</f>
        <v>4.1100000000000002E-4</v>
      </c>
      <c r="AB39" s="9" cm="1">
        <f t="array" ref="AB39">_xlfn._xlws.FILTER(N$4:N$108, ($A$4:$A$108="2.")*($B$4:$B$108=$P39))</f>
        <v>1.66E-3</v>
      </c>
    </row>
    <row r="40" spans="1:28" x14ac:dyDescent="0.35">
      <c r="A40" t="s">
        <v>29</v>
      </c>
      <c r="B40" s="9" t="str">
        <v>2^7</v>
      </c>
      <c r="C40">
        <v>1.1429999999999999E-3</v>
      </c>
      <c r="D40">
        <v>4.5600000000000003E-4</v>
      </c>
      <c r="E40" s="9">
        <v>4.1599999999999997E-4</v>
      </c>
      <c r="F40" s="1">
        <v>1.4040000000000001E-3</v>
      </c>
      <c r="G40">
        <v>1.8979999999999999E-3</v>
      </c>
      <c r="H40" s="9">
        <v>2.3110000000000001E-3</v>
      </c>
      <c r="I40" s="1">
        <v>1.9000000000000001E-4</v>
      </c>
      <c r="J40">
        <v>2.2000000000000001E-4</v>
      </c>
      <c r="K40" s="9">
        <v>1.8699999999999999E-4</v>
      </c>
      <c r="L40" s="1">
        <v>4.2499999999999998E-4</v>
      </c>
      <c r="M40">
        <v>1.9900000000000001E-4</v>
      </c>
      <c r="N40" s="9">
        <v>1.5590000000000001E-3</v>
      </c>
      <c r="P40" s="9" t="s">
        <v>13</v>
      </c>
      <c r="Q40" s="1" cm="1">
        <f t="array" ref="Q40">_xlfn._xlws.FILTER(C$4:C$108, ($A$4:$A$108="2.")*($B$4:$B$108=$P40))</f>
        <v>1.539E-3</v>
      </c>
      <c r="R40" cm="1">
        <f t="array" ref="R40">_xlfn._xlws.FILTER(D$4:D$108, ($A$4:$A$108="2.")*($B$4:$B$108=$P40))</f>
        <v>9.5200000000000005E-4</v>
      </c>
      <c r="S40" cm="1">
        <f t="array" ref="S40">_xlfn._xlws.FILTER(E$4:E$108, ($A$4:$A$108="2.")*($B$4:$B$108=$P40))</f>
        <v>8.9800000000000004E-4</v>
      </c>
      <c r="T40" s="1" cm="1">
        <f t="array" ref="T40">_xlfn._xlws.FILTER(F$4:F$108, ($A$4:$A$108="2.")*($B$4:$B$108=$P40))</f>
        <v>2.4220000000000001E-3</v>
      </c>
      <c r="U40" cm="1">
        <f t="array" ref="U40">_xlfn._xlws.FILTER(G$4:G$108, ($A$4:$A$108="2.")*($B$4:$B$108=$P40))</f>
        <v>2.8549999999999999E-3</v>
      </c>
      <c r="V40" cm="1">
        <f t="array" ref="V40">_xlfn._xlws.FILTER(H$4:H$108, ($A$4:$A$108="2.")*($B$4:$B$108=$P40))</f>
        <v>4.7739999999999996E-3</v>
      </c>
      <c r="W40" s="1" cm="1">
        <f t="array" ref="W40">_xlfn._xlws.FILTER(I$4:I$108, ($A$4:$A$108="2.")*($B$4:$B$108=$P40))</f>
        <v>4.3100000000000001E-4</v>
      </c>
      <c r="X40" cm="1">
        <f t="array" ref="X40">_xlfn._xlws.FILTER(J$4:J$108, ($A$4:$A$108="2.")*($B$4:$B$108=$P40))</f>
        <v>4.86E-4</v>
      </c>
      <c r="Y40" cm="1">
        <f t="array" ref="Y40">_xlfn._xlws.FILTER(K$4:K$108, ($A$4:$A$108="2.")*($B$4:$B$108=$P40))</f>
        <v>3.8299999999999999E-4</v>
      </c>
      <c r="Z40" s="1" cm="1">
        <f t="array" ref="Z40">_xlfn._xlws.FILTER(L$4:L$108, ($A$4:$A$108="2.")*($B$4:$B$108=$P40))</f>
        <v>8.9599999999999999E-4</v>
      </c>
      <c r="AA40" cm="1">
        <f t="array" ref="AA40">_xlfn._xlws.FILTER(M$4:M$108, ($A$4:$A$108="2.")*($B$4:$B$108=$P40))</f>
        <v>6.7100000000000005E-4</v>
      </c>
      <c r="AB40" s="9" cm="1">
        <f t="array" ref="AB40">_xlfn._xlws.FILTER(N$4:N$108, ($A$4:$A$108="2.")*($B$4:$B$108=$P40))</f>
        <v>2.2300000000000002E-3</v>
      </c>
    </row>
    <row r="41" spans="1:28" x14ac:dyDescent="0.35">
      <c r="A41" t="s">
        <v>30</v>
      </c>
      <c r="B41" s="9" t="str">
        <v>2^7</v>
      </c>
      <c r="C41">
        <v>1.0939999999999999E-3</v>
      </c>
      <c r="D41">
        <v>4.6200000000000001E-4</v>
      </c>
      <c r="E41" s="9">
        <v>4.15E-4</v>
      </c>
      <c r="F41" s="1">
        <v>1.408E-3</v>
      </c>
      <c r="G41">
        <v>1.859E-3</v>
      </c>
      <c r="H41" s="9">
        <v>2.3449999999999999E-3</v>
      </c>
      <c r="I41" s="1">
        <v>1.92E-4</v>
      </c>
      <c r="J41">
        <v>2.0000000000000001E-4</v>
      </c>
      <c r="K41" s="9">
        <v>1.75E-4</v>
      </c>
      <c r="L41" s="1">
        <v>4.2999999999999999E-4</v>
      </c>
      <c r="M41">
        <v>2.1599999999999999E-4</v>
      </c>
      <c r="N41" s="9">
        <v>1.209E-3</v>
      </c>
      <c r="P41" s="9" t="s">
        <v>14</v>
      </c>
      <c r="Q41" s="1" cm="1">
        <f t="array" ref="Q41">_xlfn._xlws.FILTER(C$4:C$108, ($A$4:$A$108="2.")*($B$4:$B$108=$P41))</f>
        <v>1.8320000000000001E-3</v>
      </c>
      <c r="R41" cm="1">
        <f t="array" ref="R41">_xlfn._xlws.FILTER(D$4:D$108, ($A$4:$A$108="2.")*($B$4:$B$108=$P41))</f>
        <v>1.3879999999999999E-3</v>
      </c>
      <c r="S41" cm="1">
        <f t="array" ref="S41">_xlfn._xlws.FILTER(E$4:E$108, ($A$4:$A$108="2.")*($B$4:$B$108=$P41))</f>
        <v>1.284E-3</v>
      </c>
      <c r="T41" s="1" cm="1">
        <f t="array" ref="T41">_xlfn._xlws.FILTER(F$4:F$108, ($A$4:$A$108="2.")*($B$4:$B$108=$P41))</f>
        <v>3.0019999999999999E-3</v>
      </c>
      <c r="U41" cm="1">
        <f t="array" ref="U41">_xlfn._xlws.FILTER(G$4:G$108, ($A$4:$A$108="2.")*($B$4:$B$108=$P41))</f>
        <v>3.7309999999999999E-3</v>
      </c>
      <c r="V41" cm="1">
        <f t="array" ref="V41">_xlfn._xlws.FILTER(H$4:H$108, ($A$4:$A$108="2.")*($B$4:$B$108=$P41))</f>
        <v>6.9629999999999996E-3</v>
      </c>
      <c r="W41" s="1" cm="1">
        <f t="array" ref="W41">_xlfn._xlws.FILTER(I$4:I$108, ($A$4:$A$108="2.")*($B$4:$B$108=$P41))</f>
        <v>6.7500000000000004E-4</v>
      </c>
      <c r="X41" cm="1">
        <f t="array" ref="X41">_xlfn._xlws.FILTER(J$4:J$108, ($A$4:$A$108="2.")*($B$4:$B$108=$P41))</f>
        <v>6.3000000000000003E-4</v>
      </c>
      <c r="Y41" cm="1">
        <f t="array" ref="Y41">_xlfn._xlws.FILTER(K$4:K$108, ($A$4:$A$108="2.")*($B$4:$B$108=$P41))</f>
        <v>5.9100000000000005E-4</v>
      </c>
      <c r="Z41" s="1" cm="1">
        <f t="array" ref="Z41">_xlfn._xlws.FILTER(L$4:L$108, ($A$4:$A$108="2.")*($B$4:$B$108=$P41))</f>
        <v>1.175E-3</v>
      </c>
      <c r="AA41" cm="1">
        <f t="array" ref="AA41">_xlfn._xlws.FILTER(M$4:M$108, ($A$4:$A$108="2.")*($B$4:$B$108=$P41))</f>
        <v>1.044E-3</v>
      </c>
      <c r="AB41" s="9" cm="1">
        <f t="array" ref="AB41">_xlfn._xlws.FILTER(N$4:N$108, ($A$4:$A$108="2.")*($B$4:$B$108=$P41))</f>
        <v>3.326E-3</v>
      </c>
    </row>
    <row r="42" spans="1:28" x14ac:dyDescent="0.35">
      <c r="A42" t="s">
        <v>31</v>
      </c>
      <c r="B42" s="9" t="str">
        <v>2^7</v>
      </c>
      <c r="C42">
        <v>1.1460000000000001E-3</v>
      </c>
      <c r="D42">
        <v>4.9899999999999999E-4</v>
      </c>
      <c r="E42" s="9">
        <v>4.0999999999999999E-4</v>
      </c>
      <c r="F42" s="1">
        <v>1.407E-3</v>
      </c>
      <c r="G42">
        <v>1.859E-3</v>
      </c>
      <c r="H42" s="9">
        <v>2.2950000000000002E-3</v>
      </c>
      <c r="I42" s="1">
        <v>1.9100000000000001E-4</v>
      </c>
      <c r="J42">
        <v>1.9100000000000001E-4</v>
      </c>
      <c r="K42" s="9">
        <v>1.7100000000000001E-4</v>
      </c>
      <c r="L42" s="1">
        <v>4.2499999999999998E-4</v>
      </c>
      <c r="M42">
        <v>2.03E-4</v>
      </c>
      <c r="N42" s="9">
        <v>1.5640000000000001E-3</v>
      </c>
      <c r="P42" s="9" t="s">
        <v>15</v>
      </c>
      <c r="Q42" s="1" cm="1">
        <f t="array" ref="Q42">_xlfn._xlws.FILTER(C$4:C$108, ($A$4:$A$108="2.")*($B$4:$B$108=$P42))</f>
        <v>2.4120000000000001E-3</v>
      </c>
      <c r="R42" cm="1">
        <f t="array" ref="R42">_xlfn._xlws.FILTER(D$4:D$108, ($A$4:$A$108="2.")*($B$4:$B$108=$P42))</f>
        <v>2.1810000000000002E-3</v>
      </c>
      <c r="S42" cm="1">
        <f t="array" ref="S42">_xlfn._xlws.FILTER(E$4:E$108, ($A$4:$A$108="2.")*($B$4:$B$108=$P42))</f>
        <v>1.91E-3</v>
      </c>
      <c r="T42" s="1" cm="1">
        <f t="array" ref="T42">_xlfn._xlws.FILTER(F$4:F$108, ($A$4:$A$108="2.")*($B$4:$B$108=$P42))</f>
        <v>3.7469999999999999E-3</v>
      </c>
      <c r="U42" cm="1">
        <f t="array" ref="U42">_xlfn._xlws.FILTER(G$4:G$108, ($A$4:$A$108="2.")*($B$4:$B$108=$P42))</f>
        <v>4.4079999999999996E-3</v>
      </c>
      <c r="V42" cm="1">
        <f t="array" ref="V42">_xlfn._xlws.FILTER(H$4:H$108, ($A$4:$A$108="2.")*($B$4:$B$108=$P42))</f>
        <v>1.0067E-2</v>
      </c>
      <c r="W42" s="1" cm="1">
        <f t="array" ref="W42">_xlfn._xlws.FILTER(I$4:I$108, ($A$4:$A$108="2.")*($B$4:$B$108=$P42))</f>
        <v>1.109E-3</v>
      </c>
      <c r="X42" cm="1">
        <f t="array" ref="X42">_xlfn._xlws.FILTER(J$4:J$108, ($A$4:$A$108="2.")*($B$4:$B$108=$P42))</f>
        <v>1.049E-3</v>
      </c>
      <c r="Y42" cm="1">
        <f t="array" ref="Y42">_xlfn._xlws.FILTER(K$4:K$108, ($A$4:$A$108="2.")*($B$4:$B$108=$P42))</f>
        <v>1.07E-3</v>
      </c>
      <c r="Z42" s="1" cm="1">
        <f t="array" ref="Z42">_xlfn._xlws.FILTER(L$4:L$108, ($A$4:$A$108="2.")*($B$4:$B$108=$P42))</f>
        <v>1.4450000000000001E-3</v>
      </c>
      <c r="AA42" cm="1">
        <f t="array" ref="AA42">_xlfn._xlws.FILTER(M$4:M$108, ($A$4:$A$108="2.")*($B$4:$B$108=$P42))</f>
        <v>1.428E-3</v>
      </c>
      <c r="AB42" s="9" cm="1">
        <f t="array" ref="AB42">_xlfn._xlws.FILTER(N$4:N$108, ($A$4:$A$108="2.")*($B$4:$B$108=$P42))</f>
        <v>5.0949999999999997E-3</v>
      </c>
    </row>
    <row r="43" spans="1:28" x14ac:dyDescent="0.35">
      <c r="A43" t="s">
        <v>32</v>
      </c>
      <c r="B43" s="9" t="str">
        <v>2^7</v>
      </c>
      <c r="C43">
        <v>1.098E-3</v>
      </c>
      <c r="D43">
        <v>4.6700000000000002E-4</v>
      </c>
      <c r="E43" s="9">
        <v>4.1300000000000001E-4</v>
      </c>
      <c r="F43" s="1">
        <v>1.4040000000000001E-3</v>
      </c>
      <c r="G43">
        <v>1.869E-3</v>
      </c>
      <c r="H43" s="9">
        <v>2.3259999999999999E-3</v>
      </c>
      <c r="I43" s="1">
        <v>1.92E-4</v>
      </c>
      <c r="J43">
        <v>1.94E-4</v>
      </c>
      <c r="K43" s="9">
        <v>1.7100000000000001E-4</v>
      </c>
      <c r="L43" s="1">
        <v>4.3399999999999998E-4</v>
      </c>
      <c r="M43">
        <v>1.9799999999999999E-4</v>
      </c>
      <c r="N43" s="9">
        <v>1.5809999999999999E-3</v>
      </c>
      <c r="P43" s="9" t="s">
        <v>16</v>
      </c>
      <c r="Q43" s="1" cm="1">
        <f t="array" ref="Q43">_xlfn._xlws.FILTER(C$4:C$108, ($A$4:$A$108="2.")*($B$4:$B$108=$P43))</f>
        <v>3.4550000000000002E-3</v>
      </c>
      <c r="R43" cm="1">
        <f t="array" ref="R43">_xlfn._xlws.FILTER(D$4:D$108, ($A$4:$A$108="2.")*($B$4:$B$108=$P43))</f>
        <v>3.3479999999999998E-3</v>
      </c>
      <c r="S43" cm="1">
        <f t="array" ref="S43">_xlfn._xlws.FILTER(E$4:E$108, ($A$4:$A$108="2.")*($B$4:$B$108=$P43))</f>
        <v>3.192E-3</v>
      </c>
      <c r="T43" s="1" cm="1">
        <f t="array" ref="T43">_xlfn._xlws.FILTER(F$4:F$108, ($A$4:$A$108="2.")*($B$4:$B$108=$P43))</f>
        <v>4.9779999999999998E-3</v>
      </c>
      <c r="U43" cm="1">
        <f t="array" ref="U43">_xlfn._xlws.FILTER(G$4:G$108, ($A$4:$A$108="2.")*($B$4:$B$108=$P43))</f>
        <v>5.6829999999999997E-3</v>
      </c>
      <c r="V43" cm="1">
        <f t="array" ref="V43">_xlfn._xlws.FILTER(H$4:H$108, ($A$4:$A$108="2.")*($B$4:$B$108=$P43))</f>
        <v>1.4237E-2</v>
      </c>
      <c r="W43" s="1" cm="1">
        <f t="array" ref="W43">_xlfn._xlws.FILTER(I$4:I$108, ($A$4:$A$108="2.")*($B$4:$B$108=$P43))</f>
        <v>2.1459999999999999E-3</v>
      </c>
      <c r="X43" cm="1">
        <f t="array" ref="X43">_xlfn._xlws.FILTER(J$4:J$108, ($A$4:$A$108="2.")*($B$4:$B$108=$P43))</f>
        <v>2.2039999999999998E-3</v>
      </c>
      <c r="Y43" cm="1">
        <f t="array" ref="Y43">_xlfn._xlws.FILTER(K$4:K$108, ($A$4:$A$108="2.")*($B$4:$B$108=$P43))</f>
        <v>1.952E-3</v>
      </c>
      <c r="Z43" s="1" cm="1">
        <f t="array" ref="Z43">_xlfn._xlws.FILTER(L$4:L$108, ($A$4:$A$108="2.")*($B$4:$B$108=$P43))</f>
        <v>1.859E-3</v>
      </c>
      <c r="AA43" cm="1">
        <f t="array" ref="AA43">_xlfn._xlws.FILTER(M$4:M$108, ($A$4:$A$108="2.")*($B$4:$B$108=$P43))</f>
        <v>1.9889999999999999E-3</v>
      </c>
      <c r="AB43" s="9" cm="1">
        <f t="array" ref="AB43">_xlfn._xlws.FILTER(N$4:N$108, ($A$4:$A$108="2.")*($B$4:$B$108=$P43))</f>
        <v>7.3439999999999998E-3</v>
      </c>
    </row>
    <row r="44" spans="1:28" x14ac:dyDescent="0.35">
      <c r="A44" t="s">
        <v>28</v>
      </c>
      <c r="B44" s="9" t="str">
        <v>2^8</v>
      </c>
      <c r="C44">
        <v>1.1540000000000001E-3</v>
      </c>
      <c r="D44">
        <v>5.4500000000000002E-4</v>
      </c>
      <c r="E44" s="9">
        <v>4.86E-4</v>
      </c>
      <c r="F44" s="1">
        <v>7.646E-3</v>
      </c>
      <c r="G44">
        <v>7.8890000000000002E-3</v>
      </c>
      <c r="H44" s="9">
        <v>2.8549999999999999E-3</v>
      </c>
      <c r="I44" s="1">
        <v>2.5500000000000002E-4</v>
      </c>
      <c r="J44">
        <v>2.6499999999999999E-4</v>
      </c>
      <c r="K44" s="9">
        <v>2.1900000000000001E-4</v>
      </c>
      <c r="L44" s="1">
        <v>5.2700000000000002E-4</v>
      </c>
      <c r="M44">
        <v>2.7399999999999999E-4</v>
      </c>
      <c r="N44" s="9">
        <v>6.3418000000000002E-2</v>
      </c>
      <c r="P44" s="9" t="s">
        <v>17</v>
      </c>
      <c r="Q44" s="1" cm="1">
        <f t="array" ref="Q44">_xlfn._xlws.FILTER(C$4:C$108, ($A$4:$A$108="2.")*($B$4:$B$108=$P44))</f>
        <v>5.561E-3</v>
      </c>
      <c r="R44" cm="1">
        <f t="array" ref="R44">_xlfn._xlws.FILTER(D$4:D$108, ($A$4:$A$108="2.")*($B$4:$B$108=$P44))</f>
        <v>5.47E-3</v>
      </c>
      <c r="S44" cm="1">
        <f t="array" ref="S44">_xlfn._xlws.FILTER(E$4:E$108, ($A$4:$A$108="2.")*($B$4:$B$108=$P44))</f>
        <v>5.2339999999999999E-3</v>
      </c>
      <c r="T44" s="1" cm="1">
        <f t="array" ref="T44">_xlfn._xlws.FILTER(F$4:F$108, ($A$4:$A$108="2.")*($B$4:$B$108=$P44))</f>
        <v>6.7270000000000003E-3</v>
      </c>
      <c r="U44" cm="1">
        <f t="array" ref="U44">_xlfn._xlws.FILTER(G$4:G$108, ($A$4:$A$108="2.")*($B$4:$B$108=$P44))</f>
        <v>7.4799999999999997E-3</v>
      </c>
      <c r="V44" cm="1">
        <f t="array" ref="V44">_xlfn._xlws.FILTER(H$4:H$108, ($A$4:$A$108="2.")*($B$4:$B$108=$P44))</f>
        <v>2.4579E-2</v>
      </c>
      <c r="W44" s="1" cm="1">
        <f t="array" ref="W44">_xlfn._xlws.FILTER(I$4:I$108, ($A$4:$A$108="2.")*($B$4:$B$108=$P44))</f>
        <v>3.8679999999999999E-3</v>
      </c>
      <c r="X44" cm="1">
        <f t="array" ref="X44">_xlfn._xlws.FILTER(J$4:J$108, ($A$4:$A$108="2.")*($B$4:$B$108=$P44))</f>
        <v>3.725E-3</v>
      </c>
      <c r="Y44" cm="1">
        <f t="array" ref="Y44">_xlfn._xlws.FILTER(K$4:K$108, ($A$4:$A$108="2.")*($B$4:$B$108=$P44))</f>
        <v>3.6419999999999998E-3</v>
      </c>
      <c r="Z44" s="1" cm="1">
        <f t="array" ref="Z44">_xlfn._xlws.FILTER(L$4:L$108, ($A$4:$A$108="2.")*($B$4:$B$108=$P44))</f>
        <v>2.7520000000000001E-3</v>
      </c>
      <c r="AA44" cm="1">
        <f t="array" ref="AA44">_xlfn._xlws.FILTER(M$4:M$108, ($A$4:$A$108="2.")*($B$4:$B$108=$P44))</f>
        <v>2.8730000000000001E-3</v>
      </c>
      <c r="AB44" s="9" cm="1">
        <f t="array" ref="AB44">_xlfn._xlws.FILTER(N$4:N$108, ($A$4:$A$108="2.")*($B$4:$B$108=$P44))</f>
        <v>1.252E-2</v>
      </c>
    </row>
    <row r="45" spans="1:28" x14ac:dyDescent="0.35">
      <c r="A45" t="s">
        <v>29</v>
      </c>
      <c r="B45" s="9" t="str">
        <v>2^8</v>
      </c>
      <c r="C45">
        <v>1.1100000000000001E-3</v>
      </c>
      <c r="D45">
        <v>4.6500000000000003E-4</v>
      </c>
      <c r="E45" s="9">
        <v>4.1300000000000001E-4</v>
      </c>
      <c r="F45" s="1">
        <v>1.683E-3</v>
      </c>
      <c r="G45">
        <v>2.1220000000000002E-3</v>
      </c>
      <c r="H45" s="9">
        <v>2.8240000000000001E-3</v>
      </c>
      <c r="I45" s="1">
        <v>1.95E-4</v>
      </c>
      <c r="J45">
        <v>2.1900000000000001E-4</v>
      </c>
      <c r="K45" s="9">
        <v>1.7100000000000001E-4</v>
      </c>
      <c r="L45" s="1">
        <v>6.1539999999999997E-3</v>
      </c>
      <c r="M45">
        <v>2.6200000000000003E-4</v>
      </c>
      <c r="N45" s="9">
        <v>1.6069999999999999E-3</v>
      </c>
      <c r="P45" s="9" t="s">
        <v>18</v>
      </c>
      <c r="Q45" s="1" cm="1">
        <f t="array" ref="Q45">_xlfn._xlws.FILTER(C$4:C$108, ($A$4:$A$108="2.")*($B$4:$B$108=$P45))</f>
        <v>9.5689999999999994E-3</v>
      </c>
      <c r="R45" cm="1">
        <f t="array" ref="R45">_xlfn._xlws.FILTER(D$4:D$108, ($A$4:$A$108="2.")*($B$4:$B$108=$P45))</f>
        <v>9.4850000000000004E-3</v>
      </c>
      <c r="S45" cm="1">
        <f t="array" ref="S45">_xlfn._xlws.FILTER(E$4:E$108, ($A$4:$A$108="2.")*($B$4:$B$108=$P45))</f>
        <v>9.6259999999999991E-3</v>
      </c>
      <c r="T45" s="1" cm="1">
        <f t="array" ref="T45">_xlfn._xlws.FILTER(F$4:F$108, ($A$4:$A$108="2.")*($B$4:$B$108=$P45))</f>
        <v>9.8049999999999995E-3</v>
      </c>
      <c r="U45" cm="1">
        <f t="array" ref="U45">_xlfn._xlws.FILTER(G$4:G$108, ($A$4:$A$108="2.")*($B$4:$B$108=$P45))</f>
        <v>1.0314E-2</v>
      </c>
      <c r="V45" cm="1">
        <f t="array" ref="V45">_xlfn._xlws.FILTER(H$4:H$108, ($A$4:$A$108="2.")*($B$4:$B$108=$P45))</f>
        <v>3.9387999999999999E-2</v>
      </c>
      <c r="W45" s="1" cm="1">
        <f t="array" ref="W45">_xlfn._xlws.FILTER(I$4:I$108, ($A$4:$A$108="2.")*($B$4:$B$108=$P45))</f>
        <v>6.9430000000000004E-3</v>
      </c>
      <c r="X45" cm="1">
        <f t="array" ref="X45">_xlfn._xlws.FILTER(J$4:J$108, ($A$4:$A$108="2.")*($B$4:$B$108=$P45))</f>
        <v>7.2859999999999999E-3</v>
      </c>
      <c r="Y45" cm="1">
        <f t="array" ref="Y45">_xlfn._xlws.FILTER(K$4:K$108, ($A$4:$A$108="2.")*($B$4:$B$108=$P45))</f>
        <v>7.2259999999999998E-3</v>
      </c>
      <c r="Z45" s="1" cm="1">
        <f t="array" ref="Z45">_xlfn._xlws.FILTER(L$4:L$108, ($A$4:$A$108="2.")*($B$4:$B$108=$P45))</f>
        <v>4.3369999999999997E-3</v>
      </c>
      <c r="AA45" cm="1">
        <f t="array" ref="AA45">_xlfn._xlws.FILTER(M$4:M$108, ($A$4:$A$108="2.")*($B$4:$B$108=$P45))</f>
        <v>4.6560000000000004E-3</v>
      </c>
      <c r="AB45" s="9" cm="1">
        <f t="array" ref="AB45">_xlfn._xlws.FILTER(N$4:N$108, ($A$4:$A$108="2.")*($B$4:$B$108=$P45))</f>
        <v>2.0820999999999999E-2</v>
      </c>
    </row>
    <row r="46" spans="1:28" x14ac:dyDescent="0.35">
      <c r="A46" t="s">
        <v>30</v>
      </c>
      <c r="B46" s="9" t="str">
        <v>2^8</v>
      </c>
      <c r="C46">
        <v>1.0859999999999999E-3</v>
      </c>
      <c r="D46">
        <v>4.6900000000000002E-4</v>
      </c>
      <c r="E46" s="9">
        <v>4.1599999999999997E-4</v>
      </c>
      <c r="F46" s="1">
        <v>1.665E-3</v>
      </c>
      <c r="G46">
        <v>2.1480000000000002E-3</v>
      </c>
      <c r="H46" s="9">
        <v>2.82E-3</v>
      </c>
      <c r="I46" s="1">
        <v>1.9000000000000001E-4</v>
      </c>
      <c r="J46">
        <v>2.4699999999999999E-4</v>
      </c>
      <c r="K46" s="9">
        <v>1.76E-4</v>
      </c>
      <c r="L46" s="1">
        <v>5.1599999999999997E-4</v>
      </c>
      <c r="M46">
        <v>2.5700000000000001E-4</v>
      </c>
      <c r="N46" s="9">
        <v>1.616E-3</v>
      </c>
      <c r="P46" s="9" t="s">
        <v>19</v>
      </c>
      <c r="Q46" s="1" cm="1">
        <f t="array" ref="Q46">_xlfn._xlws.FILTER(C$4:C$108, ($A$4:$A$108="2.")*($B$4:$B$108=$P46))</f>
        <v>1.8605E-2</v>
      </c>
      <c r="R46" cm="1">
        <f t="array" ref="R46">_xlfn._xlws.FILTER(D$4:D$108, ($A$4:$A$108="2.")*($B$4:$B$108=$P46))</f>
        <v>1.8404E-2</v>
      </c>
      <c r="S46" cm="1">
        <f t="array" ref="S46">_xlfn._xlws.FILTER(E$4:E$108, ($A$4:$A$108="2.")*($B$4:$B$108=$P46))</f>
        <v>1.9404000000000001E-2</v>
      </c>
      <c r="T46" s="1" cm="1">
        <f t="array" ref="T46">_xlfn._xlws.FILTER(F$4:F$108, ($A$4:$A$108="2.")*($B$4:$B$108=$P46))</f>
        <v>1.5564E-2</v>
      </c>
      <c r="U46" cm="1">
        <f t="array" ref="U46">_xlfn._xlws.FILTER(G$4:G$108, ($A$4:$A$108="2.")*($B$4:$B$108=$P46))</f>
        <v>1.6052E-2</v>
      </c>
      <c r="V46" cm="1">
        <f t="array" ref="V46">_xlfn._xlws.FILTER(H$4:H$108, ($A$4:$A$108="2.")*($B$4:$B$108=$P46))</f>
        <v>6.6492999999999997E-2</v>
      </c>
      <c r="W46" s="1" cm="1">
        <f t="array" ref="W46">_xlfn._xlws.FILTER(I$4:I$108, ($A$4:$A$108="2.")*($B$4:$B$108=$P46))</f>
        <v>1.5748000000000002E-2</v>
      </c>
      <c r="X46" cm="1">
        <f t="array" ref="X46">_xlfn._xlws.FILTER(J$4:J$108, ($A$4:$A$108="2.")*($B$4:$B$108=$P46))</f>
        <v>1.5042E-2</v>
      </c>
      <c r="Y46" cm="1">
        <f t="array" ref="Y46">_xlfn._xlws.FILTER(K$4:K$108, ($A$4:$A$108="2.")*($B$4:$B$108=$P46))</f>
        <v>1.5640999999999999E-2</v>
      </c>
      <c r="Z46" s="1" cm="1">
        <f t="array" ref="Z46">_xlfn._xlws.FILTER(L$4:L$108, ($A$4:$A$108="2.")*($B$4:$B$108=$P46))</f>
        <v>7.8810000000000009E-3</v>
      </c>
      <c r="AA46" cm="1">
        <f t="array" ref="AA46">_xlfn._xlws.FILTER(M$4:M$108, ($A$4:$A$108="2.")*($B$4:$B$108=$P46))</f>
        <v>7.7169999999999999E-3</v>
      </c>
      <c r="AB46" s="9" cm="1">
        <f t="array" ref="AB46">_xlfn._xlws.FILTER(N$4:N$108, ($A$4:$A$108="2.")*($B$4:$B$108=$P46))</f>
        <v>1.1754000000000001E-2</v>
      </c>
    </row>
    <row r="47" spans="1:28" x14ac:dyDescent="0.35">
      <c r="A47" t="s">
        <v>31</v>
      </c>
      <c r="B47" s="9" t="str">
        <v>2^8</v>
      </c>
      <c r="C47">
        <v>1.121E-3</v>
      </c>
      <c r="D47">
        <v>4.6900000000000002E-4</v>
      </c>
      <c r="E47" s="9">
        <v>4.1599999999999997E-4</v>
      </c>
      <c r="F47" s="1">
        <v>1.6930000000000001E-3</v>
      </c>
      <c r="G47">
        <v>9.4380000000000002E-3</v>
      </c>
      <c r="H47" s="9">
        <v>2.8449999999999999E-3</v>
      </c>
      <c r="I47" s="1">
        <v>1.94E-4</v>
      </c>
      <c r="J47">
        <v>2.1699999999999999E-4</v>
      </c>
      <c r="K47" s="9">
        <v>1.73E-4</v>
      </c>
      <c r="L47" s="1">
        <v>5.1099999999999995E-4</v>
      </c>
      <c r="M47">
        <v>2.6400000000000002E-4</v>
      </c>
      <c r="N47" s="9">
        <v>1.6169999999999999E-3</v>
      </c>
      <c r="P47" s="9" t="s">
        <v>20</v>
      </c>
      <c r="Q47" s="1" cm="1">
        <f t="array" ref="Q47">_xlfn._xlws.FILTER(C$4:C$108, ($A$4:$A$108="2.")*($B$4:$B$108=$P47))</f>
        <v>8.2520000000000007E-3</v>
      </c>
      <c r="R47" cm="1">
        <f t="array" ref="R47">_xlfn._xlws.FILTER(D$4:D$108, ($A$4:$A$108="2.")*($B$4:$B$108=$P47))</f>
        <v>8.0029999999999997E-3</v>
      </c>
      <c r="S47" cm="1">
        <f t="array" ref="S47">_xlfn._xlws.FILTER(E$4:E$108, ($A$4:$A$108="2.")*($B$4:$B$108=$P47))</f>
        <v>8.2799999999999992E-3</v>
      </c>
      <c r="T47" s="1" cm="1">
        <f t="array" ref="T47">_xlfn._xlws.FILTER(F$4:F$108, ($A$4:$A$108="2.")*($B$4:$B$108=$P47))</f>
        <v>2.6957999999999999E-2</v>
      </c>
      <c r="U47" cm="1">
        <f t="array" ref="U47">_xlfn._xlws.FILTER(G$4:G$108, ($A$4:$A$108="2.")*($B$4:$B$108=$P47))</f>
        <v>2.8344999999999999E-2</v>
      </c>
      <c r="V47" cm="1">
        <f t="array" ref="V47">_xlfn._xlws.FILTER(H$4:H$108, ($A$4:$A$108="2.")*($B$4:$B$108=$P47))</f>
        <v>0.12060899999999999</v>
      </c>
      <c r="W47" s="1" cm="1">
        <f t="array" ref="W47">_xlfn._xlws.FILTER(I$4:I$108, ($A$4:$A$108="2.")*($B$4:$B$108=$P47))</f>
        <v>4.1279999999999997E-3</v>
      </c>
      <c r="X47" cm="1">
        <f t="array" ref="X47">_xlfn._xlws.FILTER(J$4:J$108, ($A$4:$A$108="2.")*($B$4:$B$108=$P47))</f>
        <v>4.3810000000000003E-3</v>
      </c>
      <c r="Y47" cm="1">
        <f t="array" ref="Y47">_xlfn._xlws.FILTER(K$4:K$108, ($A$4:$A$108="2.")*($B$4:$B$108=$P47))</f>
        <v>4.1910000000000003E-3</v>
      </c>
      <c r="Z47" s="1" cm="1">
        <f t="array" ref="Z47">_xlfn._xlws.FILTER(L$4:L$108, ($A$4:$A$108="2.")*($B$4:$B$108=$P47))</f>
        <v>1.4071999999999999E-2</v>
      </c>
      <c r="AA47" cm="1">
        <f t="array" ref="AA47">_xlfn._xlws.FILTER(M$4:M$108, ($A$4:$A$108="2.")*($B$4:$B$108=$P47))</f>
        <v>1.6167000000000001E-2</v>
      </c>
      <c r="AB47" s="9" cm="1">
        <f t="array" ref="AB47">_xlfn._xlws.FILTER(N$4:N$108, ($A$4:$A$108="2.")*($B$4:$B$108=$P47))</f>
        <v>2.2582000000000001E-2</v>
      </c>
    </row>
    <row r="48" spans="1:28" x14ac:dyDescent="0.35">
      <c r="A48" t="s">
        <v>32</v>
      </c>
      <c r="B48" s="9" t="str">
        <v>2^8</v>
      </c>
      <c r="C48">
        <v>1.163E-3</v>
      </c>
      <c r="D48">
        <v>4.66E-4</v>
      </c>
      <c r="E48" s="9">
        <v>4.1199999999999999E-4</v>
      </c>
      <c r="F48" s="1">
        <v>1.7390000000000001E-3</v>
      </c>
      <c r="G48">
        <v>2.117E-3</v>
      </c>
      <c r="H48" s="9">
        <v>2.8349999999999998E-3</v>
      </c>
      <c r="I48" s="1">
        <v>1.95E-4</v>
      </c>
      <c r="J48">
        <v>2.2000000000000001E-4</v>
      </c>
      <c r="K48" s="9">
        <v>1.7799999999999999E-4</v>
      </c>
      <c r="L48" s="1">
        <v>5.1800000000000001E-4</v>
      </c>
      <c r="M48">
        <v>2.6200000000000003E-4</v>
      </c>
      <c r="N48" s="9">
        <v>1.611E-3</v>
      </c>
      <c r="P48" s="9" t="s">
        <v>21</v>
      </c>
      <c r="Q48" s="1" cm="1">
        <f t="array" ref="Q48">_xlfn._xlws.FILTER(C$4:C$108, ($A$4:$A$108="2.")*($B$4:$B$108=$P48))</f>
        <v>1.9963000000000002E-2</v>
      </c>
      <c r="R48" cm="1">
        <f t="array" ref="R48">_xlfn._xlws.FILTER(D$4:D$108, ($A$4:$A$108="2.")*($B$4:$B$108=$P48))</f>
        <v>1.9179000000000002E-2</v>
      </c>
      <c r="S48" cm="1">
        <f t="array" ref="S48">_xlfn._xlws.FILTER(E$4:E$108, ($A$4:$A$108="2.")*($B$4:$B$108=$P48))</f>
        <v>1.9359999999999999E-2</v>
      </c>
      <c r="T48" s="1" cm="1">
        <f t="array" ref="T48">_xlfn._xlws.FILTER(F$4:F$108, ($A$4:$A$108="2.")*($B$4:$B$108=$P48))</f>
        <v>4.8176999999999998E-2</v>
      </c>
      <c r="U48" cm="1">
        <f t="array" ref="U48">_xlfn._xlws.FILTER(G$4:G$108, ($A$4:$A$108="2.")*($B$4:$B$108=$P48))</f>
        <v>5.1797999999999997E-2</v>
      </c>
      <c r="V48" cm="1">
        <f t="array" ref="V48">_xlfn._xlws.FILTER(H$4:H$108, ($A$4:$A$108="2.")*($B$4:$B$108=$P48))</f>
        <v>6.3087000000000004E-2</v>
      </c>
      <c r="W48" s="1" cm="1">
        <f t="array" ref="W48">_xlfn._xlws.FILTER(I$4:I$108, ($A$4:$A$108="2.")*($B$4:$B$108=$P48))</f>
        <v>9.6970000000000008E-3</v>
      </c>
      <c r="X48" cm="1">
        <f t="array" ref="X48">_xlfn._xlws.FILTER(J$4:J$108, ($A$4:$A$108="2.")*($B$4:$B$108=$P48))</f>
        <v>9.2379999999999997E-3</v>
      </c>
      <c r="Y48" cm="1">
        <f t="array" ref="Y48">_xlfn._xlws.FILTER(K$4:K$108, ($A$4:$A$108="2.")*($B$4:$B$108=$P48))</f>
        <v>9.5090000000000001E-3</v>
      </c>
      <c r="Z48" s="1" cm="1">
        <f t="array" ref="Z48">_xlfn._xlws.FILTER(L$4:L$108, ($A$4:$A$108="2.")*($B$4:$B$108=$P48))</f>
        <v>2.4691000000000001E-2</v>
      </c>
      <c r="AA48" cm="1">
        <f t="array" ref="AA48">_xlfn._xlws.FILTER(M$4:M$108, ($A$4:$A$108="2.")*($B$4:$B$108=$P48))</f>
        <v>2.8785000000000002E-2</v>
      </c>
      <c r="AB48" s="9" cm="1">
        <f t="array" ref="AB48">_xlfn._xlws.FILTER(N$4:N$108, ($A$4:$A$108="2.")*($B$4:$B$108=$P48))</f>
        <v>2.5035999999999999E-2</v>
      </c>
    </row>
    <row r="49" spans="1:28" x14ac:dyDescent="0.35">
      <c r="A49" t="s">
        <v>28</v>
      </c>
      <c r="B49" s="9" t="str">
        <v>2^9</v>
      </c>
      <c r="C49">
        <v>1.3140000000000001E-3</v>
      </c>
      <c r="D49">
        <v>6.78E-4</v>
      </c>
      <c r="E49" s="9">
        <v>6.6500000000000001E-4</v>
      </c>
      <c r="F49" s="1">
        <v>1.884E-3</v>
      </c>
      <c r="G49">
        <v>2.2460000000000002E-3</v>
      </c>
      <c r="H49" s="9">
        <v>3.1319999999999998E-3</v>
      </c>
      <c r="I49" s="1">
        <v>3.0200000000000002E-4</v>
      </c>
      <c r="J49">
        <v>3.2899999999999997E-4</v>
      </c>
      <c r="K49" s="9">
        <v>2.8200000000000002E-4</v>
      </c>
      <c r="L49" s="1">
        <v>5.5099999999999995E-4</v>
      </c>
      <c r="M49">
        <v>6.0489999999999997E-3</v>
      </c>
      <c r="N49" s="9">
        <v>1.642E-3</v>
      </c>
      <c r="P49" s="9" t="s">
        <v>22</v>
      </c>
      <c r="Q49" s="1" cm="1">
        <f t="array" ref="Q49">_xlfn._xlws.FILTER(C$4:C$108, ($A$4:$A$108="2.")*($B$4:$B$108=$P49))</f>
        <v>3.3370999999999998E-2</v>
      </c>
      <c r="R49" cm="1">
        <f t="array" ref="R49">_xlfn._xlws.FILTER(D$4:D$108, ($A$4:$A$108="2.")*($B$4:$B$108=$P49))</f>
        <v>2.8656000000000001E-2</v>
      </c>
      <c r="S49" cm="1">
        <f t="array" ref="S49">_xlfn._xlws.FILTER(E$4:E$108, ($A$4:$A$108="2.")*($B$4:$B$108=$P49))</f>
        <v>3.0764E-2</v>
      </c>
      <c r="T49" s="1" cm="1">
        <f t="array" ref="T49">_xlfn._xlws.FILTER(F$4:F$108, ($A$4:$A$108="2.")*($B$4:$B$108=$P49))</f>
        <v>9.0675000000000006E-2</v>
      </c>
      <c r="U49" cm="1">
        <f t="array" ref="U49">_xlfn._xlws.FILTER(G$4:G$108, ($A$4:$A$108="2.")*($B$4:$B$108=$P49))</f>
        <v>9.6277000000000001E-2</v>
      </c>
      <c r="V49" cm="1">
        <f t="array" ref="V49">_xlfn._xlws.FILTER(H$4:H$108, ($A$4:$A$108="2.")*($B$4:$B$108=$P49))</f>
        <v>9.3645000000000006E-2</v>
      </c>
      <c r="W49" s="1" cm="1">
        <f t="array" ref="W49">_xlfn._xlws.FILTER(I$4:I$108, ($A$4:$A$108="2.")*($B$4:$B$108=$P49))</f>
        <v>1.4584E-2</v>
      </c>
      <c r="X49" cm="1">
        <f t="array" ref="X49">_xlfn._xlws.FILTER(J$4:J$108, ($A$4:$A$108="2.")*($B$4:$B$108=$P49))</f>
        <v>1.7406000000000001E-2</v>
      </c>
      <c r="Y49" cm="1">
        <f t="array" ref="Y49">_xlfn._xlws.FILTER(K$4:K$108, ($A$4:$A$108="2.")*($B$4:$B$108=$P49))</f>
        <v>1.4067E-2</v>
      </c>
      <c r="Z49" s="1" cm="1">
        <f t="array" ref="Z49">_xlfn._xlws.FILTER(L$4:L$108, ($A$4:$A$108="2.")*($B$4:$B$108=$P49))</f>
        <v>4.5987E-2</v>
      </c>
      <c r="AA49" cm="1">
        <f t="array" ref="AA49">_xlfn._xlws.FILTER(M$4:M$108, ($A$4:$A$108="2.")*($B$4:$B$108=$P49))</f>
        <v>5.0632999999999997E-2</v>
      </c>
      <c r="AB49" s="9" cm="1">
        <f t="array" ref="AB49">_xlfn._xlws.FILTER(N$4:N$108, ($A$4:$A$108="2.")*($B$4:$B$108=$P49))</f>
        <v>4.6363000000000001E-2</v>
      </c>
    </row>
    <row r="50" spans="1:28" x14ac:dyDescent="0.35">
      <c r="A50" t="s">
        <v>29</v>
      </c>
      <c r="B50" s="9" t="str">
        <v>2^9</v>
      </c>
      <c r="C50">
        <v>1.2110000000000001E-3</v>
      </c>
      <c r="D50">
        <v>5.6499999999999996E-4</v>
      </c>
      <c r="E50" s="9">
        <v>5.0000000000000001E-4</v>
      </c>
      <c r="F50" s="1">
        <v>1.8220000000000001E-3</v>
      </c>
      <c r="G50">
        <v>2.2460000000000002E-3</v>
      </c>
      <c r="H50" s="9">
        <v>3.1619999999999999E-3</v>
      </c>
      <c r="I50" s="1">
        <v>2.4800000000000001E-4</v>
      </c>
      <c r="J50">
        <v>3.3599999999999998E-4</v>
      </c>
      <c r="K50" s="9">
        <v>2.2599999999999999E-4</v>
      </c>
      <c r="L50" s="1">
        <v>5.5000000000000003E-4</v>
      </c>
      <c r="M50">
        <v>3.1300000000000002E-4</v>
      </c>
      <c r="N50" s="9">
        <v>1.6540000000000001E-3</v>
      </c>
    </row>
    <row r="51" spans="1:28" ht="16" x14ac:dyDescent="0.4">
      <c r="A51" t="s">
        <v>30</v>
      </c>
      <c r="B51" s="9" t="str">
        <v>2^9</v>
      </c>
      <c r="C51">
        <v>1.157E-3</v>
      </c>
      <c r="D51">
        <v>5.44E-4</v>
      </c>
      <c r="E51" s="9">
        <v>4.7699999999999999E-4</v>
      </c>
      <c r="F51" s="1">
        <v>1.8600000000000001E-3</v>
      </c>
      <c r="G51">
        <v>2.2460000000000002E-3</v>
      </c>
      <c r="H51" s="9">
        <v>3.1280000000000001E-3</v>
      </c>
      <c r="I51" s="1">
        <v>2.2900000000000001E-4</v>
      </c>
      <c r="J51">
        <v>2.5099999999999998E-4</v>
      </c>
      <c r="K51" s="9">
        <v>2.12E-4</v>
      </c>
      <c r="L51" s="1">
        <v>5.6499999999999996E-4</v>
      </c>
      <c r="M51">
        <v>3.4400000000000001E-4</v>
      </c>
      <c r="N51" s="9">
        <v>1.6540000000000001E-3</v>
      </c>
      <c r="P51" s="18" t="s">
        <v>40</v>
      </c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x14ac:dyDescent="0.35">
      <c r="A52" t="s">
        <v>31</v>
      </c>
      <c r="B52" s="9" t="str">
        <v>2^9</v>
      </c>
      <c r="C52">
        <v>1.158E-3</v>
      </c>
      <c r="D52">
        <v>5.44E-4</v>
      </c>
      <c r="E52" s="9">
        <v>4.8700000000000002E-4</v>
      </c>
      <c r="F52" s="1">
        <v>1.8619999999999999E-3</v>
      </c>
      <c r="G52">
        <v>2.2759999999999998E-3</v>
      </c>
      <c r="H52" s="9">
        <v>3.0999999999999999E-3</v>
      </c>
      <c r="I52" s="1">
        <v>2.2900000000000001E-4</v>
      </c>
      <c r="J52">
        <v>2.1800000000000001E-4</v>
      </c>
      <c r="K52" s="9">
        <v>2.0699999999999999E-4</v>
      </c>
      <c r="L52" s="1">
        <v>5.3700000000000004E-4</v>
      </c>
      <c r="M52">
        <v>3.28E-4</v>
      </c>
      <c r="N52" s="9">
        <v>1.635E-3</v>
      </c>
      <c r="P52" s="13"/>
      <c r="Q52" s="21" t="s">
        <v>34</v>
      </c>
      <c r="R52" s="22"/>
      <c r="S52" s="23"/>
      <c r="T52" s="24" t="s">
        <v>23</v>
      </c>
      <c r="U52" s="25"/>
      <c r="V52" s="26"/>
      <c r="W52" s="21" t="s">
        <v>25</v>
      </c>
      <c r="X52" s="22"/>
      <c r="Y52" s="23"/>
      <c r="Z52" s="24" t="s">
        <v>24</v>
      </c>
      <c r="AA52" s="25"/>
      <c r="AB52" s="26"/>
    </row>
    <row r="53" spans="1:28" x14ac:dyDescent="0.35">
      <c r="A53" t="s">
        <v>32</v>
      </c>
      <c r="B53" s="9" t="str">
        <v>2^9</v>
      </c>
      <c r="C53">
        <v>1.1559999999999999E-3</v>
      </c>
      <c r="D53">
        <v>5.4699999999999996E-4</v>
      </c>
      <c r="E53" s="9">
        <v>4.7899999999999999E-4</v>
      </c>
      <c r="F53" s="1">
        <v>1.866E-3</v>
      </c>
      <c r="G53">
        <v>2.2360000000000001E-3</v>
      </c>
      <c r="H53" s="9">
        <v>8.9339999999999992E-3</v>
      </c>
      <c r="I53" s="1">
        <v>2.2699999999999999E-4</v>
      </c>
      <c r="J53">
        <v>2.2900000000000001E-4</v>
      </c>
      <c r="K53" s="9">
        <v>2.1000000000000001E-4</v>
      </c>
      <c r="L53" s="1">
        <v>5.6300000000000002E-4</v>
      </c>
      <c r="M53">
        <v>3.1700000000000001E-4</v>
      </c>
      <c r="N53" s="9">
        <v>1.611E-3</v>
      </c>
      <c r="P53" s="14" t="s">
        <v>0</v>
      </c>
      <c r="Q53" s="5" t="s">
        <v>35</v>
      </c>
      <c r="R53" s="10" t="s">
        <v>44</v>
      </c>
      <c r="S53" s="6" t="s">
        <v>36</v>
      </c>
      <c r="T53" s="5" t="s">
        <v>35</v>
      </c>
      <c r="U53" s="10" t="s">
        <v>44</v>
      </c>
      <c r="V53" s="6" t="s">
        <v>36</v>
      </c>
      <c r="W53" s="5" t="s">
        <v>35</v>
      </c>
      <c r="X53" s="10" t="s">
        <v>44</v>
      </c>
      <c r="Y53" s="6" t="s">
        <v>36</v>
      </c>
      <c r="Z53" s="5" t="s">
        <v>35</v>
      </c>
      <c r="AA53" s="10" t="s">
        <v>44</v>
      </c>
      <c r="AB53" s="6" t="s">
        <v>36</v>
      </c>
    </row>
    <row r="54" spans="1:28" x14ac:dyDescent="0.35">
      <c r="A54" t="s">
        <v>28</v>
      </c>
      <c r="B54" s="9" t="str">
        <v>2^10</v>
      </c>
      <c r="C54">
        <v>1.4339999999999999E-3</v>
      </c>
      <c r="D54">
        <v>9.3000000000000005E-4</v>
      </c>
      <c r="E54" s="9">
        <v>8.4199999999999998E-4</v>
      </c>
      <c r="F54" s="1">
        <v>1.9220000000000001E-3</v>
      </c>
      <c r="G54">
        <v>2.418E-3</v>
      </c>
      <c r="H54" s="9">
        <v>3.679E-3</v>
      </c>
      <c r="I54" s="1">
        <v>4.5800000000000002E-4</v>
      </c>
      <c r="J54">
        <v>4.8299999999999998E-4</v>
      </c>
      <c r="K54" s="9">
        <v>4.1399999999999998E-4</v>
      </c>
      <c r="L54" s="1">
        <v>6.7000000000000002E-4</v>
      </c>
      <c r="M54">
        <v>4.0999999999999999E-4</v>
      </c>
      <c r="N54" s="9">
        <v>1.678E-3</v>
      </c>
      <c r="P54" s="9" t="s">
        <v>2</v>
      </c>
      <c r="Q54" s="1" cm="1">
        <f t="array" ref="Q54">_xlfn._xlws.FILTER(C$4:C$108, ($A$4:$A$108="3.")*($B$4:$B$108=$P54))</f>
        <v>1.0790000000000001E-3</v>
      </c>
      <c r="R54" cm="1">
        <f t="array" ref="R54">_xlfn._xlws.FILTER(D$4:D$108, ($A$4:$A$108="3.")*($B$4:$B$108=$P54))</f>
        <v>2.99E-4</v>
      </c>
      <c r="S54" cm="1">
        <f t="array" ref="S54">_xlfn._xlws.FILTER(E$4:E$108, ($A$4:$A$108="3.")*($B$4:$B$108=$P54))</f>
        <v>2.6800000000000001E-4</v>
      </c>
      <c r="T54" s="1" cm="1">
        <f t="array" ref="T54">_xlfn._xlws.FILTER(F$4:F$108, ($A$4:$A$108="3.")*($B$4:$B$108=$P54))</f>
        <v>1.16E-3</v>
      </c>
      <c r="U54" cm="1">
        <f t="array" ref="U54">_xlfn._xlws.FILTER(G$4:G$108, ($A$4:$A$108="3.")*($B$4:$B$108=$P54))</f>
        <v>1.634E-3</v>
      </c>
      <c r="V54" cm="1">
        <f t="array" ref="V54">_xlfn._xlws.FILTER(H$4:H$108, ($A$4:$A$108="3.")*($B$4:$B$108=$P54))</f>
        <v>1.9680000000000001E-3</v>
      </c>
      <c r="W54" s="1" cm="1">
        <f t="array" ref="W54">_xlfn._xlws.FILTER(I$4:I$108, ($A$4:$A$108="3.")*($B$4:$B$108=$P54))</f>
        <v>1.17E-4</v>
      </c>
      <c r="X54" cm="1">
        <f t="array" ref="X54">_xlfn._xlws.FILTER(J$4:J$108, ($A$4:$A$108="3.")*($B$4:$B$108=$P54))</f>
        <v>1.13E-4</v>
      </c>
      <c r="Y54" cm="1">
        <f t="array" ref="Y54">_xlfn._xlws.FILTER(K$4:K$108, ($A$4:$A$108="3.")*($B$4:$B$108=$P54))</f>
        <v>1E-4</v>
      </c>
      <c r="Z54" s="1" cm="1">
        <f t="array" ref="Z54">_xlfn._xlws.FILTER(L$4:L$108, ($A$4:$A$108="3.")*($B$4:$B$108=$P54))</f>
        <v>1.02E-4</v>
      </c>
      <c r="AA54" cm="1">
        <f t="array" ref="AA54">_xlfn._xlws.FILTER(M$4:M$108, ($A$4:$A$108="3.")*($B$4:$B$108=$P54))</f>
        <v>1E-4</v>
      </c>
      <c r="AB54" s="9" cm="1">
        <f t="array" ref="AB54">_xlfn._xlws.FILTER(N$4:N$108, ($A$4:$A$108="3.")*($B$4:$B$108=$P54))</f>
        <v>1.5579999999999999E-3</v>
      </c>
    </row>
    <row r="55" spans="1:28" x14ac:dyDescent="0.35">
      <c r="A55" t="s">
        <v>29</v>
      </c>
      <c r="B55" s="9" t="str">
        <v>2^10</v>
      </c>
      <c r="C55">
        <v>1.2589999999999999E-3</v>
      </c>
      <c r="D55">
        <v>6.3900000000000003E-4</v>
      </c>
      <c r="E55" s="9">
        <v>5.71E-4</v>
      </c>
      <c r="F55" s="1">
        <v>1.9419999999999999E-3</v>
      </c>
      <c r="G55">
        <v>2.3600000000000001E-3</v>
      </c>
      <c r="H55" s="9">
        <v>3.6380000000000002E-3</v>
      </c>
      <c r="I55" s="1">
        <v>2.81E-4</v>
      </c>
      <c r="J55">
        <v>2.9599999999999998E-4</v>
      </c>
      <c r="K55" s="9">
        <v>2.4899999999999998E-4</v>
      </c>
      <c r="L55" s="1">
        <v>6.6600000000000003E-4</v>
      </c>
      <c r="M55">
        <v>4.1100000000000002E-4</v>
      </c>
      <c r="N55" s="9">
        <v>1.66E-3</v>
      </c>
      <c r="P55" s="9" t="s">
        <v>3</v>
      </c>
      <c r="Q55" s="1" cm="1">
        <f t="array" ref="Q55">_xlfn._xlws.FILTER(C$4:C$108, ($A$4:$A$108="3.")*($B$4:$B$108=$P55))</f>
        <v>1.0319999999999999E-3</v>
      </c>
      <c r="R55" cm="1">
        <f t="array" ref="R55">_xlfn._xlws.FILTER(D$4:D$108, ($A$4:$A$108="3.")*($B$4:$B$108=$P55))</f>
        <v>3.2899999999999997E-4</v>
      </c>
      <c r="S55" cm="1">
        <f t="array" ref="S55">_xlfn._xlws.FILTER(E$4:E$108, ($A$4:$A$108="3.")*($B$4:$B$108=$P55))</f>
        <v>2.6699999999999998E-4</v>
      </c>
      <c r="T55" s="1" cm="1">
        <f t="array" ref="T55">_xlfn._xlws.FILTER(F$4:F$108, ($A$4:$A$108="3.")*($B$4:$B$108=$P55))</f>
        <v>1.145E-3</v>
      </c>
      <c r="U55" cm="1">
        <f t="array" ref="U55">_xlfn._xlws.FILTER(G$4:G$108, ($A$4:$A$108="3.")*($B$4:$B$108=$P55))</f>
        <v>1.598E-3</v>
      </c>
      <c r="V55" cm="1">
        <f t="array" ref="V55">_xlfn._xlws.FILTER(H$4:H$108, ($A$4:$A$108="3.")*($B$4:$B$108=$P55))</f>
        <v>1.993E-3</v>
      </c>
      <c r="W55" s="1" cm="1">
        <f t="array" ref="W55">_xlfn._xlws.FILTER(I$4:I$108, ($A$4:$A$108="3.")*($B$4:$B$108=$P55))</f>
        <v>1.1900000000000001E-4</v>
      </c>
      <c r="X55" cm="1">
        <f t="array" ref="X55">_xlfn._xlws.FILTER(J$4:J$108, ($A$4:$A$108="3.")*($B$4:$B$108=$P55))</f>
        <v>1.1400000000000001E-4</v>
      </c>
      <c r="Y55" cm="1">
        <f t="array" ref="Y55">_xlfn._xlws.FILTER(K$4:K$108, ($A$4:$A$108="3.")*($B$4:$B$108=$P55))</f>
        <v>1.02E-4</v>
      </c>
      <c r="Z55" s="1" cm="1">
        <f t="array" ref="Z55">_xlfn._xlws.FILTER(L$4:L$108, ($A$4:$A$108="3.")*($B$4:$B$108=$P55))</f>
        <v>8.8999999999999995E-5</v>
      </c>
      <c r="AA55" cm="1">
        <f t="array" ref="AA55">_xlfn._xlws.FILTER(M$4:M$108, ($A$4:$A$108="3.")*($B$4:$B$108=$P55))</f>
        <v>9.8999999999999994E-5</v>
      </c>
      <c r="AB55" s="9" cm="1">
        <f t="array" ref="AB55">_xlfn._xlws.FILTER(N$4:N$108, ($A$4:$A$108="3.")*($B$4:$B$108=$P55))</f>
        <v>1.5510000000000001E-3</v>
      </c>
    </row>
    <row r="56" spans="1:28" x14ac:dyDescent="0.35">
      <c r="A56" t="s">
        <v>30</v>
      </c>
      <c r="B56" s="9" t="str">
        <v>2^10</v>
      </c>
      <c r="C56">
        <v>1.2080000000000001E-3</v>
      </c>
      <c r="D56">
        <v>6.29E-4</v>
      </c>
      <c r="E56" s="9">
        <v>6.0599999999999998E-4</v>
      </c>
      <c r="F56" s="1">
        <v>1.9250000000000001E-3</v>
      </c>
      <c r="G56">
        <v>2.3860000000000001E-3</v>
      </c>
      <c r="H56" s="9">
        <v>3.6050000000000001E-3</v>
      </c>
      <c r="I56" s="1">
        <v>2.7700000000000001E-4</v>
      </c>
      <c r="J56">
        <v>2.8299999999999999E-4</v>
      </c>
      <c r="K56" s="9">
        <v>2.4899999999999998E-4</v>
      </c>
      <c r="L56" s="1">
        <v>6.5899999999999997E-4</v>
      </c>
      <c r="M56">
        <v>4.1199999999999999E-4</v>
      </c>
      <c r="N56" s="9">
        <v>1.665E-3</v>
      </c>
      <c r="P56" s="9" t="s">
        <v>4</v>
      </c>
      <c r="Q56" s="1" cm="1">
        <f t="array" ref="Q56">_xlfn._xlws.FILTER(C$4:C$108, ($A$4:$A$108="3.")*($B$4:$B$108=$P56))</f>
        <v>1.0529999999999999E-3</v>
      </c>
      <c r="R56" cm="1">
        <f t="array" ref="R56">_xlfn._xlws.FILTER(D$4:D$108, ($A$4:$A$108="3.")*($B$4:$B$108=$P56))</f>
        <v>3.01E-4</v>
      </c>
      <c r="S56" cm="1">
        <f t="array" ref="S56">_xlfn._xlws.FILTER(E$4:E$108, ($A$4:$A$108="3.")*($B$4:$B$108=$P56))</f>
        <v>2.6600000000000001E-4</v>
      </c>
      <c r="T56" s="1" cm="1">
        <f t="array" ref="T56">_xlfn._xlws.FILTER(F$4:F$108, ($A$4:$A$108="3.")*($B$4:$B$108=$P56))</f>
        <v>1.3979999999999999E-3</v>
      </c>
      <c r="U56" cm="1">
        <f t="array" ref="U56">_xlfn._xlws.FILTER(G$4:G$108, ($A$4:$A$108="3.")*($B$4:$B$108=$P56))</f>
        <v>1.6019999999999999E-3</v>
      </c>
      <c r="V56" cm="1">
        <f t="array" ref="V56">_xlfn._xlws.FILTER(H$4:H$108, ($A$4:$A$108="3.")*($B$4:$B$108=$P56))</f>
        <v>1.97E-3</v>
      </c>
      <c r="W56" s="1" cm="1">
        <f t="array" ref="W56">_xlfn._xlws.FILTER(I$4:I$108, ($A$4:$A$108="3.")*($B$4:$B$108=$P56))</f>
        <v>1.17E-4</v>
      </c>
      <c r="X56" cm="1">
        <f t="array" ref="X56">_xlfn._xlws.FILTER(J$4:J$108, ($A$4:$A$108="3.")*($B$4:$B$108=$P56))</f>
        <v>1.13E-4</v>
      </c>
      <c r="Y56" cm="1">
        <f t="array" ref="Y56">_xlfn._xlws.FILTER(K$4:K$108, ($A$4:$A$108="3.")*($B$4:$B$108=$P56))</f>
        <v>1E-4</v>
      </c>
      <c r="Z56" s="1" cm="1">
        <f t="array" ref="Z56">_xlfn._xlws.FILTER(L$4:L$108, ($A$4:$A$108="3.")*($B$4:$B$108=$P56))</f>
        <v>8.8999999999999995E-5</v>
      </c>
      <c r="AA56" cm="1">
        <f t="array" ref="AA56">_xlfn._xlws.FILTER(M$4:M$108, ($A$4:$A$108="3.")*($B$4:$B$108=$P56))</f>
        <v>9.5000000000000005E-5</v>
      </c>
      <c r="AB56" s="9" cm="1">
        <f t="array" ref="AB56">_xlfn._xlws.FILTER(N$4:N$108, ($A$4:$A$108="3.")*($B$4:$B$108=$P56))</f>
        <v>1.5529999999999999E-3</v>
      </c>
    </row>
    <row r="57" spans="1:28" x14ac:dyDescent="0.35">
      <c r="A57" t="s">
        <v>31</v>
      </c>
      <c r="B57" s="9" t="str">
        <v>2^10</v>
      </c>
      <c r="C57">
        <v>1.194E-3</v>
      </c>
      <c r="D57">
        <v>6.6699999999999995E-4</v>
      </c>
      <c r="E57" s="9">
        <v>5.6599999999999999E-4</v>
      </c>
      <c r="F57" s="1">
        <v>1.9380000000000001E-3</v>
      </c>
      <c r="G57">
        <v>2.3749999999999999E-3</v>
      </c>
      <c r="H57" s="9">
        <v>3.6020000000000002E-3</v>
      </c>
      <c r="I57" s="1">
        <v>2.7999999999999998E-4</v>
      </c>
      <c r="J57">
        <v>2.8600000000000001E-4</v>
      </c>
      <c r="K57" s="9">
        <v>2.5000000000000001E-4</v>
      </c>
      <c r="L57" s="1">
        <v>6.7900000000000002E-4</v>
      </c>
      <c r="M57">
        <v>4.08E-4</v>
      </c>
      <c r="N57" s="9">
        <v>1.673E-3</v>
      </c>
      <c r="P57" s="9" t="s">
        <v>5</v>
      </c>
      <c r="Q57" s="1" cm="1">
        <f t="array" ref="Q57">_xlfn._xlws.FILTER(C$4:C$108, ($A$4:$A$108="3.")*($B$4:$B$108=$P57))</f>
        <v>1.0790000000000001E-3</v>
      </c>
      <c r="R57" cm="1">
        <f t="array" ref="R57">_xlfn._xlws.FILTER(D$4:D$108, ($A$4:$A$108="3.")*($B$4:$B$108=$P57))</f>
        <v>2.9599999999999998E-4</v>
      </c>
      <c r="S57" cm="1">
        <f t="array" ref="S57">_xlfn._xlws.FILTER(E$4:E$108, ($A$4:$A$108="3.")*($B$4:$B$108=$P57))</f>
        <v>2.6600000000000001E-4</v>
      </c>
      <c r="T57" s="1" cm="1">
        <f t="array" ref="T57">_xlfn._xlws.FILTER(F$4:F$108, ($A$4:$A$108="3.")*($B$4:$B$108=$P57))</f>
        <v>1.1689999999999999E-3</v>
      </c>
      <c r="U57" cm="1">
        <f t="array" ref="U57">_xlfn._xlws.FILTER(G$4:G$108, ($A$4:$A$108="3.")*($B$4:$B$108=$P57))</f>
        <v>1.604E-3</v>
      </c>
      <c r="V57" cm="1">
        <f t="array" ref="V57">_xlfn._xlws.FILTER(H$4:H$108, ($A$4:$A$108="3.")*($B$4:$B$108=$P57))</f>
        <v>1.9610000000000001E-3</v>
      </c>
      <c r="W57" s="1" cm="1">
        <f t="array" ref="W57">_xlfn._xlws.FILTER(I$4:I$108, ($A$4:$A$108="3.")*($B$4:$B$108=$P57))</f>
        <v>1.18E-4</v>
      </c>
      <c r="X57" cm="1">
        <f t="array" ref="X57">_xlfn._xlws.FILTER(J$4:J$108, ($A$4:$A$108="3.")*($B$4:$B$108=$P57))</f>
        <v>1.1400000000000001E-4</v>
      </c>
      <c r="Y57" cm="1">
        <f t="array" ref="Y57">_xlfn._xlws.FILTER(K$4:K$108, ($A$4:$A$108="3.")*($B$4:$B$108=$P57))</f>
        <v>1.01E-4</v>
      </c>
      <c r="Z57" s="1" cm="1">
        <f t="array" ref="Z57">_xlfn._xlws.FILTER(L$4:L$108, ($A$4:$A$108="3.")*($B$4:$B$108=$P57))</f>
        <v>8.7999999999999998E-5</v>
      </c>
      <c r="AA57" cm="1">
        <f t="array" ref="AA57">_xlfn._xlws.FILTER(M$4:M$108, ($A$4:$A$108="3.")*($B$4:$B$108=$P57))</f>
        <v>9.3999999999999994E-5</v>
      </c>
      <c r="AB57" s="9" cm="1">
        <f t="array" ref="AB57">_xlfn._xlws.FILTER(N$4:N$108, ($A$4:$A$108="3.")*($B$4:$B$108=$P57))</f>
        <v>1.529E-3</v>
      </c>
    </row>
    <row r="58" spans="1:28" x14ac:dyDescent="0.35">
      <c r="A58" t="s">
        <v>32</v>
      </c>
      <c r="B58" s="9" t="str">
        <v>2^10</v>
      </c>
      <c r="C58">
        <v>1.2210000000000001E-3</v>
      </c>
      <c r="D58">
        <v>6.4499999999999996E-4</v>
      </c>
      <c r="E58" s="9">
        <v>5.5800000000000001E-4</v>
      </c>
      <c r="F58" s="1">
        <v>1.946E-3</v>
      </c>
      <c r="G58">
        <v>2.3860000000000001E-3</v>
      </c>
      <c r="H58" s="9">
        <v>3.6099999999999999E-3</v>
      </c>
      <c r="I58" s="1">
        <v>2.7700000000000001E-4</v>
      </c>
      <c r="J58">
        <v>2.8200000000000002E-4</v>
      </c>
      <c r="K58" s="9">
        <v>2.4699999999999999E-4</v>
      </c>
      <c r="L58" s="1">
        <v>6.7400000000000001E-4</v>
      </c>
      <c r="M58">
        <v>4.0299999999999998E-4</v>
      </c>
      <c r="N58" s="9">
        <v>1.6720000000000001E-3</v>
      </c>
      <c r="P58" s="9" t="s">
        <v>6</v>
      </c>
      <c r="Q58" s="1" cm="1">
        <f t="array" ref="Q58">_xlfn._xlws.FILTER(C$4:C$108, ($A$4:$A$108="3.")*($B$4:$B$108=$P58))</f>
        <v>1.0740000000000001E-3</v>
      </c>
      <c r="R58" cm="1">
        <f t="array" ref="R58">_xlfn._xlws.FILTER(D$4:D$108, ($A$4:$A$108="3.")*($B$4:$B$108=$P58))</f>
        <v>2.9999999999999997E-4</v>
      </c>
      <c r="S58" cm="1">
        <f t="array" ref="S58">_xlfn._xlws.FILTER(E$4:E$108, ($A$4:$A$108="3.")*($B$4:$B$108=$P58))</f>
        <v>2.6499999999999999E-4</v>
      </c>
      <c r="T58" s="1" cm="1">
        <f t="array" ref="T58">_xlfn._xlws.FILTER(F$4:F$108, ($A$4:$A$108="3.")*($B$4:$B$108=$P58))</f>
        <v>1.152E-3</v>
      </c>
      <c r="U58" cm="1">
        <f t="array" ref="U58">_xlfn._xlws.FILTER(G$4:G$108, ($A$4:$A$108="3.")*($B$4:$B$108=$P58))</f>
        <v>1.622E-3</v>
      </c>
      <c r="V58" cm="1">
        <f t="array" ref="V58">_xlfn._xlws.FILTER(H$4:H$108, ($A$4:$A$108="3.")*($B$4:$B$108=$P58))</f>
        <v>1.9719999999999998E-3</v>
      </c>
      <c r="W58" s="1" cm="1">
        <f t="array" ref="W58">_xlfn._xlws.FILTER(I$4:I$108, ($A$4:$A$108="3.")*($B$4:$B$108=$P58))</f>
        <v>1.4999999999999999E-4</v>
      </c>
      <c r="X58" cm="1">
        <f t="array" ref="X58">_xlfn._xlws.FILTER(J$4:J$108, ($A$4:$A$108="3.")*($B$4:$B$108=$P58))</f>
        <v>1.12E-4</v>
      </c>
      <c r="Y58" cm="1">
        <f t="array" ref="Y58">_xlfn._xlws.FILTER(K$4:K$108, ($A$4:$A$108="3.")*($B$4:$B$108=$P58))</f>
        <v>1.02E-4</v>
      </c>
      <c r="Z58" s="1" cm="1">
        <f t="array" ref="Z58">_xlfn._xlws.FILTER(L$4:L$108, ($A$4:$A$108="3.")*($B$4:$B$108=$P58))</f>
        <v>8.6000000000000003E-5</v>
      </c>
      <c r="AA58" cm="1">
        <f t="array" ref="AA58">_xlfn._xlws.FILTER(M$4:M$108, ($A$4:$A$108="3.")*($B$4:$B$108=$P58))</f>
        <v>8.7999999999999998E-5</v>
      </c>
      <c r="AB58" s="9" cm="1">
        <f t="array" ref="AB58">_xlfn._xlws.FILTER(N$4:N$108, ($A$4:$A$108="3.")*($B$4:$B$108=$P58))</f>
        <v>1.5640000000000001E-3</v>
      </c>
    </row>
    <row r="59" spans="1:28" x14ac:dyDescent="0.35">
      <c r="A59" t="s">
        <v>28</v>
      </c>
      <c r="B59" s="9" t="str">
        <v>2^11</v>
      </c>
      <c r="C59">
        <v>1.9269999999999999E-3</v>
      </c>
      <c r="D59">
        <v>1.4920000000000001E-3</v>
      </c>
      <c r="E59" s="9">
        <v>1.3619999999999999E-3</v>
      </c>
      <c r="F59" s="1">
        <v>2.5409999999999999E-3</v>
      </c>
      <c r="G59">
        <v>2.97E-3</v>
      </c>
      <c r="H59" s="9">
        <v>4.8479999999999999E-3</v>
      </c>
      <c r="I59" s="1">
        <v>7.7700000000000002E-4</v>
      </c>
      <c r="J59">
        <v>8.3000000000000001E-4</v>
      </c>
      <c r="K59" s="9">
        <v>6.7699999999999998E-4</v>
      </c>
      <c r="L59" s="1">
        <v>9.3300000000000002E-4</v>
      </c>
      <c r="M59">
        <v>6.9499999999999998E-4</v>
      </c>
      <c r="N59" s="9">
        <v>2.2629999999999998E-3</v>
      </c>
      <c r="P59" s="9" t="s">
        <v>7</v>
      </c>
      <c r="Q59" s="1" cm="1">
        <f t="array" ref="Q59">_xlfn._xlws.FILTER(C$4:C$108, ($A$4:$A$108="3.")*($B$4:$B$108=$P59))</f>
        <v>1.1460000000000001E-3</v>
      </c>
      <c r="R59" cm="1">
        <f t="array" ref="R59">_xlfn._xlws.FILTER(D$4:D$108, ($A$4:$A$108="3.")*($B$4:$B$108=$P59))</f>
        <v>4.0700000000000003E-4</v>
      </c>
      <c r="S59" cm="1">
        <f t="array" ref="S59">_xlfn._xlws.FILTER(E$4:E$108, ($A$4:$A$108="3.")*($B$4:$B$108=$P59))</f>
        <v>3.6400000000000001E-4</v>
      </c>
      <c r="T59" s="1" cm="1">
        <f t="array" ref="T59">_xlfn._xlws.FILTER(F$4:F$108, ($A$4:$A$108="3.")*($B$4:$B$108=$P59))</f>
        <v>1.2800000000000001E-3</v>
      </c>
      <c r="U59" cm="1">
        <f t="array" ref="U59">_xlfn._xlws.FILTER(G$4:G$108, ($A$4:$A$108="3.")*($B$4:$B$108=$P59))</f>
        <v>1.732E-3</v>
      </c>
      <c r="V59" cm="1">
        <f t="array" ref="V59">_xlfn._xlws.FILTER(H$4:H$108, ($A$4:$A$108="3.")*($B$4:$B$108=$P59))</f>
        <v>2.0960000000000002E-3</v>
      </c>
      <c r="W59" s="1" cm="1">
        <f t="array" ref="W59">_xlfn._xlws.FILTER(I$4:I$108, ($A$4:$A$108="3.")*($B$4:$B$108=$P59))</f>
        <v>1.27E-4</v>
      </c>
      <c r="X59" cm="1">
        <f t="array" ref="X59">_xlfn._xlws.FILTER(J$4:J$108, ($A$4:$A$108="3.")*($B$4:$B$108=$P59))</f>
        <v>1.25E-4</v>
      </c>
      <c r="Y59" cm="1">
        <f t="array" ref="Y59">_xlfn._xlws.FILTER(K$4:K$108, ($A$4:$A$108="3.")*($B$4:$B$108=$P59))</f>
        <v>1.0900000000000001E-4</v>
      </c>
      <c r="Z59" s="1" cm="1">
        <f t="array" ref="Z59">_xlfn._xlws.FILTER(L$4:L$108, ($A$4:$A$108="3.")*($B$4:$B$108=$P59))</f>
        <v>9.0000000000000006E-5</v>
      </c>
      <c r="AA59" cm="1">
        <f t="array" ref="AA59">_xlfn._xlws.FILTER(M$4:M$108, ($A$4:$A$108="3.")*($B$4:$B$108=$P59))</f>
        <v>9.6000000000000002E-5</v>
      </c>
      <c r="AB59" s="9" cm="1">
        <f t="array" ref="AB59">_xlfn._xlws.FILTER(N$4:N$108, ($A$4:$A$108="3.")*($B$4:$B$108=$P59))</f>
        <v>1.5709999999999999E-3</v>
      </c>
    </row>
    <row r="60" spans="1:28" x14ac:dyDescent="0.35">
      <c r="A60" t="s">
        <v>29</v>
      </c>
      <c r="B60" s="9" t="str">
        <v>2^11</v>
      </c>
      <c r="C60">
        <v>1.539E-3</v>
      </c>
      <c r="D60">
        <v>9.5200000000000005E-4</v>
      </c>
      <c r="E60" s="9">
        <v>8.9800000000000004E-4</v>
      </c>
      <c r="F60" s="1">
        <v>2.4220000000000001E-3</v>
      </c>
      <c r="G60">
        <v>2.8549999999999999E-3</v>
      </c>
      <c r="H60" s="9">
        <v>4.7739999999999996E-3</v>
      </c>
      <c r="I60" s="1">
        <v>4.3100000000000001E-4</v>
      </c>
      <c r="J60">
        <v>4.86E-4</v>
      </c>
      <c r="K60" s="9">
        <v>3.8299999999999999E-4</v>
      </c>
      <c r="L60" s="1">
        <v>8.9599999999999999E-4</v>
      </c>
      <c r="M60">
        <v>6.7100000000000005E-4</v>
      </c>
      <c r="N60" s="9">
        <v>2.2300000000000002E-3</v>
      </c>
      <c r="P60" s="9" t="s">
        <v>8</v>
      </c>
      <c r="Q60" s="1" cm="1">
        <f t="array" ref="Q60">_xlfn._xlws.FILTER(C$4:C$108, ($A$4:$A$108="3.")*($B$4:$B$108=$P60))</f>
        <v>1.0579999999999999E-3</v>
      </c>
      <c r="R60" cm="1">
        <f t="array" ref="R60">_xlfn._xlws.FILTER(D$4:D$108, ($A$4:$A$108="3.")*($B$4:$B$108=$P60))</f>
        <v>3.9599999999999998E-4</v>
      </c>
      <c r="S60" cm="1">
        <f t="array" ref="S60">_xlfn._xlws.FILTER(E$4:E$108, ($A$4:$A$108="3.")*($B$4:$B$108=$P60))</f>
        <v>3.6200000000000002E-4</v>
      </c>
      <c r="T60" s="1" cm="1">
        <f t="array" ref="T60">_xlfn._xlws.FILTER(F$4:F$108, ($A$4:$A$108="3.")*($B$4:$B$108=$P60))</f>
        <v>1.42E-3</v>
      </c>
      <c r="U60" cm="1">
        <f t="array" ref="U60">_xlfn._xlws.FILTER(G$4:G$108, ($A$4:$A$108="3.")*($B$4:$B$108=$P60))</f>
        <v>1.8370000000000001E-3</v>
      </c>
      <c r="V60" cm="1">
        <f t="array" ref="V60">_xlfn._xlws.FILTER(H$4:H$108, ($A$4:$A$108="3.")*($B$4:$B$108=$P60))</f>
        <v>2.2330000000000002E-3</v>
      </c>
      <c r="W60" s="1" cm="1">
        <f t="array" ref="W60">_xlfn._xlws.FILTER(I$4:I$108, ($A$4:$A$108="3.")*($B$4:$B$108=$P60))</f>
        <v>1.2E-4</v>
      </c>
      <c r="X60" cm="1">
        <f t="array" ref="X60">_xlfn._xlws.FILTER(J$4:J$108, ($A$4:$A$108="3.")*($B$4:$B$108=$P60))</f>
        <v>1.16E-4</v>
      </c>
      <c r="Y60" cm="1">
        <f t="array" ref="Y60">_xlfn._xlws.FILTER(K$4:K$108, ($A$4:$A$108="3.")*($B$4:$B$108=$P60))</f>
        <v>1.03E-4</v>
      </c>
      <c r="Z60" s="1" cm="1">
        <f t="array" ref="Z60">_xlfn._xlws.FILTER(L$4:L$108, ($A$4:$A$108="3.")*($B$4:$B$108=$P60))</f>
        <v>4.0499999999999998E-4</v>
      </c>
      <c r="AA60" cm="1">
        <f t="array" ref="AA60">_xlfn._xlws.FILTER(M$4:M$108, ($A$4:$A$108="3.")*($B$4:$B$108=$P60))</f>
        <v>1.8000000000000001E-4</v>
      </c>
      <c r="AB60" s="9" cm="1">
        <f t="array" ref="AB60">_xlfn._xlws.FILTER(N$4:N$108, ($A$4:$A$108="3.")*($B$4:$B$108=$P60))</f>
        <v>1.591E-3</v>
      </c>
    </row>
    <row r="61" spans="1:28" x14ac:dyDescent="0.35">
      <c r="A61" t="s">
        <v>30</v>
      </c>
      <c r="B61" s="9" t="str">
        <v>2^11</v>
      </c>
      <c r="C61">
        <v>1.493E-3</v>
      </c>
      <c r="D61">
        <v>9.6299999999999999E-4</v>
      </c>
      <c r="E61" s="9">
        <v>9.2500000000000004E-4</v>
      </c>
      <c r="F61" s="1">
        <v>2.421E-3</v>
      </c>
      <c r="G61">
        <v>2.8180000000000002E-3</v>
      </c>
      <c r="H61" s="9">
        <v>4.7619999999999997E-3</v>
      </c>
      <c r="I61" s="1">
        <v>4.1800000000000002E-4</v>
      </c>
      <c r="J61">
        <v>4.1800000000000002E-4</v>
      </c>
      <c r="K61" s="9">
        <v>3.8499999999999998E-4</v>
      </c>
      <c r="L61" s="1">
        <v>9.0899999999999998E-4</v>
      </c>
      <c r="M61">
        <v>6.7199999999999996E-4</v>
      </c>
      <c r="N61" s="9">
        <v>2.2360000000000001E-3</v>
      </c>
      <c r="P61" s="9" t="s">
        <v>9</v>
      </c>
      <c r="Q61" s="1" cm="1">
        <f t="array" ref="Q61">_xlfn._xlws.FILTER(C$4:C$108, ($A$4:$A$108="3.")*($B$4:$B$108=$P61))</f>
        <v>1.0939999999999999E-3</v>
      </c>
      <c r="R61" cm="1">
        <f t="array" ref="R61">_xlfn._xlws.FILTER(D$4:D$108, ($A$4:$A$108="3.")*($B$4:$B$108=$P61))</f>
        <v>4.6200000000000001E-4</v>
      </c>
      <c r="S61" cm="1">
        <f t="array" ref="S61">_xlfn._xlws.FILTER(E$4:E$108, ($A$4:$A$108="3.")*($B$4:$B$108=$P61))</f>
        <v>4.15E-4</v>
      </c>
      <c r="T61" s="1" cm="1">
        <f t="array" ref="T61">_xlfn._xlws.FILTER(F$4:F$108, ($A$4:$A$108="3.")*($B$4:$B$108=$P61))</f>
        <v>1.408E-3</v>
      </c>
      <c r="U61" cm="1">
        <f t="array" ref="U61">_xlfn._xlws.FILTER(G$4:G$108, ($A$4:$A$108="3.")*($B$4:$B$108=$P61))</f>
        <v>1.859E-3</v>
      </c>
      <c r="V61" cm="1">
        <f t="array" ref="V61">_xlfn._xlws.FILTER(H$4:H$108, ($A$4:$A$108="3.")*($B$4:$B$108=$P61))</f>
        <v>2.3449999999999999E-3</v>
      </c>
      <c r="W61" s="1" cm="1">
        <f t="array" ref="W61">_xlfn._xlws.FILTER(I$4:I$108, ($A$4:$A$108="3.")*($B$4:$B$108=$P61))</f>
        <v>1.92E-4</v>
      </c>
      <c r="X61" cm="1">
        <f t="array" ref="X61">_xlfn._xlws.FILTER(J$4:J$108, ($A$4:$A$108="3.")*($B$4:$B$108=$P61))</f>
        <v>2.0000000000000001E-4</v>
      </c>
      <c r="Y61" cm="1">
        <f t="array" ref="Y61">_xlfn._xlws.FILTER(K$4:K$108, ($A$4:$A$108="3.")*($B$4:$B$108=$P61))</f>
        <v>1.75E-4</v>
      </c>
      <c r="Z61" s="1" cm="1">
        <f t="array" ref="Z61">_xlfn._xlws.FILTER(L$4:L$108, ($A$4:$A$108="3.")*($B$4:$B$108=$P61))</f>
        <v>4.2999999999999999E-4</v>
      </c>
      <c r="AA61" cm="1">
        <f t="array" ref="AA61">_xlfn._xlws.FILTER(M$4:M$108, ($A$4:$A$108="3.")*($B$4:$B$108=$P61))</f>
        <v>2.1599999999999999E-4</v>
      </c>
      <c r="AB61" s="9" cm="1">
        <f t="array" ref="AB61">_xlfn._xlws.FILTER(N$4:N$108, ($A$4:$A$108="3.")*($B$4:$B$108=$P61))</f>
        <v>1.209E-3</v>
      </c>
    </row>
    <row r="62" spans="1:28" x14ac:dyDescent="0.35">
      <c r="A62" t="s">
        <v>31</v>
      </c>
      <c r="B62" s="9" t="str">
        <v>2^11</v>
      </c>
      <c r="C62">
        <v>1.537E-3</v>
      </c>
      <c r="D62">
        <v>9.9500000000000001E-4</v>
      </c>
      <c r="E62" s="9">
        <v>8.9400000000000005E-4</v>
      </c>
      <c r="F62" s="1">
        <v>2.4290000000000002E-3</v>
      </c>
      <c r="G62">
        <v>2.8389999999999999E-3</v>
      </c>
      <c r="H62" s="9">
        <v>4.7829999999999999E-3</v>
      </c>
      <c r="I62" s="1">
        <v>4.1899999999999999E-4</v>
      </c>
      <c r="J62">
        <v>3.7199999999999999E-4</v>
      </c>
      <c r="K62" s="9">
        <v>3.79E-4</v>
      </c>
      <c r="L62" s="1">
        <v>9.01E-4</v>
      </c>
      <c r="M62">
        <v>6.69E-4</v>
      </c>
      <c r="N62" s="9">
        <v>2.2360000000000001E-3</v>
      </c>
      <c r="P62" s="9" t="s">
        <v>10</v>
      </c>
      <c r="Q62" s="1" cm="1">
        <f t="array" ref="Q62">_xlfn._xlws.FILTER(C$4:C$108, ($A$4:$A$108="3.")*($B$4:$B$108=$P62))</f>
        <v>1.0859999999999999E-3</v>
      </c>
      <c r="R62" cm="1">
        <f t="array" ref="R62">_xlfn._xlws.FILTER(D$4:D$108, ($A$4:$A$108="3.")*($B$4:$B$108=$P62))</f>
        <v>4.6900000000000002E-4</v>
      </c>
      <c r="S62" cm="1">
        <f t="array" ref="S62">_xlfn._xlws.FILTER(E$4:E$108, ($A$4:$A$108="3.")*($B$4:$B$108=$P62))</f>
        <v>4.1599999999999997E-4</v>
      </c>
      <c r="T62" s="1" cm="1">
        <f t="array" ref="T62">_xlfn._xlws.FILTER(F$4:F$108, ($A$4:$A$108="3.")*($B$4:$B$108=$P62))</f>
        <v>1.665E-3</v>
      </c>
      <c r="U62" cm="1">
        <f t="array" ref="U62">_xlfn._xlws.FILTER(G$4:G$108, ($A$4:$A$108="3.")*($B$4:$B$108=$P62))</f>
        <v>2.1480000000000002E-3</v>
      </c>
      <c r="V62" cm="1">
        <f t="array" ref="V62">_xlfn._xlws.FILTER(H$4:H$108, ($A$4:$A$108="3.")*($B$4:$B$108=$P62))</f>
        <v>2.82E-3</v>
      </c>
      <c r="W62" s="1" cm="1">
        <f t="array" ref="W62">_xlfn._xlws.FILTER(I$4:I$108, ($A$4:$A$108="3.")*($B$4:$B$108=$P62))</f>
        <v>1.9000000000000001E-4</v>
      </c>
      <c r="X62" cm="1">
        <f t="array" ref="X62">_xlfn._xlws.FILTER(J$4:J$108, ($A$4:$A$108="3.")*($B$4:$B$108=$P62))</f>
        <v>2.4699999999999999E-4</v>
      </c>
      <c r="Y62" cm="1">
        <f t="array" ref="Y62">_xlfn._xlws.FILTER(K$4:K$108, ($A$4:$A$108="3.")*($B$4:$B$108=$P62))</f>
        <v>1.76E-4</v>
      </c>
      <c r="Z62" s="1" cm="1">
        <f t="array" ref="Z62">_xlfn._xlws.FILTER(L$4:L$108, ($A$4:$A$108="3.")*($B$4:$B$108=$P62))</f>
        <v>5.1599999999999997E-4</v>
      </c>
      <c r="AA62" cm="1">
        <f t="array" ref="AA62">_xlfn._xlws.FILTER(M$4:M$108, ($A$4:$A$108="3.")*($B$4:$B$108=$P62))</f>
        <v>2.5700000000000001E-4</v>
      </c>
      <c r="AB62" s="9" cm="1">
        <f t="array" ref="AB62">_xlfn._xlws.FILTER(N$4:N$108, ($A$4:$A$108="3.")*($B$4:$B$108=$P62))</f>
        <v>1.616E-3</v>
      </c>
    </row>
    <row r="63" spans="1:28" x14ac:dyDescent="0.35">
      <c r="A63" t="s">
        <v>32</v>
      </c>
      <c r="B63" s="9" t="str">
        <v>2^11</v>
      </c>
      <c r="C63">
        <v>1.4940000000000001E-3</v>
      </c>
      <c r="D63">
        <v>9.5500000000000001E-4</v>
      </c>
      <c r="E63" s="9">
        <v>8.9899999999999995E-4</v>
      </c>
      <c r="F63" s="1">
        <v>2.418E-3</v>
      </c>
      <c r="G63">
        <v>2.8609999999999998E-3</v>
      </c>
      <c r="H63" s="9">
        <v>4.7650000000000001E-3</v>
      </c>
      <c r="I63" s="1">
        <v>4.2099999999999999E-4</v>
      </c>
      <c r="J63">
        <v>3.7300000000000001E-4</v>
      </c>
      <c r="K63" s="9">
        <v>3.86E-4</v>
      </c>
      <c r="L63" s="1">
        <v>8.8699999999999998E-4</v>
      </c>
      <c r="M63">
        <v>6.6500000000000001E-4</v>
      </c>
      <c r="N63" s="9">
        <v>2.222E-3</v>
      </c>
      <c r="P63" s="9" t="s">
        <v>11</v>
      </c>
      <c r="Q63" s="1" cm="1">
        <f t="array" ref="Q63">_xlfn._xlws.FILTER(C$4:C$108, ($A$4:$A$108="3.")*($B$4:$B$108=$P63))</f>
        <v>1.157E-3</v>
      </c>
      <c r="R63" cm="1">
        <f t="array" ref="R63">_xlfn._xlws.FILTER(D$4:D$108, ($A$4:$A$108="3.")*($B$4:$B$108=$P63))</f>
        <v>5.44E-4</v>
      </c>
      <c r="S63" cm="1">
        <f t="array" ref="S63">_xlfn._xlws.FILTER(E$4:E$108, ($A$4:$A$108="3.")*($B$4:$B$108=$P63))</f>
        <v>4.7699999999999999E-4</v>
      </c>
      <c r="T63" s="1" cm="1">
        <f t="array" ref="T63">_xlfn._xlws.FILTER(F$4:F$108, ($A$4:$A$108="3.")*($B$4:$B$108=$P63))</f>
        <v>1.8600000000000001E-3</v>
      </c>
      <c r="U63" cm="1">
        <f t="array" ref="U63">_xlfn._xlws.FILTER(G$4:G$108, ($A$4:$A$108="3.")*($B$4:$B$108=$P63))</f>
        <v>2.2460000000000002E-3</v>
      </c>
      <c r="V63" cm="1">
        <f t="array" ref="V63">_xlfn._xlws.FILTER(H$4:H$108, ($A$4:$A$108="3.")*($B$4:$B$108=$P63))</f>
        <v>3.1280000000000001E-3</v>
      </c>
      <c r="W63" s="1" cm="1">
        <f t="array" ref="W63">_xlfn._xlws.FILTER(I$4:I$108, ($A$4:$A$108="3.")*($B$4:$B$108=$P63))</f>
        <v>2.2900000000000001E-4</v>
      </c>
      <c r="X63" cm="1">
        <f t="array" ref="X63">_xlfn._xlws.FILTER(J$4:J$108, ($A$4:$A$108="3.")*($B$4:$B$108=$P63))</f>
        <v>2.5099999999999998E-4</v>
      </c>
      <c r="Y63" cm="1">
        <f t="array" ref="Y63">_xlfn._xlws.FILTER(K$4:K$108, ($A$4:$A$108="3.")*($B$4:$B$108=$P63))</f>
        <v>2.12E-4</v>
      </c>
      <c r="Z63" s="1" cm="1">
        <f t="array" ref="Z63">_xlfn._xlws.FILTER(L$4:L$108, ($A$4:$A$108="3.")*($B$4:$B$108=$P63))</f>
        <v>5.6499999999999996E-4</v>
      </c>
      <c r="AA63" cm="1">
        <f t="array" ref="AA63">_xlfn._xlws.FILTER(M$4:M$108, ($A$4:$A$108="3.")*($B$4:$B$108=$P63))</f>
        <v>3.4400000000000001E-4</v>
      </c>
      <c r="AB63" s="9" cm="1">
        <f t="array" ref="AB63">_xlfn._xlws.FILTER(N$4:N$108, ($A$4:$A$108="3.")*($B$4:$B$108=$P63))</f>
        <v>1.6540000000000001E-3</v>
      </c>
    </row>
    <row r="64" spans="1:28" x14ac:dyDescent="0.35">
      <c r="A64" t="s">
        <v>28</v>
      </c>
      <c r="B64" s="9" t="str">
        <v>2^12</v>
      </c>
      <c r="C64">
        <v>2.7330000000000002E-3</v>
      </c>
      <c r="D64">
        <v>2.3530000000000001E-3</v>
      </c>
      <c r="E64" s="9">
        <v>2.225E-3</v>
      </c>
      <c r="F64" s="1">
        <v>3.0850000000000001E-3</v>
      </c>
      <c r="G64">
        <v>3.771E-3</v>
      </c>
      <c r="H64" s="9">
        <v>6.9750000000000003E-3</v>
      </c>
      <c r="I64" s="1">
        <v>1.315E-3</v>
      </c>
      <c r="J64">
        <v>1.2340000000000001E-3</v>
      </c>
      <c r="K64" s="9">
        <v>1.222E-3</v>
      </c>
      <c r="L64" s="1">
        <v>1.2049999999999999E-3</v>
      </c>
      <c r="M64">
        <v>1.0660000000000001E-3</v>
      </c>
      <c r="N64" s="9">
        <v>3.3630000000000001E-3</v>
      </c>
      <c r="P64" s="9" t="s">
        <v>12</v>
      </c>
      <c r="Q64" s="1" cm="1">
        <f t="array" ref="Q64">_xlfn._xlws.FILTER(C$4:C$108, ($A$4:$A$108="3.")*($B$4:$B$108=$P64))</f>
        <v>1.2080000000000001E-3</v>
      </c>
      <c r="R64" cm="1">
        <f t="array" ref="R64">_xlfn._xlws.FILTER(D$4:D$108, ($A$4:$A$108="3.")*($B$4:$B$108=$P64))</f>
        <v>6.29E-4</v>
      </c>
      <c r="S64" cm="1">
        <f t="array" ref="S64">_xlfn._xlws.FILTER(E$4:E$108, ($A$4:$A$108="3.")*($B$4:$B$108=$P64))</f>
        <v>6.0599999999999998E-4</v>
      </c>
      <c r="T64" s="1" cm="1">
        <f t="array" ref="T64">_xlfn._xlws.FILTER(F$4:F$108, ($A$4:$A$108="3.")*($B$4:$B$108=$P64))</f>
        <v>1.9250000000000001E-3</v>
      </c>
      <c r="U64" cm="1">
        <f t="array" ref="U64">_xlfn._xlws.FILTER(G$4:G$108, ($A$4:$A$108="3.")*($B$4:$B$108=$P64))</f>
        <v>2.3860000000000001E-3</v>
      </c>
      <c r="V64" cm="1">
        <f t="array" ref="V64">_xlfn._xlws.FILTER(H$4:H$108, ($A$4:$A$108="3.")*($B$4:$B$108=$P64))</f>
        <v>3.6050000000000001E-3</v>
      </c>
      <c r="W64" s="1" cm="1">
        <f t="array" ref="W64">_xlfn._xlws.FILTER(I$4:I$108, ($A$4:$A$108="3.")*($B$4:$B$108=$P64))</f>
        <v>2.7700000000000001E-4</v>
      </c>
      <c r="X64" cm="1">
        <f t="array" ref="X64">_xlfn._xlws.FILTER(J$4:J$108, ($A$4:$A$108="3.")*($B$4:$B$108=$P64))</f>
        <v>2.8299999999999999E-4</v>
      </c>
      <c r="Y64" cm="1">
        <f t="array" ref="Y64">_xlfn._xlws.FILTER(K$4:K$108, ($A$4:$A$108="3.")*($B$4:$B$108=$P64))</f>
        <v>2.4899999999999998E-4</v>
      </c>
      <c r="Z64" s="1" cm="1">
        <f t="array" ref="Z64">_xlfn._xlws.FILTER(L$4:L$108, ($A$4:$A$108="3.")*($B$4:$B$108=$P64))</f>
        <v>6.5899999999999997E-4</v>
      </c>
      <c r="AA64" cm="1">
        <f t="array" ref="AA64">_xlfn._xlws.FILTER(M$4:M$108, ($A$4:$A$108="3.")*($B$4:$B$108=$P64))</f>
        <v>4.1199999999999999E-4</v>
      </c>
      <c r="AB64" s="9" cm="1">
        <f t="array" ref="AB64">_xlfn._xlws.FILTER(N$4:N$108, ($A$4:$A$108="3.")*($B$4:$B$108=$P64))</f>
        <v>1.665E-3</v>
      </c>
    </row>
    <row r="65" spans="1:28" x14ac:dyDescent="0.35">
      <c r="A65" t="s">
        <v>29</v>
      </c>
      <c r="B65" s="9" t="str">
        <v>2^12</v>
      </c>
      <c r="C65">
        <v>1.8320000000000001E-3</v>
      </c>
      <c r="D65">
        <v>1.3879999999999999E-3</v>
      </c>
      <c r="E65" s="9">
        <v>1.284E-3</v>
      </c>
      <c r="F65" s="1">
        <v>3.0019999999999999E-3</v>
      </c>
      <c r="G65">
        <v>3.7309999999999999E-3</v>
      </c>
      <c r="H65" s="9">
        <v>6.9629999999999996E-3</v>
      </c>
      <c r="I65" s="1">
        <v>6.7500000000000004E-4</v>
      </c>
      <c r="J65">
        <v>6.3000000000000003E-4</v>
      </c>
      <c r="K65" s="9">
        <v>5.9100000000000005E-4</v>
      </c>
      <c r="L65" s="1">
        <v>1.175E-3</v>
      </c>
      <c r="M65">
        <v>1.044E-3</v>
      </c>
      <c r="N65" s="9">
        <v>3.326E-3</v>
      </c>
      <c r="P65" s="9" t="s">
        <v>13</v>
      </c>
      <c r="Q65" s="1" cm="1">
        <f t="array" ref="Q65">_xlfn._xlws.FILTER(C$4:C$108, ($A$4:$A$108="3.")*($B$4:$B$108=$P65))</f>
        <v>1.493E-3</v>
      </c>
      <c r="R65" cm="1">
        <f t="array" ref="R65">_xlfn._xlws.FILTER(D$4:D$108, ($A$4:$A$108="3.")*($B$4:$B$108=$P65))</f>
        <v>9.6299999999999999E-4</v>
      </c>
      <c r="S65" cm="1">
        <f t="array" ref="S65">_xlfn._xlws.FILTER(E$4:E$108, ($A$4:$A$108="3.")*($B$4:$B$108=$P65))</f>
        <v>9.2500000000000004E-4</v>
      </c>
      <c r="T65" s="1" cm="1">
        <f t="array" ref="T65">_xlfn._xlws.FILTER(F$4:F$108, ($A$4:$A$108="3.")*($B$4:$B$108=$P65))</f>
        <v>2.421E-3</v>
      </c>
      <c r="U65" cm="1">
        <f t="array" ref="U65">_xlfn._xlws.FILTER(G$4:G$108, ($A$4:$A$108="3.")*($B$4:$B$108=$P65))</f>
        <v>2.8180000000000002E-3</v>
      </c>
      <c r="V65" cm="1">
        <f t="array" ref="V65">_xlfn._xlws.FILTER(H$4:H$108, ($A$4:$A$108="3.")*($B$4:$B$108=$P65))</f>
        <v>4.7619999999999997E-3</v>
      </c>
      <c r="W65" s="1" cm="1">
        <f t="array" ref="W65">_xlfn._xlws.FILTER(I$4:I$108, ($A$4:$A$108="3.")*($B$4:$B$108=$P65))</f>
        <v>4.1800000000000002E-4</v>
      </c>
      <c r="X65" cm="1">
        <f t="array" ref="X65">_xlfn._xlws.FILTER(J$4:J$108, ($A$4:$A$108="3.")*($B$4:$B$108=$P65))</f>
        <v>4.1800000000000002E-4</v>
      </c>
      <c r="Y65" cm="1">
        <f t="array" ref="Y65">_xlfn._xlws.FILTER(K$4:K$108, ($A$4:$A$108="3.")*($B$4:$B$108=$P65))</f>
        <v>3.8499999999999998E-4</v>
      </c>
      <c r="Z65" s="1" cm="1">
        <f t="array" ref="Z65">_xlfn._xlws.FILTER(L$4:L$108, ($A$4:$A$108="3.")*($B$4:$B$108=$P65))</f>
        <v>9.0899999999999998E-4</v>
      </c>
      <c r="AA65" cm="1">
        <f t="array" ref="AA65">_xlfn._xlws.FILTER(M$4:M$108, ($A$4:$A$108="3.")*($B$4:$B$108=$P65))</f>
        <v>6.7199999999999996E-4</v>
      </c>
      <c r="AB65" s="9" cm="1">
        <f t="array" ref="AB65">_xlfn._xlws.FILTER(N$4:N$108, ($A$4:$A$108="3.")*($B$4:$B$108=$P65))</f>
        <v>2.2360000000000001E-3</v>
      </c>
    </row>
    <row r="66" spans="1:28" x14ac:dyDescent="0.35">
      <c r="A66" t="s">
        <v>30</v>
      </c>
      <c r="B66" s="9" t="str">
        <v>2^12</v>
      </c>
      <c r="C66">
        <v>1.8879999999999999E-3</v>
      </c>
      <c r="D66">
        <v>1.3519999999999999E-3</v>
      </c>
      <c r="E66" s="9">
        <v>1.258E-3</v>
      </c>
      <c r="F66" s="1">
        <v>3.032E-3</v>
      </c>
      <c r="G66">
        <v>3.7109999999999999E-3</v>
      </c>
      <c r="H66" s="9">
        <v>6.9439999999999997E-3</v>
      </c>
      <c r="I66" s="1">
        <v>6.4199999999999999E-4</v>
      </c>
      <c r="J66">
        <v>5.9900000000000003E-4</v>
      </c>
      <c r="K66" s="9">
        <v>5.9800000000000001E-4</v>
      </c>
      <c r="L66" s="1">
        <v>1.1869999999999999E-3</v>
      </c>
      <c r="M66">
        <v>1.059E-3</v>
      </c>
      <c r="N66" s="9">
        <v>3.3549999999999999E-3</v>
      </c>
      <c r="P66" s="9" t="s">
        <v>14</v>
      </c>
      <c r="Q66" s="1" cm="1">
        <f t="array" ref="Q66">_xlfn._xlws.FILTER(C$4:C$108, ($A$4:$A$108="3.")*($B$4:$B$108=$P66))</f>
        <v>1.8879999999999999E-3</v>
      </c>
      <c r="R66" cm="1">
        <f t="array" ref="R66">_xlfn._xlws.FILTER(D$4:D$108, ($A$4:$A$108="3.")*($B$4:$B$108=$P66))</f>
        <v>1.3519999999999999E-3</v>
      </c>
      <c r="S66" cm="1">
        <f t="array" ref="S66">_xlfn._xlws.FILTER(E$4:E$108, ($A$4:$A$108="3.")*($B$4:$B$108=$P66))</f>
        <v>1.258E-3</v>
      </c>
      <c r="T66" s="1" cm="1">
        <f t="array" ref="T66">_xlfn._xlws.FILTER(F$4:F$108, ($A$4:$A$108="3.")*($B$4:$B$108=$P66))</f>
        <v>3.032E-3</v>
      </c>
      <c r="U66" cm="1">
        <f t="array" ref="U66">_xlfn._xlws.FILTER(G$4:G$108, ($A$4:$A$108="3.")*($B$4:$B$108=$P66))</f>
        <v>3.7109999999999999E-3</v>
      </c>
      <c r="V66" cm="1">
        <f t="array" ref="V66">_xlfn._xlws.FILTER(H$4:H$108, ($A$4:$A$108="3.")*($B$4:$B$108=$P66))</f>
        <v>6.9439999999999997E-3</v>
      </c>
      <c r="W66" s="1" cm="1">
        <f t="array" ref="W66">_xlfn._xlws.FILTER(I$4:I$108, ($A$4:$A$108="3.")*($B$4:$B$108=$P66))</f>
        <v>6.4199999999999999E-4</v>
      </c>
      <c r="X66" cm="1">
        <f t="array" ref="X66">_xlfn._xlws.FILTER(J$4:J$108, ($A$4:$A$108="3.")*($B$4:$B$108=$P66))</f>
        <v>5.9900000000000003E-4</v>
      </c>
      <c r="Y66" cm="1">
        <f t="array" ref="Y66">_xlfn._xlws.FILTER(K$4:K$108, ($A$4:$A$108="3.")*($B$4:$B$108=$P66))</f>
        <v>5.9800000000000001E-4</v>
      </c>
      <c r="Z66" s="1" cm="1">
        <f t="array" ref="Z66">_xlfn._xlws.FILTER(L$4:L$108, ($A$4:$A$108="3.")*($B$4:$B$108=$P66))</f>
        <v>1.1869999999999999E-3</v>
      </c>
      <c r="AA66" cm="1">
        <f t="array" ref="AA66">_xlfn._xlws.FILTER(M$4:M$108, ($A$4:$A$108="3.")*($B$4:$B$108=$P66))</f>
        <v>1.059E-3</v>
      </c>
      <c r="AB66" s="9" cm="1">
        <f t="array" ref="AB66">_xlfn._xlws.FILTER(N$4:N$108, ($A$4:$A$108="3.")*($B$4:$B$108=$P66))</f>
        <v>3.3549999999999999E-3</v>
      </c>
    </row>
    <row r="67" spans="1:28" x14ac:dyDescent="0.35">
      <c r="A67" t="s">
        <v>31</v>
      </c>
      <c r="B67" s="9" t="str">
        <v>2^12</v>
      </c>
      <c r="C67">
        <v>1.921E-3</v>
      </c>
      <c r="D67">
        <v>1.3519999999999999E-3</v>
      </c>
      <c r="E67" s="9">
        <v>1.261E-3</v>
      </c>
      <c r="F67" s="1">
        <v>3.0200000000000001E-3</v>
      </c>
      <c r="G67">
        <v>3.6939999999999998E-3</v>
      </c>
      <c r="H67" s="9">
        <v>6.9449999999999998E-3</v>
      </c>
      <c r="I67" s="1">
        <v>6.3900000000000003E-4</v>
      </c>
      <c r="J67">
        <v>5.9599999999999996E-4</v>
      </c>
      <c r="K67" s="9">
        <v>5.9699999999999998E-4</v>
      </c>
      <c r="L67" s="1">
        <v>1.1900000000000001E-3</v>
      </c>
      <c r="M67">
        <v>1.0499999999999999E-3</v>
      </c>
      <c r="N67" s="9">
        <v>3.3649999999999999E-3</v>
      </c>
      <c r="P67" s="9" t="s">
        <v>15</v>
      </c>
      <c r="Q67" s="1" cm="1">
        <f t="array" ref="Q67">_xlfn._xlws.FILTER(C$4:C$108, ($A$4:$A$108="3.")*($B$4:$B$108=$P67))</f>
        <v>2.4529999999999999E-3</v>
      </c>
      <c r="R67" cm="1">
        <f t="array" ref="R67">_xlfn._xlws.FILTER(D$4:D$108, ($A$4:$A$108="3.")*($B$4:$B$108=$P67))</f>
        <v>2.0960000000000002E-3</v>
      </c>
      <c r="S67" cm="1">
        <f t="array" ref="S67">_xlfn._xlws.FILTER(E$4:E$108, ($A$4:$A$108="3.")*($B$4:$B$108=$P67))</f>
        <v>1.915E-3</v>
      </c>
      <c r="T67" s="1" cm="1">
        <f t="array" ref="T67">_xlfn._xlws.FILTER(F$4:F$108, ($A$4:$A$108="3.")*($B$4:$B$108=$P67))</f>
        <v>3.722E-3</v>
      </c>
      <c r="U67" cm="1">
        <f t="array" ref="U67">_xlfn._xlws.FILTER(G$4:G$108, ($A$4:$A$108="3.")*($B$4:$B$108=$P67))</f>
        <v>4.4539999999999996E-3</v>
      </c>
      <c r="V67" cm="1">
        <f t="array" ref="V67">_xlfn._xlws.FILTER(H$4:H$108, ($A$4:$A$108="3.")*($B$4:$B$108=$P67))</f>
        <v>1.0081E-2</v>
      </c>
      <c r="W67" s="1" cm="1">
        <f t="array" ref="W67">_xlfn._xlws.FILTER(I$4:I$108, ($A$4:$A$108="3.")*($B$4:$B$108=$P67))</f>
        <v>1.1689999999999999E-3</v>
      </c>
      <c r="X67" cm="1">
        <f t="array" ref="X67">_xlfn._xlws.FILTER(J$4:J$108, ($A$4:$A$108="3.")*($B$4:$B$108=$P67))</f>
        <v>1.023E-3</v>
      </c>
      <c r="Y67" cm="1">
        <f t="array" ref="Y67">_xlfn._xlws.FILTER(K$4:K$108, ($A$4:$A$108="3.")*($B$4:$B$108=$P67))</f>
        <v>1.1100000000000001E-3</v>
      </c>
      <c r="Z67" s="1" cm="1">
        <f t="array" ref="Z67">_xlfn._xlws.FILTER(L$4:L$108, ($A$4:$A$108="3.")*($B$4:$B$108=$P67))</f>
        <v>1.4319999999999999E-3</v>
      </c>
      <c r="AA67" cm="1">
        <f t="array" ref="AA67">_xlfn._xlws.FILTER(M$4:M$108, ($A$4:$A$108="3.")*($B$4:$B$108=$P67))</f>
        <v>1.4120000000000001E-3</v>
      </c>
      <c r="AB67" s="9" cm="1">
        <f t="array" ref="AB67">_xlfn._xlws.FILTER(N$4:N$108, ($A$4:$A$108="3.")*($B$4:$B$108=$P67))</f>
        <v>5.0689999999999997E-3</v>
      </c>
    </row>
    <row r="68" spans="1:28" x14ac:dyDescent="0.35">
      <c r="A68" t="s">
        <v>32</v>
      </c>
      <c r="B68" s="9" t="str">
        <v>2^12</v>
      </c>
      <c r="C68">
        <v>1.8240000000000001E-3</v>
      </c>
      <c r="D68">
        <v>1.392E-3</v>
      </c>
      <c r="E68" s="9">
        <v>1.2589999999999999E-3</v>
      </c>
      <c r="F68" s="1">
        <v>3.0270000000000002E-3</v>
      </c>
      <c r="G68">
        <v>3.6800000000000001E-3</v>
      </c>
      <c r="H68" s="9">
        <v>6.9550000000000002E-3</v>
      </c>
      <c r="I68" s="1">
        <v>6.3500000000000004E-4</v>
      </c>
      <c r="J68">
        <v>5.9199999999999997E-4</v>
      </c>
      <c r="K68" s="9">
        <v>6.0400000000000004E-4</v>
      </c>
      <c r="L68" s="1">
        <v>1.1789999999999999E-3</v>
      </c>
      <c r="M68">
        <v>1.062E-3</v>
      </c>
      <c r="N68" s="9">
        <v>3.3530000000000001E-3</v>
      </c>
      <c r="P68" s="9" t="s">
        <v>16</v>
      </c>
      <c r="Q68" s="1" cm="1">
        <f t="array" ref="Q68">_xlfn._xlws.FILTER(C$4:C$108, ($A$4:$A$108="3.")*($B$4:$B$108=$P68))</f>
        <v>3.467E-3</v>
      </c>
      <c r="R68" cm="1">
        <f t="array" ref="R68">_xlfn._xlws.FILTER(D$4:D$108, ($A$4:$A$108="3.")*($B$4:$B$108=$P68))</f>
        <v>3.3579999999999999E-3</v>
      </c>
      <c r="S68" cm="1">
        <f t="array" ref="S68">_xlfn._xlws.FILTER(E$4:E$108, ($A$4:$A$108="3.")*($B$4:$B$108=$P68))</f>
        <v>3.215E-3</v>
      </c>
      <c r="T68" s="1" cm="1">
        <f t="array" ref="T68">_xlfn._xlws.FILTER(F$4:F$108, ($A$4:$A$108="3.")*($B$4:$B$108=$P68))</f>
        <v>4.9659999999999999E-3</v>
      </c>
      <c r="U68" cm="1">
        <f t="array" ref="U68">_xlfn._xlws.FILTER(G$4:G$108, ($A$4:$A$108="3.")*($B$4:$B$108=$P68))</f>
        <v>5.7080000000000004E-3</v>
      </c>
      <c r="V68" cm="1">
        <f t="array" ref="V68">_xlfn._xlws.FILTER(H$4:H$108, ($A$4:$A$108="3.")*($B$4:$B$108=$P68))</f>
        <v>1.4223E-2</v>
      </c>
      <c r="W68" s="1" cm="1">
        <f t="array" ref="W68">_xlfn._xlws.FILTER(I$4:I$108, ($A$4:$A$108="3.")*($B$4:$B$108=$P68))</f>
        <v>2.1380000000000001E-3</v>
      </c>
      <c r="X68" cm="1">
        <f t="array" ref="X68">_xlfn._xlws.FILTER(J$4:J$108, ($A$4:$A$108="3.")*($B$4:$B$108=$P68))</f>
        <v>2.1310000000000001E-3</v>
      </c>
      <c r="Y68" cm="1">
        <f t="array" ref="Y68">_xlfn._xlws.FILTER(K$4:K$108, ($A$4:$A$108="3.")*($B$4:$B$108=$P68))</f>
        <v>1.8979999999999999E-3</v>
      </c>
      <c r="Z68" s="1" cm="1">
        <f t="array" ref="Z68">_xlfn._xlws.FILTER(L$4:L$108, ($A$4:$A$108="3.")*($B$4:$B$108=$P68))</f>
        <v>1.8699999999999999E-3</v>
      </c>
      <c r="AA68" cm="1">
        <f t="array" ref="AA68">_xlfn._xlws.FILTER(M$4:M$108, ($A$4:$A$108="3.")*($B$4:$B$108=$P68))</f>
        <v>1.9559999999999998E-3</v>
      </c>
      <c r="AB68" s="9" cm="1">
        <f t="array" ref="AB68">_xlfn._xlws.FILTER(N$4:N$108, ($A$4:$A$108="3.")*($B$4:$B$108=$P68))</f>
        <v>7.3670000000000003E-3</v>
      </c>
    </row>
    <row r="69" spans="1:28" x14ac:dyDescent="0.35">
      <c r="A69" t="s">
        <v>28</v>
      </c>
      <c r="B69" s="9" t="str">
        <v>2^13</v>
      </c>
      <c r="C69">
        <v>2.7200000000000002E-3</v>
      </c>
      <c r="D69">
        <v>2.3760000000000001E-3</v>
      </c>
      <c r="E69" s="9">
        <v>2.163E-3</v>
      </c>
      <c r="F69" s="1">
        <v>3.7789999999999998E-3</v>
      </c>
      <c r="G69">
        <v>4.4949999999999999E-3</v>
      </c>
      <c r="H69" s="9">
        <v>1.0116E-2</v>
      </c>
      <c r="I69" s="1">
        <v>1.341E-3</v>
      </c>
      <c r="J69">
        <v>1.217E-3</v>
      </c>
      <c r="K69" s="9">
        <v>1.238E-3</v>
      </c>
      <c r="L69" s="1">
        <v>1.467E-3</v>
      </c>
      <c r="M69">
        <v>1.451E-3</v>
      </c>
      <c r="N69" s="9">
        <v>4.9670000000000001E-3</v>
      </c>
      <c r="P69" s="9" t="s">
        <v>17</v>
      </c>
      <c r="Q69" s="1" cm="1">
        <f t="array" ref="Q69">_xlfn._xlws.FILTER(C$4:C$108, ($A$4:$A$108="3.")*($B$4:$B$108=$P69))</f>
        <v>5.5719999999999997E-3</v>
      </c>
      <c r="R69" cm="1">
        <f t="array" ref="R69">_xlfn._xlws.FILTER(D$4:D$108, ($A$4:$A$108="3.")*($B$4:$B$108=$P69))</f>
        <v>5.4219999999999997E-3</v>
      </c>
      <c r="S69" cm="1">
        <f t="array" ref="S69">_xlfn._xlws.FILTER(E$4:E$108, ($A$4:$A$108="3.")*($B$4:$B$108=$P69))</f>
        <v>5.2589999999999998E-3</v>
      </c>
      <c r="T69" s="1" cm="1">
        <f t="array" ref="T69">_xlfn._xlws.FILTER(F$4:F$108, ($A$4:$A$108="3.")*($B$4:$B$108=$P69))</f>
        <v>6.7980000000000002E-3</v>
      </c>
      <c r="U69" cm="1">
        <f t="array" ref="U69">_xlfn._xlws.FILTER(G$4:G$108, ($A$4:$A$108="3.")*($B$4:$B$108=$P69))</f>
        <v>7.4339999999999996E-3</v>
      </c>
      <c r="V69" cm="1">
        <f t="array" ref="V69">_xlfn._xlws.FILTER(H$4:H$108, ($A$4:$A$108="3.")*($B$4:$B$108=$P69))</f>
        <v>2.4597000000000001E-2</v>
      </c>
      <c r="W69" s="1" cm="1">
        <f t="array" ref="W69">_xlfn._xlws.FILTER(I$4:I$108, ($A$4:$A$108="3.")*($B$4:$B$108=$P69))</f>
        <v>3.9550000000000002E-3</v>
      </c>
      <c r="X69" cm="1">
        <f t="array" ref="X69">_xlfn._xlws.FILTER(J$4:J$108, ($A$4:$A$108="3.")*($B$4:$B$108=$P69))</f>
        <v>3.6949999999999999E-3</v>
      </c>
      <c r="Y69" cm="1">
        <f t="array" ref="Y69">_xlfn._xlws.FILTER(K$4:K$108, ($A$4:$A$108="3.")*($B$4:$B$108=$P69))</f>
        <v>3.6619999999999999E-3</v>
      </c>
      <c r="Z69" s="1" cm="1">
        <f t="array" ref="Z69">_xlfn._xlws.FILTER(L$4:L$108, ($A$4:$A$108="3.")*($B$4:$B$108=$P69))</f>
        <v>2.8110000000000001E-3</v>
      </c>
      <c r="AA69" cm="1">
        <f t="array" ref="AA69">_xlfn._xlws.FILTER(M$4:M$108, ($A$4:$A$108="3.")*($B$4:$B$108=$P69))</f>
        <v>2.836E-3</v>
      </c>
      <c r="AB69" s="9" cm="1">
        <f t="array" ref="AB69">_xlfn._xlws.FILTER(N$4:N$108, ($A$4:$A$108="3.")*($B$4:$B$108=$P69))</f>
        <v>1.2468999999999999E-2</v>
      </c>
    </row>
    <row r="70" spans="1:28" x14ac:dyDescent="0.35">
      <c r="A70" t="s">
        <v>29</v>
      </c>
      <c r="B70" s="9" t="str">
        <v>2^13</v>
      </c>
      <c r="C70">
        <v>2.4120000000000001E-3</v>
      </c>
      <c r="D70">
        <v>2.1810000000000002E-3</v>
      </c>
      <c r="E70" s="9">
        <v>1.91E-3</v>
      </c>
      <c r="F70" s="1">
        <v>3.7469999999999999E-3</v>
      </c>
      <c r="G70">
        <v>4.4079999999999996E-3</v>
      </c>
      <c r="H70" s="9">
        <v>1.0067E-2</v>
      </c>
      <c r="I70" s="1">
        <v>1.109E-3</v>
      </c>
      <c r="J70">
        <v>1.049E-3</v>
      </c>
      <c r="K70" s="9">
        <v>1.07E-3</v>
      </c>
      <c r="L70" s="1">
        <v>1.4450000000000001E-3</v>
      </c>
      <c r="M70">
        <v>1.428E-3</v>
      </c>
      <c r="N70" s="9">
        <v>5.0949999999999997E-3</v>
      </c>
      <c r="P70" s="9" t="s">
        <v>18</v>
      </c>
      <c r="Q70" s="1" cm="1">
        <f t="array" ref="Q70">_xlfn._xlws.FILTER(C$4:C$108, ($A$4:$A$108="3.")*($B$4:$B$108=$P70))</f>
        <v>9.5820000000000002E-3</v>
      </c>
      <c r="R70" cm="1">
        <f t="array" ref="R70">_xlfn._xlws.FILTER(D$4:D$108, ($A$4:$A$108="3.")*($B$4:$B$108=$P70))</f>
        <v>9.4599999999999997E-3</v>
      </c>
      <c r="S70" cm="1">
        <f t="array" ref="S70">_xlfn._xlws.FILTER(E$4:E$108, ($A$4:$A$108="3.")*($B$4:$B$108=$P70))</f>
        <v>9.6740000000000003E-3</v>
      </c>
      <c r="T70" s="1" cm="1">
        <f t="array" ref="T70">_xlfn._xlws.FILTER(F$4:F$108, ($A$4:$A$108="3.")*($B$4:$B$108=$P70))</f>
        <v>9.8840000000000004E-3</v>
      </c>
      <c r="U70" cm="1">
        <f t="array" ref="U70">_xlfn._xlws.FILTER(G$4:G$108, ($A$4:$A$108="3.")*($B$4:$B$108=$P70))</f>
        <v>1.0289E-2</v>
      </c>
      <c r="V70" cm="1">
        <f t="array" ref="V70">_xlfn._xlws.FILTER(H$4:H$108, ($A$4:$A$108="3.")*($B$4:$B$108=$P70))</f>
        <v>3.9330999999999998E-2</v>
      </c>
      <c r="W70" s="1" cm="1">
        <f t="array" ref="W70">_xlfn._xlws.FILTER(I$4:I$108, ($A$4:$A$108="3.")*($B$4:$B$108=$P70))</f>
        <v>7.7229999999999998E-3</v>
      </c>
      <c r="X70" cm="1">
        <f t="array" ref="X70">_xlfn._xlws.FILTER(J$4:J$108, ($A$4:$A$108="3.")*($B$4:$B$108=$P70))</f>
        <v>7.3720000000000001E-3</v>
      </c>
      <c r="Y70" cm="1">
        <f t="array" ref="Y70">_xlfn._xlws.FILTER(K$4:K$108, ($A$4:$A$108="3.")*($B$4:$B$108=$P70))</f>
        <v>7.2259999999999998E-3</v>
      </c>
      <c r="Z70" s="1" cm="1">
        <f t="array" ref="Z70">_xlfn._xlws.FILTER(L$4:L$108, ($A$4:$A$108="3.")*($B$4:$B$108=$P70))</f>
        <v>4.424E-3</v>
      </c>
      <c r="AA70" cm="1">
        <f t="array" ref="AA70">_xlfn._xlws.FILTER(M$4:M$108, ($A$4:$A$108="3.")*($B$4:$B$108=$P70))</f>
        <v>4.5230000000000001E-3</v>
      </c>
      <c r="AB70" s="9" cm="1">
        <f t="array" ref="AB70">_xlfn._xlws.FILTER(N$4:N$108, ($A$4:$A$108="3.")*($B$4:$B$108=$P70))</f>
        <v>1.1524E-2</v>
      </c>
    </row>
    <row r="71" spans="1:28" x14ac:dyDescent="0.35">
      <c r="A71" t="s">
        <v>30</v>
      </c>
      <c r="B71" s="9" t="str">
        <v>2^13</v>
      </c>
      <c r="C71">
        <v>2.4529999999999999E-3</v>
      </c>
      <c r="D71">
        <v>2.0960000000000002E-3</v>
      </c>
      <c r="E71" s="9">
        <v>1.915E-3</v>
      </c>
      <c r="F71" s="1">
        <v>3.722E-3</v>
      </c>
      <c r="G71">
        <v>4.4539999999999996E-3</v>
      </c>
      <c r="H71" s="9">
        <v>1.0081E-2</v>
      </c>
      <c r="I71" s="1">
        <v>1.1689999999999999E-3</v>
      </c>
      <c r="J71">
        <v>1.023E-3</v>
      </c>
      <c r="K71" s="9">
        <v>1.1100000000000001E-3</v>
      </c>
      <c r="L71" s="1">
        <v>1.4319999999999999E-3</v>
      </c>
      <c r="M71">
        <v>1.4120000000000001E-3</v>
      </c>
      <c r="N71" s="9">
        <v>5.0689999999999997E-3</v>
      </c>
      <c r="P71" s="9" t="s">
        <v>19</v>
      </c>
      <c r="Q71" s="1" cm="1">
        <f t="array" ref="Q71">_xlfn._xlws.FILTER(C$4:C$108, ($A$4:$A$108="3.")*($B$4:$B$108=$P71))</f>
        <v>1.8579999999999999E-2</v>
      </c>
      <c r="R71" cm="1">
        <f t="array" ref="R71">_xlfn._xlws.FILTER(D$4:D$108, ($A$4:$A$108="3.")*($B$4:$B$108=$P71))</f>
        <v>1.8411E-2</v>
      </c>
      <c r="S71" cm="1">
        <f t="array" ref="S71">_xlfn._xlws.FILTER(E$4:E$108, ($A$4:$A$108="3.")*($B$4:$B$108=$P71))</f>
        <v>1.9392E-2</v>
      </c>
      <c r="T71" s="1" cm="1">
        <f t="array" ref="T71">_xlfn._xlws.FILTER(F$4:F$108, ($A$4:$A$108="3.")*($B$4:$B$108=$P71))</f>
        <v>1.5468000000000001E-2</v>
      </c>
      <c r="U71" cm="1">
        <f t="array" ref="U71">_xlfn._xlws.FILTER(G$4:G$108, ($A$4:$A$108="3.")*($B$4:$B$108=$P71))</f>
        <v>1.8742000000000002E-2</v>
      </c>
      <c r="V71" cm="1">
        <f t="array" ref="V71">_xlfn._xlws.FILTER(H$4:H$108, ($A$4:$A$108="3.")*($B$4:$B$108=$P71))</f>
        <v>6.6805000000000003E-2</v>
      </c>
      <c r="W71" s="1" cm="1">
        <f t="array" ref="W71">_xlfn._xlws.FILTER(I$4:I$108, ($A$4:$A$108="3.")*($B$4:$B$108=$P71))</f>
        <v>1.5585999999999999E-2</v>
      </c>
      <c r="X71" cm="1">
        <f t="array" ref="X71">_xlfn._xlws.FILTER(J$4:J$108, ($A$4:$A$108="3.")*($B$4:$B$108=$P71))</f>
        <v>1.5029000000000001E-2</v>
      </c>
      <c r="Y71" cm="1">
        <f t="array" ref="Y71">_xlfn._xlws.FILTER(K$4:K$108, ($A$4:$A$108="3.")*($B$4:$B$108=$P71))</f>
        <v>1.5377999999999999E-2</v>
      </c>
      <c r="Z71" s="1" cm="1">
        <f t="array" ref="Z71">_xlfn._xlws.FILTER(L$4:L$108, ($A$4:$A$108="3.")*($B$4:$B$108=$P71))</f>
        <v>7.9039999999999996E-3</v>
      </c>
      <c r="AA71" cm="1">
        <f t="array" ref="AA71">_xlfn._xlws.FILTER(M$4:M$108, ($A$4:$A$108="3.")*($B$4:$B$108=$P71))</f>
        <v>7.7910000000000002E-3</v>
      </c>
      <c r="AB71" s="9" cm="1">
        <f t="array" ref="AB71">_xlfn._xlws.FILTER(N$4:N$108, ($A$4:$A$108="3.")*($B$4:$B$108=$P71))</f>
        <v>1.1615E-2</v>
      </c>
    </row>
    <row r="72" spans="1:28" x14ac:dyDescent="0.35">
      <c r="A72" t="s">
        <v>31</v>
      </c>
      <c r="B72" s="9" t="str">
        <v>2^13</v>
      </c>
      <c r="C72">
        <v>2.457E-3</v>
      </c>
      <c r="D72">
        <v>2.1389999999999998E-3</v>
      </c>
      <c r="E72" s="9">
        <v>1.9139999999999999E-3</v>
      </c>
      <c r="F72" s="1">
        <v>3.754E-3</v>
      </c>
      <c r="G72">
        <v>4.4060000000000002E-3</v>
      </c>
      <c r="H72" s="9">
        <v>1.0031999999999999E-2</v>
      </c>
      <c r="I72" s="1">
        <v>1.1379999999999999E-3</v>
      </c>
      <c r="J72">
        <v>1.024E-3</v>
      </c>
      <c r="K72" s="9">
        <v>1.075E-3</v>
      </c>
      <c r="L72" s="1">
        <v>1.431E-3</v>
      </c>
      <c r="M72">
        <v>1.464E-3</v>
      </c>
      <c r="N72" s="9">
        <v>5.0549999999999996E-3</v>
      </c>
      <c r="P72" s="9" t="s">
        <v>20</v>
      </c>
      <c r="Q72" s="1" cm="1">
        <f t="array" ref="Q72">_xlfn._xlws.FILTER(C$4:C$108, ($A$4:$A$108="3.")*($B$4:$B$108=$P72))</f>
        <v>8.2209999999999991E-3</v>
      </c>
      <c r="R72" cm="1">
        <f t="array" ref="R72">_xlfn._xlws.FILTER(D$4:D$108, ($A$4:$A$108="3.")*($B$4:$B$108=$P72))</f>
        <v>8.0730000000000003E-3</v>
      </c>
      <c r="S72" cm="1">
        <f t="array" ref="S72">_xlfn._xlws.FILTER(E$4:E$108, ($A$4:$A$108="3.")*($B$4:$B$108=$P72))</f>
        <v>8.3009999999999994E-3</v>
      </c>
      <c r="T72" s="1" cm="1">
        <f t="array" ref="T72">_xlfn._xlws.FILTER(F$4:F$108, ($A$4:$A$108="3.")*($B$4:$B$108=$P72))</f>
        <v>2.6995999999999999E-2</v>
      </c>
      <c r="U72" cm="1">
        <f t="array" ref="U72">_xlfn._xlws.FILTER(G$4:G$108, ($A$4:$A$108="3.")*($B$4:$B$108=$P72))</f>
        <v>2.8624E-2</v>
      </c>
      <c r="V72" cm="1">
        <f t="array" ref="V72">_xlfn._xlws.FILTER(H$4:H$108, ($A$4:$A$108="3.")*($B$4:$B$108=$P72))</f>
        <v>0.12687699999999999</v>
      </c>
      <c r="W72" s="1" cm="1">
        <f t="array" ref="W72">_xlfn._xlws.FILTER(I$4:I$108, ($A$4:$A$108="3.")*($B$4:$B$108=$P72))</f>
        <v>4.1219999999999998E-3</v>
      </c>
      <c r="X72" cm="1">
        <f t="array" ref="X72">_xlfn._xlws.FILTER(J$4:J$108, ($A$4:$A$108="3.")*($B$4:$B$108=$P72))</f>
        <v>4.3639999999999998E-3</v>
      </c>
      <c r="Y72" cm="1">
        <f t="array" ref="Y72">_xlfn._xlws.FILTER(K$4:K$108, ($A$4:$A$108="3.")*($B$4:$B$108=$P72))</f>
        <v>4.1700000000000001E-3</v>
      </c>
      <c r="Z72" s="1" cm="1">
        <f t="array" ref="Z72">_xlfn._xlws.FILTER(L$4:L$108, ($A$4:$A$108="3.")*($B$4:$B$108=$P72))</f>
        <v>1.4135E-2</v>
      </c>
      <c r="AA72" cm="1">
        <f t="array" ref="AA72">_xlfn._xlws.FILTER(M$4:M$108, ($A$4:$A$108="3.")*($B$4:$B$108=$P72))</f>
        <v>1.6182999999999999E-2</v>
      </c>
      <c r="AB72" s="9" cm="1">
        <f t="array" ref="AB72">_xlfn._xlws.FILTER(N$4:N$108, ($A$4:$A$108="3.")*($B$4:$B$108=$P72))</f>
        <v>2.4326E-2</v>
      </c>
    </row>
    <row r="73" spans="1:28" x14ac:dyDescent="0.35">
      <c r="A73" t="s">
        <v>32</v>
      </c>
      <c r="B73" s="9" t="str">
        <v>2^13</v>
      </c>
      <c r="C73">
        <v>2.421E-3</v>
      </c>
      <c r="D73">
        <v>2.1519999999999998E-3</v>
      </c>
      <c r="E73" s="9">
        <v>1.926E-3</v>
      </c>
      <c r="F73" s="1">
        <v>3.79E-3</v>
      </c>
      <c r="G73">
        <v>4.4390000000000002E-3</v>
      </c>
      <c r="H73" s="9">
        <v>1.004E-2</v>
      </c>
      <c r="I73" s="1">
        <v>1.1789999999999999E-3</v>
      </c>
      <c r="J73">
        <v>1.0300000000000001E-3</v>
      </c>
      <c r="K73" s="9">
        <v>1.0939999999999999E-3</v>
      </c>
      <c r="L73" s="1">
        <v>1.441E-3</v>
      </c>
      <c r="M73">
        <v>1.436E-3</v>
      </c>
      <c r="N73" s="9">
        <v>5.058E-3</v>
      </c>
      <c r="P73" s="9" t="s">
        <v>21</v>
      </c>
      <c r="Q73" s="1" cm="1">
        <f t="array" ref="Q73">_xlfn._xlws.FILTER(C$4:C$108, ($A$4:$A$108="3.")*($B$4:$B$108=$P73))</f>
        <v>1.9924000000000001E-2</v>
      </c>
      <c r="R73" cm="1">
        <f t="array" ref="R73">_xlfn._xlws.FILTER(D$4:D$108, ($A$4:$A$108="3.")*($B$4:$B$108=$P73))</f>
        <v>1.9283000000000002E-2</v>
      </c>
      <c r="S73" cm="1">
        <f t="array" ref="S73">_xlfn._xlws.FILTER(E$4:E$108, ($A$4:$A$108="3.")*($B$4:$B$108=$P73))</f>
        <v>1.9302E-2</v>
      </c>
      <c r="T73" s="1" cm="1">
        <f t="array" ref="T73">_xlfn._xlws.FILTER(F$4:F$108, ($A$4:$A$108="3.")*($B$4:$B$108=$P73))</f>
        <v>4.8204999999999998E-2</v>
      </c>
      <c r="U73" cm="1">
        <f t="array" ref="U73">_xlfn._xlws.FILTER(G$4:G$108, ($A$4:$A$108="3.")*($B$4:$B$108=$P73))</f>
        <v>5.0513000000000002E-2</v>
      </c>
      <c r="V73" cm="1">
        <f t="array" ref="V73">_xlfn._xlws.FILTER(H$4:H$108, ($A$4:$A$108="3.")*($B$4:$B$108=$P73))</f>
        <v>6.5615000000000007E-2</v>
      </c>
      <c r="W73" s="1" cm="1">
        <f t="array" ref="W73">_xlfn._xlws.FILTER(I$4:I$108, ($A$4:$A$108="3.")*($B$4:$B$108=$P73))</f>
        <v>9.0069999999999994E-3</v>
      </c>
      <c r="X73" cm="1">
        <f t="array" ref="X73">_xlfn._xlws.FILTER(J$4:J$108, ($A$4:$A$108="3.")*($B$4:$B$108=$P73))</f>
        <v>9.4920000000000004E-3</v>
      </c>
      <c r="Y73" cm="1">
        <f t="array" ref="Y73">_xlfn._xlws.FILTER(K$4:K$108, ($A$4:$A$108="3.")*($B$4:$B$108=$P73))</f>
        <v>9.0810000000000005E-3</v>
      </c>
      <c r="Z73" s="1" cm="1">
        <f t="array" ref="Z73">_xlfn._xlws.FILTER(L$4:L$108, ($A$4:$A$108="3.")*($B$4:$B$108=$P73))</f>
        <v>2.4757999999999999E-2</v>
      </c>
      <c r="AA73" cm="1">
        <f t="array" ref="AA73">_xlfn._xlws.FILTER(M$4:M$108, ($A$4:$A$108="3.")*($B$4:$B$108=$P73))</f>
        <v>2.7038E-2</v>
      </c>
      <c r="AB73" s="9" cm="1">
        <f t="array" ref="AB73">_xlfn._xlws.FILTER(N$4:N$108, ($A$4:$A$108="3.")*($B$4:$B$108=$P73))</f>
        <v>2.504E-2</v>
      </c>
    </row>
    <row r="74" spans="1:28" x14ac:dyDescent="0.35">
      <c r="A74" t="s">
        <v>28</v>
      </c>
      <c r="B74" s="9" t="str">
        <v>2^14</v>
      </c>
      <c r="C74">
        <v>4.2290000000000001E-3</v>
      </c>
      <c r="D74">
        <v>4.1180000000000001E-3</v>
      </c>
      <c r="E74" s="9">
        <v>3.8579999999999999E-3</v>
      </c>
      <c r="F74" s="1">
        <v>5.0699999999999999E-3</v>
      </c>
      <c r="G74">
        <v>5.9239999999999996E-3</v>
      </c>
      <c r="H74" s="9">
        <v>1.4241E-2</v>
      </c>
      <c r="I74" s="1">
        <v>2.5639999999999999E-3</v>
      </c>
      <c r="J74">
        <v>2.5839999999999999E-3</v>
      </c>
      <c r="K74" s="9">
        <v>2.366E-3</v>
      </c>
      <c r="L74" s="1">
        <v>1.89E-3</v>
      </c>
      <c r="M74">
        <v>2.0179999999999998E-3</v>
      </c>
      <c r="N74" s="9">
        <v>7.3590000000000001E-3</v>
      </c>
      <c r="P74" s="9" t="s">
        <v>22</v>
      </c>
      <c r="Q74" s="1" cm="1">
        <f t="array" ref="Q74">_xlfn._xlws.FILTER(C$4:C$108, ($A$4:$A$108="3.")*($B$4:$B$108=$P74))</f>
        <v>2.9624999999999999E-2</v>
      </c>
      <c r="R74" cm="1">
        <f t="array" ref="R74">_xlfn._xlws.FILTER(D$4:D$108, ($A$4:$A$108="3.")*($B$4:$B$108=$P74))</f>
        <v>2.8899000000000001E-2</v>
      </c>
      <c r="S74" cm="1">
        <f t="array" ref="S74">_xlfn._xlws.FILTER(E$4:E$108, ($A$4:$A$108="3.")*($B$4:$B$108=$P74))</f>
        <v>3.0412999999999999E-2</v>
      </c>
      <c r="T74" s="1" cm="1">
        <f t="array" ref="T74">_xlfn._xlws.FILTER(F$4:F$108, ($A$4:$A$108="3.")*($B$4:$B$108=$P74))</f>
        <v>9.0617000000000003E-2</v>
      </c>
      <c r="U74" cm="1">
        <f t="array" ref="U74">_xlfn._xlws.FILTER(G$4:G$108, ($A$4:$A$108="3.")*($B$4:$B$108=$P74))</f>
        <v>9.2610999999999999E-2</v>
      </c>
      <c r="V74" cm="1">
        <f t="array" ref="V74">_xlfn._xlws.FILTER(H$4:H$108, ($A$4:$A$108="3.")*($B$4:$B$108=$P74))</f>
        <v>9.3792E-2</v>
      </c>
      <c r="W74" s="1" cm="1">
        <f t="array" ref="W74">_xlfn._xlws.FILTER(I$4:I$108, ($A$4:$A$108="3.")*($B$4:$B$108=$P74))</f>
        <v>1.4333E-2</v>
      </c>
      <c r="X74" cm="1">
        <f t="array" ref="X74">_xlfn._xlws.FILTER(J$4:J$108, ($A$4:$A$108="3.")*($B$4:$B$108=$P74))</f>
        <v>1.7221E-2</v>
      </c>
      <c r="Y74" cm="1">
        <f t="array" ref="Y74">_xlfn._xlws.FILTER(K$4:K$108, ($A$4:$A$108="3.")*($B$4:$B$108=$P74))</f>
        <v>1.4223E-2</v>
      </c>
      <c r="Z74" s="1" cm="1">
        <f t="array" ref="Z74">_xlfn._xlws.FILTER(L$4:L$108, ($A$4:$A$108="3.")*($B$4:$B$108=$P74))</f>
        <v>4.5935999999999998E-2</v>
      </c>
      <c r="AA74" cm="1">
        <f t="array" ref="AA74">_xlfn._xlws.FILTER(M$4:M$108, ($A$4:$A$108="3.")*($B$4:$B$108=$P74))</f>
        <v>4.8918000000000003E-2</v>
      </c>
      <c r="AB74" s="9" cm="1">
        <f t="array" ref="AB74">_xlfn._xlws.FILTER(N$4:N$108, ($A$4:$A$108="3.")*($B$4:$B$108=$P74))</f>
        <v>4.6301000000000002E-2</v>
      </c>
    </row>
    <row r="75" spans="1:28" x14ac:dyDescent="0.35">
      <c r="A75" t="s">
        <v>29</v>
      </c>
      <c r="B75" s="9" t="str">
        <v>2^14</v>
      </c>
      <c r="C75">
        <v>3.4550000000000002E-3</v>
      </c>
      <c r="D75">
        <v>3.3479999999999998E-3</v>
      </c>
      <c r="E75" s="9">
        <v>3.192E-3</v>
      </c>
      <c r="F75" s="1">
        <v>4.9779999999999998E-3</v>
      </c>
      <c r="G75">
        <v>5.6829999999999997E-3</v>
      </c>
      <c r="H75" s="9">
        <v>1.4237E-2</v>
      </c>
      <c r="I75" s="1">
        <v>2.1459999999999999E-3</v>
      </c>
      <c r="J75">
        <v>2.2039999999999998E-3</v>
      </c>
      <c r="K75" s="9">
        <v>1.952E-3</v>
      </c>
      <c r="L75" s="1">
        <v>1.859E-3</v>
      </c>
      <c r="M75">
        <v>1.9889999999999999E-3</v>
      </c>
      <c r="N75" s="9">
        <v>7.3439999999999998E-3</v>
      </c>
    </row>
    <row r="76" spans="1:28" ht="16" x14ac:dyDescent="0.4">
      <c r="A76" t="s">
        <v>30</v>
      </c>
      <c r="B76" s="9" t="str">
        <v>2^14</v>
      </c>
      <c r="C76">
        <v>3.467E-3</v>
      </c>
      <c r="D76">
        <v>3.3579999999999999E-3</v>
      </c>
      <c r="E76" s="9">
        <v>3.215E-3</v>
      </c>
      <c r="F76" s="1">
        <v>4.9659999999999999E-3</v>
      </c>
      <c r="G76">
        <v>5.7080000000000004E-3</v>
      </c>
      <c r="H76" s="9">
        <v>1.4223E-2</v>
      </c>
      <c r="I76" s="1">
        <v>2.1380000000000001E-3</v>
      </c>
      <c r="J76">
        <v>2.1310000000000001E-3</v>
      </c>
      <c r="K76" s="9">
        <v>1.8979999999999999E-3</v>
      </c>
      <c r="L76" s="1">
        <v>1.8699999999999999E-3</v>
      </c>
      <c r="M76">
        <v>1.9559999999999998E-3</v>
      </c>
      <c r="N76" s="9">
        <v>7.3670000000000003E-3</v>
      </c>
      <c r="P76" s="18" t="s">
        <v>41</v>
      </c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x14ac:dyDescent="0.35">
      <c r="A77" t="s">
        <v>31</v>
      </c>
      <c r="B77" s="9" t="str">
        <v>2^14</v>
      </c>
      <c r="C77">
        <v>3.4859999999999999E-3</v>
      </c>
      <c r="D77">
        <v>3.4129999999999998E-3</v>
      </c>
      <c r="E77" s="9">
        <v>3.124E-3</v>
      </c>
      <c r="F77" s="1">
        <v>4.9690000000000003E-3</v>
      </c>
      <c r="G77">
        <v>5.6540000000000002E-3</v>
      </c>
      <c r="H77" s="9">
        <v>1.4253999999999999E-2</v>
      </c>
      <c r="I77" s="1">
        <v>2.1250000000000002E-3</v>
      </c>
      <c r="J77">
        <v>2.1310000000000001E-3</v>
      </c>
      <c r="K77" s="9">
        <v>1.9189999999999999E-3</v>
      </c>
      <c r="L77" s="1">
        <v>1.853E-3</v>
      </c>
      <c r="M77">
        <v>1.97E-3</v>
      </c>
      <c r="N77" s="9">
        <v>7.293E-3</v>
      </c>
      <c r="P77" s="13"/>
      <c r="Q77" s="21" t="s">
        <v>34</v>
      </c>
      <c r="R77" s="22"/>
      <c r="S77" s="23"/>
      <c r="T77" s="24" t="s">
        <v>23</v>
      </c>
      <c r="U77" s="25"/>
      <c r="V77" s="26"/>
      <c r="W77" s="21" t="s">
        <v>25</v>
      </c>
      <c r="X77" s="22"/>
      <c r="Y77" s="23"/>
      <c r="Z77" s="24" t="s">
        <v>24</v>
      </c>
      <c r="AA77" s="25"/>
      <c r="AB77" s="26"/>
    </row>
    <row r="78" spans="1:28" x14ac:dyDescent="0.35">
      <c r="A78" t="s">
        <v>32</v>
      </c>
      <c r="B78" s="9" t="str">
        <v>2^14</v>
      </c>
      <c r="C78">
        <v>3.473E-3</v>
      </c>
      <c r="D78">
        <v>3.388E-3</v>
      </c>
      <c r="E78" s="9">
        <v>3.241E-3</v>
      </c>
      <c r="F78" s="1">
        <v>4.9560000000000003E-3</v>
      </c>
      <c r="G78">
        <v>5.6670000000000002E-3</v>
      </c>
      <c r="H78" s="9">
        <v>1.4236E-2</v>
      </c>
      <c r="I78" s="1">
        <v>2.0969999999999999E-3</v>
      </c>
      <c r="J78">
        <v>2.2680000000000001E-3</v>
      </c>
      <c r="K78" s="9">
        <v>1.923E-3</v>
      </c>
      <c r="L78" s="1">
        <v>1.8649999999999999E-3</v>
      </c>
      <c r="M78">
        <v>1.9729999999999999E-3</v>
      </c>
      <c r="N78" s="9">
        <v>7.2979999999999998E-3</v>
      </c>
      <c r="P78" s="14" t="s">
        <v>0</v>
      </c>
      <c r="Q78" s="5" t="s">
        <v>35</v>
      </c>
      <c r="R78" s="10" t="s">
        <v>44</v>
      </c>
      <c r="S78" s="6" t="s">
        <v>36</v>
      </c>
      <c r="T78" s="5" t="s">
        <v>35</v>
      </c>
      <c r="U78" s="10" t="s">
        <v>44</v>
      </c>
      <c r="V78" s="6" t="s">
        <v>36</v>
      </c>
      <c r="W78" s="5" t="s">
        <v>35</v>
      </c>
      <c r="X78" s="10" t="s">
        <v>44</v>
      </c>
      <c r="Y78" s="6" t="s">
        <v>36</v>
      </c>
      <c r="Z78" s="5" t="s">
        <v>35</v>
      </c>
      <c r="AA78" s="10" t="s">
        <v>44</v>
      </c>
      <c r="AB78" s="6" t="s">
        <v>36</v>
      </c>
    </row>
    <row r="79" spans="1:28" x14ac:dyDescent="0.35">
      <c r="A79" t="s">
        <v>28</v>
      </c>
      <c r="B79" s="9" t="str">
        <v>2^15</v>
      </c>
      <c r="C79">
        <v>5.5649999999999996E-3</v>
      </c>
      <c r="D79">
        <v>5.8129999999999996E-3</v>
      </c>
      <c r="E79" s="9">
        <v>5.2979999999999998E-3</v>
      </c>
      <c r="F79" s="1">
        <v>6.7650000000000002E-3</v>
      </c>
      <c r="G79">
        <v>7.4460000000000004E-3</v>
      </c>
      <c r="H79" s="9">
        <v>2.4503E-2</v>
      </c>
      <c r="I79" s="1">
        <v>3.9050000000000001E-3</v>
      </c>
      <c r="J79">
        <v>3.7399999999999998E-3</v>
      </c>
      <c r="K79" s="9">
        <v>3.7009999999999999E-3</v>
      </c>
      <c r="L79" s="1">
        <v>2.7829999999999999E-3</v>
      </c>
      <c r="M79">
        <v>2.8960000000000001E-3</v>
      </c>
      <c r="N79" s="9">
        <v>1.2741000000000001E-2</v>
      </c>
      <c r="P79" s="9" t="s">
        <v>2</v>
      </c>
      <c r="Q79" s="1" cm="1">
        <f t="array" ref="Q79">_xlfn._xlws.FILTER(C$4:C$108, ($A$4:$A$108="4.")*($B$4:$B$108=$P79))</f>
        <v>1.276E-3</v>
      </c>
      <c r="R79" cm="1">
        <f t="array" ref="R79">_xlfn._xlws.FILTER(D$4:D$108, ($A$4:$A$108="4.")*($B$4:$B$108=$P79))</f>
        <v>2.9399999999999999E-4</v>
      </c>
      <c r="S79" cm="1">
        <f t="array" ref="S79">_xlfn._xlws.FILTER(E$4:E$108, ($A$4:$A$108="4.")*($B$4:$B$108=$P79))</f>
        <v>2.6800000000000001E-4</v>
      </c>
      <c r="T79" s="1" cm="1">
        <f t="array" ref="T79">_xlfn._xlws.FILTER(F$4:F$108, ($A$4:$A$108="4.")*($B$4:$B$108=$P79))</f>
        <v>1.14E-3</v>
      </c>
      <c r="U79" cm="1">
        <f t="array" ref="U79">_xlfn._xlws.FILTER(G$4:G$108, ($A$4:$A$108="4.")*($B$4:$B$108=$P79))</f>
        <v>1.5839999999999999E-3</v>
      </c>
      <c r="V79" cm="1">
        <f t="array" ref="V79">_xlfn._xlws.FILTER(H$4:H$108, ($A$4:$A$108="4.")*($B$4:$B$108=$P79))</f>
        <v>1.9400000000000001E-3</v>
      </c>
      <c r="W79" s="1" cm="1">
        <f t="array" ref="W79">_xlfn._xlws.FILTER(I$4:I$108, ($A$4:$A$108="4.")*($B$4:$B$108=$P79))</f>
        <v>1.17E-4</v>
      </c>
      <c r="X79" cm="1">
        <f t="array" ref="X79">_xlfn._xlws.FILTER(J$4:J$108, ($A$4:$A$108="4.")*($B$4:$B$108=$P79))</f>
        <v>1.1400000000000001E-4</v>
      </c>
      <c r="Y79" cm="1">
        <f t="array" ref="Y79">_xlfn._xlws.FILTER(K$4:K$108, ($A$4:$A$108="4.")*($B$4:$B$108=$P79))</f>
        <v>1E-4</v>
      </c>
      <c r="Z79" s="1" cm="1">
        <f t="array" ref="Z79">_xlfn._xlws.FILTER(L$4:L$108, ($A$4:$A$108="4.")*($B$4:$B$108=$P79))</f>
        <v>9.1000000000000003E-5</v>
      </c>
      <c r="AA79" cm="1">
        <f t="array" ref="AA79">_xlfn._xlws.FILTER(M$4:M$108, ($A$4:$A$108="4.")*($B$4:$B$108=$P79))</f>
        <v>1E-4</v>
      </c>
      <c r="AB79" s="9" cm="1">
        <f t="array" ref="AB79">_xlfn._xlws.FILTER(N$4:N$108, ($A$4:$A$108="4.")*($B$4:$B$108=$P79))</f>
        <v>1.5529999999999999E-3</v>
      </c>
    </row>
    <row r="80" spans="1:28" x14ac:dyDescent="0.35">
      <c r="A80" t="s">
        <v>29</v>
      </c>
      <c r="B80" s="9" t="str">
        <v>2^15</v>
      </c>
      <c r="C80">
        <v>5.561E-3</v>
      </c>
      <c r="D80">
        <v>5.47E-3</v>
      </c>
      <c r="E80" s="9">
        <v>5.2339999999999999E-3</v>
      </c>
      <c r="F80" s="1">
        <v>6.7270000000000003E-3</v>
      </c>
      <c r="G80">
        <v>7.4799999999999997E-3</v>
      </c>
      <c r="H80" s="9">
        <v>2.4579E-2</v>
      </c>
      <c r="I80" s="1">
        <v>3.8679999999999999E-3</v>
      </c>
      <c r="J80">
        <v>3.725E-3</v>
      </c>
      <c r="K80" s="9">
        <v>3.6419999999999998E-3</v>
      </c>
      <c r="L80" s="1">
        <v>2.7520000000000001E-3</v>
      </c>
      <c r="M80">
        <v>2.8730000000000001E-3</v>
      </c>
      <c r="N80" s="9">
        <v>1.252E-2</v>
      </c>
      <c r="P80" s="9" t="s">
        <v>3</v>
      </c>
      <c r="Q80" s="1" cm="1">
        <f t="array" ref="Q80">_xlfn._xlws.FILTER(C$4:C$108, ($A$4:$A$108="4.")*($B$4:$B$108=$P80))</f>
        <v>1.065E-3</v>
      </c>
      <c r="R80" cm="1">
        <f t="array" ref="R80">_xlfn._xlws.FILTER(D$4:D$108, ($A$4:$A$108="4.")*($B$4:$B$108=$P80))</f>
        <v>2.9999999999999997E-4</v>
      </c>
      <c r="S80" cm="1">
        <f t="array" ref="S80">_xlfn._xlws.FILTER(E$4:E$108, ($A$4:$A$108="4.")*($B$4:$B$108=$P80))</f>
        <v>2.6600000000000001E-4</v>
      </c>
      <c r="T80" s="1" cm="1">
        <f t="array" ref="T80">_xlfn._xlws.FILTER(F$4:F$108, ($A$4:$A$108="4.")*($B$4:$B$108=$P80))</f>
        <v>1.1590000000000001E-3</v>
      </c>
      <c r="U80" cm="1">
        <f t="array" ref="U80">_xlfn._xlws.FILTER(G$4:G$108, ($A$4:$A$108="4.")*($B$4:$B$108=$P80))</f>
        <v>1.663E-3</v>
      </c>
      <c r="V80" cm="1">
        <f t="array" ref="V80">_xlfn._xlws.FILTER(H$4:H$108, ($A$4:$A$108="4.")*($B$4:$B$108=$P80))</f>
        <v>1.9430000000000001E-3</v>
      </c>
      <c r="W80" s="1" cm="1">
        <f t="array" ref="W80">_xlfn._xlws.FILTER(I$4:I$108, ($A$4:$A$108="4.")*($B$4:$B$108=$P80))</f>
        <v>1.18E-4</v>
      </c>
      <c r="X80" cm="1">
        <f t="array" ref="X80">_xlfn._xlws.FILTER(J$4:J$108, ($A$4:$A$108="4.")*($B$4:$B$108=$P80))</f>
        <v>1.1400000000000001E-4</v>
      </c>
      <c r="Y80" cm="1">
        <f t="array" ref="Y80">_xlfn._xlws.FILTER(K$4:K$108, ($A$4:$A$108="4.")*($B$4:$B$108=$P80))</f>
        <v>1E-4</v>
      </c>
      <c r="Z80" s="1" cm="1">
        <f t="array" ref="Z80">_xlfn._xlws.FILTER(L$4:L$108, ($A$4:$A$108="4.")*($B$4:$B$108=$P80))</f>
        <v>9.0000000000000006E-5</v>
      </c>
      <c r="AA80" cm="1">
        <f t="array" ref="AA80">_xlfn._xlws.FILTER(M$4:M$108, ($A$4:$A$108="4.")*($B$4:$B$108=$P80))</f>
        <v>1.0900000000000001E-4</v>
      </c>
      <c r="AB80" s="9" cm="1">
        <f t="array" ref="AB80">_xlfn._xlws.FILTER(N$4:N$108, ($A$4:$A$108="4.")*($B$4:$B$108=$P80))</f>
        <v>1.5299999999999999E-3</v>
      </c>
    </row>
    <row r="81" spans="1:28" x14ac:dyDescent="0.35">
      <c r="A81" t="s">
        <v>30</v>
      </c>
      <c r="B81" s="9" t="str">
        <v>2^15</v>
      </c>
      <c r="C81">
        <v>5.5719999999999997E-3</v>
      </c>
      <c r="D81">
        <v>5.4219999999999997E-3</v>
      </c>
      <c r="E81" s="9">
        <v>5.2589999999999998E-3</v>
      </c>
      <c r="F81" s="1">
        <v>6.7980000000000002E-3</v>
      </c>
      <c r="G81">
        <v>7.4339999999999996E-3</v>
      </c>
      <c r="H81" s="9">
        <v>2.4597000000000001E-2</v>
      </c>
      <c r="I81" s="1">
        <v>3.9550000000000002E-3</v>
      </c>
      <c r="J81">
        <v>3.6949999999999999E-3</v>
      </c>
      <c r="K81" s="9">
        <v>3.6619999999999999E-3</v>
      </c>
      <c r="L81" s="1">
        <v>2.8110000000000001E-3</v>
      </c>
      <c r="M81">
        <v>2.836E-3</v>
      </c>
      <c r="N81" s="9">
        <v>1.2468999999999999E-2</v>
      </c>
      <c r="P81" s="9" t="s">
        <v>4</v>
      </c>
      <c r="Q81" s="1" cm="1">
        <f t="array" ref="Q81">_xlfn._xlws.FILTER(C$4:C$108, ($A$4:$A$108="4.")*($B$4:$B$108=$P81))</f>
        <v>1.1130000000000001E-3</v>
      </c>
      <c r="R81" cm="1">
        <f t="array" ref="R81">_xlfn._xlws.FILTER(D$4:D$108, ($A$4:$A$108="4.")*($B$4:$B$108=$P81))</f>
        <v>3.0200000000000002E-4</v>
      </c>
      <c r="S81" cm="1">
        <f t="array" ref="S81">_xlfn._xlws.FILTER(E$4:E$108, ($A$4:$A$108="4.")*($B$4:$B$108=$P81))</f>
        <v>3.0499999999999999E-4</v>
      </c>
      <c r="T81" s="1" cm="1">
        <f t="array" ref="T81">_xlfn._xlws.FILTER(F$4:F$108, ($A$4:$A$108="4.")*($B$4:$B$108=$P81))</f>
        <v>1.317E-3</v>
      </c>
      <c r="U81" cm="1">
        <f t="array" ref="U81">_xlfn._xlws.FILTER(G$4:G$108, ($A$4:$A$108="4.")*($B$4:$B$108=$P81))</f>
        <v>1.6080000000000001E-3</v>
      </c>
      <c r="V81" cm="1">
        <f t="array" ref="V81">_xlfn._xlws.FILTER(H$4:H$108, ($A$4:$A$108="4.")*($B$4:$B$108=$P81))</f>
        <v>2.0100000000000001E-3</v>
      </c>
      <c r="W81" s="1" cm="1">
        <f t="array" ref="W81">_xlfn._xlws.FILTER(I$4:I$108, ($A$4:$A$108="4.")*($B$4:$B$108=$P81))</f>
        <v>1.17E-4</v>
      </c>
      <c r="X81" cm="1">
        <f t="array" ref="X81">_xlfn._xlws.FILTER(J$4:J$108, ($A$4:$A$108="4.")*($B$4:$B$108=$P81))</f>
        <v>1.1400000000000001E-4</v>
      </c>
      <c r="Y81" cm="1">
        <f t="array" ref="Y81">_xlfn._xlws.FILTER(K$4:K$108, ($A$4:$A$108="4.")*($B$4:$B$108=$P81))</f>
        <v>1E-4</v>
      </c>
      <c r="Z81" s="1" cm="1">
        <f t="array" ref="Z81">_xlfn._xlws.FILTER(L$4:L$108, ($A$4:$A$108="4.")*($B$4:$B$108=$P81))</f>
        <v>8.8999999999999995E-5</v>
      </c>
      <c r="AA81" cm="1">
        <f t="array" ref="AA81">_xlfn._xlws.FILTER(M$4:M$108, ($A$4:$A$108="4.")*($B$4:$B$108=$P81))</f>
        <v>9.5000000000000005E-5</v>
      </c>
      <c r="AB81" s="9" cm="1">
        <f t="array" ref="AB81">_xlfn._xlws.FILTER(N$4:N$108, ($A$4:$A$108="4.")*($B$4:$B$108=$P81))</f>
        <v>1.536E-3</v>
      </c>
    </row>
    <row r="82" spans="1:28" x14ac:dyDescent="0.35">
      <c r="A82" t="s">
        <v>31</v>
      </c>
      <c r="B82" s="9" t="str">
        <v>2^15</v>
      </c>
      <c r="C82">
        <v>5.5259999999999997E-3</v>
      </c>
      <c r="D82">
        <v>5.457E-3</v>
      </c>
      <c r="E82" s="9">
        <v>5.2199999999999998E-3</v>
      </c>
      <c r="F82" s="1">
        <v>6.9080000000000001E-3</v>
      </c>
      <c r="G82">
        <v>7.4450000000000002E-3</v>
      </c>
      <c r="H82" s="9">
        <v>2.4544E-2</v>
      </c>
      <c r="I82" s="1">
        <v>3.885E-3</v>
      </c>
      <c r="J82">
        <v>3.7750000000000001E-3</v>
      </c>
      <c r="K82" s="9">
        <v>3.6779999999999998E-3</v>
      </c>
      <c r="L82" s="1">
        <v>2.7920000000000002E-3</v>
      </c>
      <c r="M82">
        <v>2.8660000000000001E-3</v>
      </c>
      <c r="N82" s="9">
        <v>1.2361E-2</v>
      </c>
      <c r="P82" s="9" t="s">
        <v>5</v>
      </c>
      <c r="Q82" s="1" cm="1">
        <f t="array" ref="Q82">_xlfn._xlws.FILTER(C$4:C$108, ($A$4:$A$108="4.")*($B$4:$B$108=$P82))</f>
        <v>1.129E-3</v>
      </c>
      <c r="R82" cm="1">
        <f t="array" ref="R82">_xlfn._xlws.FILTER(D$4:D$108, ($A$4:$A$108="4.")*($B$4:$B$108=$P82))</f>
        <v>2.9300000000000002E-4</v>
      </c>
      <c r="S82" cm="1">
        <f t="array" ref="S82">_xlfn._xlws.FILTER(E$4:E$108, ($A$4:$A$108="4.")*($B$4:$B$108=$P82))</f>
        <v>2.6600000000000001E-4</v>
      </c>
      <c r="T82" s="1" cm="1">
        <f t="array" ref="T82">_xlfn._xlws.FILTER(F$4:F$108, ($A$4:$A$108="4.")*($B$4:$B$108=$P82))</f>
        <v>1.152E-3</v>
      </c>
      <c r="U82" cm="1">
        <f t="array" ref="U82">_xlfn._xlws.FILTER(G$4:G$108, ($A$4:$A$108="4.")*($B$4:$B$108=$P82))</f>
        <v>1.609E-3</v>
      </c>
      <c r="V82" cm="1">
        <f t="array" ref="V82">_xlfn._xlws.FILTER(H$4:H$108, ($A$4:$A$108="4.")*($B$4:$B$108=$P82))</f>
        <v>1.993E-3</v>
      </c>
      <c r="W82" s="1" cm="1">
        <f t="array" ref="W82">_xlfn._xlws.FILTER(I$4:I$108, ($A$4:$A$108="4.")*($B$4:$B$108=$P82))</f>
        <v>1.17E-4</v>
      </c>
      <c r="X82" cm="1">
        <f t="array" ref="X82">_xlfn._xlws.FILTER(J$4:J$108, ($A$4:$A$108="4.")*($B$4:$B$108=$P82))</f>
        <v>1.13E-4</v>
      </c>
      <c r="Y82" cm="1">
        <f t="array" ref="Y82">_xlfn._xlws.FILTER(K$4:K$108, ($A$4:$A$108="4.")*($B$4:$B$108=$P82))</f>
        <v>1.01E-4</v>
      </c>
      <c r="Z82" s="1" cm="1">
        <f t="array" ref="Z82">_xlfn._xlws.FILTER(L$4:L$108, ($A$4:$A$108="4.")*($B$4:$B$108=$P82))</f>
        <v>8.8999999999999995E-5</v>
      </c>
      <c r="AA82" cm="1">
        <f t="array" ref="AA82">_xlfn._xlws.FILTER(M$4:M$108, ($A$4:$A$108="4.")*($B$4:$B$108=$P82))</f>
        <v>1E-4</v>
      </c>
      <c r="AB82" s="9" cm="1">
        <f t="array" ref="AB82">_xlfn._xlws.FILTER(N$4:N$108, ($A$4:$A$108="4.")*($B$4:$B$108=$P82))</f>
        <v>1.552E-3</v>
      </c>
    </row>
    <row r="83" spans="1:28" x14ac:dyDescent="0.35">
      <c r="A83" t="s">
        <v>32</v>
      </c>
      <c r="B83" s="9" t="str">
        <v>2^15</v>
      </c>
      <c r="C83">
        <v>5.4970000000000001E-3</v>
      </c>
      <c r="D83">
        <v>5.7080000000000004E-3</v>
      </c>
      <c r="E83" s="9">
        <v>5.2459999999999998E-3</v>
      </c>
      <c r="F83" s="1">
        <v>6.8370000000000002E-3</v>
      </c>
      <c r="G83">
        <v>7.4159999999999998E-3</v>
      </c>
      <c r="H83" s="9">
        <v>2.4494999999999999E-2</v>
      </c>
      <c r="I83" s="1">
        <v>3.8769999999999998E-3</v>
      </c>
      <c r="J83">
        <v>3.7109999999999999E-3</v>
      </c>
      <c r="K83" s="9">
        <v>3.669E-3</v>
      </c>
      <c r="L83" s="1">
        <v>2.7810000000000001E-3</v>
      </c>
      <c r="M83">
        <v>2.8639999999999998E-3</v>
      </c>
      <c r="N83" s="9">
        <v>1.2314E-2</v>
      </c>
      <c r="P83" s="9" t="s">
        <v>6</v>
      </c>
      <c r="Q83" s="1" cm="1">
        <f t="array" ref="Q83">_xlfn._xlws.FILTER(C$4:C$108, ($A$4:$A$108="4.")*($B$4:$B$108=$P83))</f>
        <v>1.1169999999999999E-3</v>
      </c>
      <c r="R83" cm="1">
        <f t="array" ref="R83">_xlfn._xlws.FILTER(D$4:D$108, ($A$4:$A$108="4.")*($B$4:$B$108=$P83))</f>
        <v>2.9399999999999999E-4</v>
      </c>
      <c r="S83" cm="1">
        <f t="array" ref="S83">_xlfn._xlws.FILTER(E$4:E$108, ($A$4:$A$108="4.")*($B$4:$B$108=$P83))</f>
        <v>2.6499999999999999E-4</v>
      </c>
      <c r="T83" s="1" cm="1">
        <f t="array" ref="T83">_xlfn._xlws.FILTER(F$4:F$108, ($A$4:$A$108="4.")*($B$4:$B$108=$P83))</f>
        <v>1.1720000000000001E-3</v>
      </c>
      <c r="U83" cm="1">
        <f t="array" ref="U83">_xlfn._xlws.FILTER(G$4:G$108, ($A$4:$A$108="4.")*($B$4:$B$108=$P83))</f>
        <v>1.699E-3</v>
      </c>
      <c r="V83" cm="1">
        <f t="array" ref="V83">_xlfn._xlws.FILTER(H$4:H$108, ($A$4:$A$108="4.")*($B$4:$B$108=$P83))</f>
        <v>1.957E-3</v>
      </c>
      <c r="W83" s="1" cm="1">
        <f t="array" ref="W83">_xlfn._xlws.FILTER(I$4:I$108, ($A$4:$A$108="4.")*($B$4:$B$108=$P83))</f>
        <v>1.17E-4</v>
      </c>
      <c r="X83" cm="1">
        <f t="array" ref="X83">_xlfn._xlws.FILTER(J$4:J$108, ($A$4:$A$108="4.")*($B$4:$B$108=$P83))</f>
        <v>1.15E-4</v>
      </c>
      <c r="Y83" cm="1">
        <f t="array" ref="Y83">_xlfn._xlws.FILTER(K$4:K$108, ($A$4:$A$108="4.")*($B$4:$B$108=$P83))</f>
        <v>1.01E-4</v>
      </c>
      <c r="Z83" s="1" cm="1">
        <f t="array" ref="Z83">_xlfn._xlws.FILTER(L$4:L$108, ($A$4:$A$108="4.")*($B$4:$B$108=$P83))</f>
        <v>8.3999999999999995E-5</v>
      </c>
      <c r="AA83" cm="1">
        <f t="array" ref="AA83">_xlfn._xlws.FILTER(M$4:M$108, ($A$4:$A$108="4.")*($B$4:$B$108=$P83))</f>
        <v>9.3999999999999994E-5</v>
      </c>
      <c r="AB83" s="9" cm="1">
        <f t="array" ref="AB83">_xlfn._xlws.FILTER(N$4:N$108, ($A$4:$A$108="4.")*($B$4:$B$108=$P83))</f>
        <v>1.5510000000000001E-3</v>
      </c>
    </row>
    <row r="84" spans="1:28" x14ac:dyDescent="0.35">
      <c r="A84" t="s">
        <v>28</v>
      </c>
      <c r="B84" s="9" t="str">
        <v>2^16</v>
      </c>
      <c r="C84">
        <v>9.5829999999999995E-3</v>
      </c>
      <c r="D84">
        <v>9.9129999999999999E-3</v>
      </c>
      <c r="E84" s="9">
        <v>9.7680000000000006E-3</v>
      </c>
      <c r="F84" s="1">
        <v>9.835E-3</v>
      </c>
      <c r="G84">
        <v>1.0326E-2</v>
      </c>
      <c r="H84" s="9">
        <v>3.9301000000000003E-2</v>
      </c>
      <c r="I84" s="1">
        <v>7.0349999999999996E-3</v>
      </c>
      <c r="J84">
        <v>7.293E-3</v>
      </c>
      <c r="K84" s="9">
        <v>7.1110000000000001E-3</v>
      </c>
      <c r="L84" s="1">
        <v>4.3730000000000002E-3</v>
      </c>
      <c r="M84">
        <v>4.5230000000000001E-3</v>
      </c>
      <c r="N84" s="9">
        <v>2.0900999999999999E-2</v>
      </c>
      <c r="P84" s="9" t="s">
        <v>7</v>
      </c>
      <c r="Q84" s="1" cm="1">
        <f t="array" ref="Q84">_xlfn._xlws.FILTER(C$4:C$108, ($A$4:$A$108="4.")*($B$4:$B$108=$P84))</f>
        <v>1.1429999999999999E-3</v>
      </c>
      <c r="R84" cm="1">
        <f t="array" ref="R84">_xlfn._xlws.FILTER(D$4:D$108, ($A$4:$A$108="4.")*($B$4:$B$108=$P84))</f>
        <v>4.06E-4</v>
      </c>
      <c r="S84" cm="1">
        <f t="array" ref="S84">_xlfn._xlws.FILTER(E$4:E$108, ($A$4:$A$108="4.")*($B$4:$B$108=$P84))</f>
        <v>3.6499999999999998E-4</v>
      </c>
      <c r="T84" s="1" cm="1">
        <f t="array" ref="T84">_xlfn._xlws.FILTER(F$4:F$108, ($A$4:$A$108="4.")*($B$4:$B$108=$P84))</f>
        <v>1.261E-3</v>
      </c>
      <c r="U84" cm="1">
        <f t="array" ref="U84">_xlfn._xlws.FILTER(G$4:G$108, ($A$4:$A$108="4.")*($B$4:$B$108=$P84))</f>
        <v>1.756E-3</v>
      </c>
      <c r="V84" cm="1">
        <f t="array" ref="V84">_xlfn._xlws.FILTER(H$4:H$108, ($A$4:$A$108="4.")*($B$4:$B$108=$P84))</f>
        <v>2.114E-3</v>
      </c>
      <c r="W84" s="1" cm="1">
        <f t="array" ref="W84">_xlfn._xlws.FILTER(I$4:I$108, ($A$4:$A$108="4.")*($B$4:$B$108=$P84))</f>
        <v>1.2400000000000001E-4</v>
      </c>
      <c r="X84" cm="1">
        <f t="array" ref="X84">_xlfn._xlws.FILTER(J$4:J$108, ($A$4:$A$108="4.")*($B$4:$B$108=$P84))</f>
        <v>1.25E-4</v>
      </c>
      <c r="Y84" cm="1">
        <f t="array" ref="Y84">_xlfn._xlws.FILTER(K$4:K$108, ($A$4:$A$108="4.")*($B$4:$B$108=$P84))</f>
        <v>1.1E-4</v>
      </c>
      <c r="Z84" s="1" cm="1">
        <f t="array" ref="Z84">_xlfn._xlws.FILTER(L$4:L$108, ($A$4:$A$108="4.")*($B$4:$B$108=$P84))</f>
        <v>9.2E-5</v>
      </c>
      <c r="AA84" cm="1">
        <f t="array" ref="AA84">_xlfn._xlws.FILTER(M$4:M$108, ($A$4:$A$108="4.")*($B$4:$B$108=$P84))</f>
        <v>9.3999999999999994E-5</v>
      </c>
      <c r="AB84" s="9" cm="1">
        <f t="array" ref="AB84">_xlfn._xlws.FILTER(N$4:N$108, ($A$4:$A$108="4.")*($B$4:$B$108=$P84))</f>
        <v>1.575E-3</v>
      </c>
    </row>
    <row r="85" spans="1:28" x14ac:dyDescent="0.35">
      <c r="A85" t="s">
        <v>29</v>
      </c>
      <c r="B85" s="9" t="str">
        <v>2^16</v>
      </c>
      <c r="C85">
        <v>9.5689999999999994E-3</v>
      </c>
      <c r="D85">
        <v>9.4850000000000004E-3</v>
      </c>
      <c r="E85" s="9">
        <v>9.6259999999999991E-3</v>
      </c>
      <c r="F85" s="1">
        <v>9.8049999999999995E-3</v>
      </c>
      <c r="G85">
        <v>1.0314E-2</v>
      </c>
      <c r="H85" s="9">
        <v>3.9387999999999999E-2</v>
      </c>
      <c r="I85" s="1">
        <v>6.9430000000000004E-3</v>
      </c>
      <c r="J85">
        <v>7.2859999999999999E-3</v>
      </c>
      <c r="K85" s="9">
        <v>7.2259999999999998E-3</v>
      </c>
      <c r="L85" s="1">
        <v>4.3369999999999997E-3</v>
      </c>
      <c r="M85">
        <v>4.6560000000000004E-3</v>
      </c>
      <c r="N85" s="9">
        <v>2.0820999999999999E-2</v>
      </c>
      <c r="P85" s="9" t="s">
        <v>8</v>
      </c>
      <c r="Q85" s="1" cm="1">
        <f t="array" ref="Q85">_xlfn._xlws.FILTER(C$4:C$108, ($A$4:$A$108="4.")*($B$4:$B$108=$P85))</f>
        <v>1.0690000000000001E-3</v>
      </c>
      <c r="R85" cm="1">
        <f t="array" ref="R85">_xlfn._xlws.FILTER(D$4:D$108, ($A$4:$A$108="4.")*($B$4:$B$108=$P85))</f>
        <v>3.97E-4</v>
      </c>
      <c r="S85" cm="1">
        <f t="array" ref="S85">_xlfn._xlws.FILTER(E$4:E$108, ($A$4:$A$108="4.")*($B$4:$B$108=$P85))</f>
        <v>3.6200000000000002E-4</v>
      </c>
      <c r="T85" s="1" cm="1">
        <f t="array" ref="T85">_xlfn._xlws.FILTER(F$4:F$108, ($A$4:$A$108="4.")*($B$4:$B$108=$P85))</f>
        <v>1.3749999999999999E-3</v>
      </c>
      <c r="U85" cm="1">
        <f t="array" ref="U85">_xlfn._xlws.FILTER(G$4:G$108, ($A$4:$A$108="4.")*($B$4:$B$108=$P85))</f>
        <v>1.848E-3</v>
      </c>
      <c r="V85" cm="1">
        <f t="array" ref="V85">_xlfn._xlws.FILTER(H$4:H$108, ($A$4:$A$108="4.")*($B$4:$B$108=$P85))</f>
        <v>2.2539999999999999E-3</v>
      </c>
      <c r="W85" s="1" cm="1">
        <f t="array" ref="W85">_xlfn._xlws.FILTER(I$4:I$108, ($A$4:$A$108="4.")*($B$4:$B$108=$P85))</f>
        <v>1.2E-4</v>
      </c>
      <c r="X85" cm="1">
        <f t="array" ref="X85">_xlfn._xlws.FILTER(J$4:J$108, ($A$4:$A$108="4.")*($B$4:$B$108=$P85))</f>
        <v>1.17E-4</v>
      </c>
      <c r="Y85" cm="1">
        <f t="array" ref="Y85">_xlfn._xlws.FILTER(K$4:K$108, ($A$4:$A$108="4.")*($B$4:$B$108=$P85))</f>
        <v>1.03E-4</v>
      </c>
      <c r="Z85" s="1" cm="1">
        <f t="array" ref="Z85">_xlfn._xlws.FILTER(L$4:L$108, ($A$4:$A$108="4.")*($B$4:$B$108=$P85))</f>
        <v>4.0999999999999999E-4</v>
      </c>
      <c r="AA85" cm="1">
        <f t="array" ref="AA85">_xlfn._xlws.FILTER(M$4:M$108, ($A$4:$A$108="4.")*($B$4:$B$108=$P85))</f>
        <v>1.8100000000000001E-4</v>
      </c>
      <c r="AB85" s="9" cm="1">
        <f t="array" ref="AB85">_xlfn._xlws.FILTER(N$4:N$108, ($A$4:$A$108="4.")*($B$4:$B$108=$P85))</f>
        <v>1.5989999999999999E-3</v>
      </c>
    </row>
    <row r="86" spans="1:28" x14ac:dyDescent="0.35">
      <c r="A86" t="s">
        <v>30</v>
      </c>
      <c r="B86" s="9" t="str">
        <v>2^16</v>
      </c>
      <c r="C86">
        <v>9.5820000000000002E-3</v>
      </c>
      <c r="D86">
        <v>9.4599999999999997E-3</v>
      </c>
      <c r="E86" s="9">
        <v>9.6740000000000003E-3</v>
      </c>
      <c r="F86" s="1">
        <v>9.8840000000000004E-3</v>
      </c>
      <c r="G86">
        <v>1.0289E-2</v>
      </c>
      <c r="H86" s="9">
        <v>3.9330999999999998E-2</v>
      </c>
      <c r="I86" s="1">
        <v>7.7229999999999998E-3</v>
      </c>
      <c r="J86">
        <v>7.3720000000000001E-3</v>
      </c>
      <c r="K86" s="9">
        <v>7.2259999999999998E-3</v>
      </c>
      <c r="L86" s="1">
        <v>4.424E-3</v>
      </c>
      <c r="M86">
        <v>4.5230000000000001E-3</v>
      </c>
      <c r="N86" s="9">
        <v>1.1524E-2</v>
      </c>
      <c r="P86" s="9" t="s">
        <v>9</v>
      </c>
      <c r="Q86" s="1" cm="1">
        <f t="array" ref="Q86">_xlfn._xlws.FILTER(C$4:C$108, ($A$4:$A$108="4.")*($B$4:$B$108=$P86))</f>
        <v>1.1460000000000001E-3</v>
      </c>
      <c r="R86" cm="1">
        <f t="array" ref="R86">_xlfn._xlws.FILTER(D$4:D$108, ($A$4:$A$108="4.")*($B$4:$B$108=$P86))</f>
        <v>4.9899999999999999E-4</v>
      </c>
      <c r="S86" cm="1">
        <f t="array" ref="S86">_xlfn._xlws.FILTER(E$4:E$108, ($A$4:$A$108="4.")*($B$4:$B$108=$P86))</f>
        <v>4.0999999999999999E-4</v>
      </c>
      <c r="T86" s="1" cm="1">
        <f t="array" ref="T86">_xlfn._xlws.FILTER(F$4:F$108, ($A$4:$A$108="4.")*($B$4:$B$108=$P86))</f>
        <v>1.407E-3</v>
      </c>
      <c r="U86" cm="1">
        <f t="array" ref="U86">_xlfn._xlws.FILTER(G$4:G$108, ($A$4:$A$108="4.")*($B$4:$B$108=$P86))</f>
        <v>1.859E-3</v>
      </c>
      <c r="V86" cm="1">
        <f t="array" ref="V86">_xlfn._xlws.FILTER(H$4:H$108, ($A$4:$A$108="4.")*($B$4:$B$108=$P86))</f>
        <v>2.2950000000000002E-3</v>
      </c>
      <c r="W86" s="1" cm="1">
        <f t="array" ref="W86">_xlfn._xlws.FILTER(I$4:I$108, ($A$4:$A$108="4.")*($B$4:$B$108=$P86))</f>
        <v>1.9100000000000001E-4</v>
      </c>
      <c r="X86" cm="1">
        <f t="array" ref="X86">_xlfn._xlws.FILTER(J$4:J$108, ($A$4:$A$108="4.")*($B$4:$B$108=$P86))</f>
        <v>1.9100000000000001E-4</v>
      </c>
      <c r="Y86" cm="1">
        <f t="array" ref="Y86">_xlfn._xlws.FILTER(K$4:K$108, ($A$4:$A$108="4.")*($B$4:$B$108=$P86))</f>
        <v>1.7100000000000001E-4</v>
      </c>
      <c r="Z86" s="1" cm="1">
        <f t="array" ref="Z86">_xlfn._xlws.FILTER(L$4:L$108, ($A$4:$A$108="4.")*($B$4:$B$108=$P86))</f>
        <v>4.2499999999999998E-4</v>
      </c>
      <c r="AA86" cm="1">
        <f t="array" ref="AA86">_xlfn._xlws.FILTER(M$4:M$108, ($A$4:$A$108="4.")*($B$4:$B$108=$P86))</f>
        <v>2.03E-4</v>
      </c>
      <c r="AB86" s="9" cm="1">
        <f t="array" ref="AB86">_xlfn._xlws.FILTER(N$4:N$108, ($A$4:$A$108="4.")*($B$4:$B$108=$P86))</f>
        <v>1.5640000000000001E-3</v>
      </c>
    </row>
    <row r="87" spans="1:28" x14ac:dyDescent="0.35">
      <c r="A87" t="s">
        <v>31</v>
      </c>
      <c r="B87" s="9" t="str">
        <v>2^16</v>
      </c>
      <c r="C87">
        <v>9.9539999999999993E-3</v>
      </c>
      <c r="D87">
        <v>9.4699999999999993E-3</v>
      </c>
      <c r="E87" s="9">
        <v>9.6299999999999997E-3</v>
      </c>
      <c r="F87" s="1">
        <v>9.8219999999999991E-3</v>
      </c>
      <c r="G87">
        <v>1.0255E-2</v>
      </c>
      <c r="H87" s="9">
        <v>3.9301000000000003E-2</v>
      </c>
      <c r="I87" s="1">
        <v>7.7970000000000001E-3</v>
      </c>
      <c r="J87">
        <v>7.2969999999999997E-3</v>
      </c>
      <c r="K87" s="9">
        <v>7.2830000000000004E-3</v>
      </c>
      <c r="L87" s="1">
        <v>4.3629999999999997E-3</v>
      </c>
      <c r="M87">
        <v>4.5030000000000001E-3</v>
      </c>
      <c r="N87" s="9">
        <v>6.8950000000000001E-3</v>
      </c>
      <c r="P87" s="9" t="s">
        <v>10</v>
      </c>
      <c r="Q87" s="1" cm="1">
        <f t="array" ref="Q87">_xlfn._xlws.FILTER(C$4:C$108, ($A$4:$A$108="4.")*($B$4:$B$108=$P87))</f>
        <v>1.121E-3</v>
      </c>
      <c r="R87" cm="1">
        <f t="array" ref="R87">_xlfn._xlws.FILTER(D$4:D$108, ($A$4:$A$108="4.")*($B$4:$B$108=$P87))</f>
        <v>4.6900000000000002E-4</v>
      </c>
      <c r="S87" cm="1">
        <f t="array" ref="S87">_xlfn._xlws.FILTER(E$4:E$108, ($A$4:$A$108="4.")*($B$4:$B$108=$P87))</f>
        <v>4.1599999999999997E-4</v>
      </c>
      <c r="T87" s="1" cm="1">
        <f t="array" ref="T87">_xlfn._xlws.FILTER(F$4:F$108, ($A$4:$A$108="4.")*($B$4:$B$108=$P87))</f>
        <v>1.6930000000000001E-3</v>
      </c>
      <c r="U87" cm="1">
        <f t="array" ref="U87">_xlfn._xlws.FILTER(G$4:G$108, ($A$4:$A$108="4.")*($B$4:$B$108=$P87))</f>
        <v>9.4380000000000002E-3</v>
      </c>
      <c r="V87" cm="1">
        <f t="array" ref="V87">_xlfn._xlws.FILTER(H$4:H$108, ($A$4:$A$108="4.")*($B$4:$B$108=$P87))</f>
        <v>2.8449999999999999E-3</v>
      </c>
      <c r="W87" s="1" cm="1">
        <f t="array" ref="W87">_xlfn._xlws.FILTER(I$4:I$108, ($A$4:$A$108="4.")*($B$4:$B$108=$P87))</f>
        <v>1.94E-4</v>
      </c>
      <c r="X87" cm="1">
        <f t="array" ref="X87">_xlfn._xlws.FILTER(J$4:J$108, ($A$4:$A$108="4.")*($B$4:$B$108=$P87))</f>
        <v>2.1699999999999999E-4</v>
      </c>
      <c r="Y87" cm="1">
        <f t="array" ref="Y87">_xlfn._xlws.FILTER(K$4:K$108, ($A$4:$A$108="4.")*($B$4:$B$108=$P87))</f>
        <v>1.73E-4</v>
      </c>
      <c r="Z87" s="1" cm="1">
        <f t="array" ref="Z87">_xlfn._xlws.FILTER(L$4:L$108, ($A$4:$A$108="4.")*($B$4:$B$108=$P87))</f>
        <v>5.1099999999999995E-4</v>
      </c>
      <c r="AA87" cm="1">
        <f t="array" ref="AA87">_xlfn._xlws.FILTER(M$4:M$108, ($A$4:$A$108="4.")*($B$4:$B$108=$P87))</f>
        <v>2.6400000000000002E-4</v>
      </c>
      <c r="AB87" s="9" cm="1">
        <f t="array" ref="AB87">_xlfn._xlws.FILTER(N$4:N$108, ($A$4:$A$108="4.")*($B$4:$B$108=$P87))</f>
        <v>1.6169999999999999E-3</v>
      </c>
    </row>
    <row r="88" spans="1:28" x14ac:dyDescent="0.35">
      <c r="A88" t="s">
        <v>32</v>
      </c>
      <c r="B88" s="9" t="str">
        <v>2^16</v>
      </c>
      <c r="C88">
        <v>1.0109E-2</v>
      </c>
      <c r="D88">
        <v>9.4730000000000005E-3</v>
      </c>
      <c r="E88" s="9">
        <v>9.8279999999999999E-3</v>
      </c>
      <c r="F88" s="1">
        <v>9.783E-3</v>
      </c>
      <c r="G88">
        <v>1.0685E-2</v>
      </c>
      <c r="H88" s="9">
        <v>3.9323999999999998E-2</v>
      </c>
      <c r="I88" s="1">
        <v>7.8359999999999992E-3</v>
      </c>
      <c r="J88">
        <v>7.2859999999999999E-3</v>
      </c>
      <c r="K88" s="9">
        <v>7.28E-3</v>
      </c>
      <c r="L88" s="1">
        <v>4.3010000000000001E-3</v>
      </c>
      <c r="M88">
        <v>4.4510000000000001E-3</v>
      </c>
      <c r="N88" s="9">
        <v>6.8919999999999997E-3</v>
      </c>
      <c r="P88" s="9" t="s">
        <v>11</v>
      </c>
      <c r="Q88" s="1" cm="1">
        <f t="array" ref="Q88">_xlfn._xlws.FILTER(C$4:C$108, ($A$4:$A$108="4.")*($B$4:$B$108=$P88))</f>
        <v>1.158E-3</v>
      </c>
      <c r="R88" cm="1">
        <f t="array" ref="R88">_xlfn._xlws.FILTER(D$4:D$108, ($A$4:$A$108="4.")*($B$4:$B$108=$P88))</f>
        <v>5.44E-4</v>
      </c>
      <c r="S88" cm="1">
        <f t="array" ref="S88">_xlfn._xlws.FILTER(E$4:E$108, ($A$4:$A$108="4.")*($B$4:$B$108=$P88))</f>
        <v>4.8700000000000002E-4</v>
      </c>
      <c r="T88" s="1" cm="1">
        <f t="array" ref="T88">_xlfn._xlws.FILTER(F$4:F$108, ($A$4:$A$108="4.")*($B$4:$B$108=$P88))</f>
        <v>1.8619999999999999E-3</v>
      </c>
      <c r="U88" cm="1">
        <f t="array" ref="U88">_xlfn._xlws.FILTER(G$4:G$108, ($A$4:$A$108="4.")*($B$4:$B$108=$P88))</f>
        <v>2.2759999999999998E-3</v>
      </c>
      <c r="V88" cm="1">
        <f t="array" ref="V88">_xlfn._xlws.FILTER(H$4:H$108, ($A$4:$A$108="4.")*($B$4:$B$108=$P88))</f>
        <v>3.0999999999999999E-3</v>
      </c>
      <c r="W88" s="1" cm="1">
        <f t="array" ref="W88">_xlfn._xlws.FILTER(I$4:I$108, ($A$4:$A$108="4.")*($B$4:$B$108=$P88))</f>
        <v>2.2900000000000001E-4</v>
      </c>
      <c r="X88" cm="1">
        <f t="array" ref="X88">_xlfn._xlws.FILTER(J$4:J$108, ($A$4:$A$108="4.")*($B$4:$B$108=$P88))</f>
        <v>2.1800000000000001E-4</v>
      </c>
      <c r="Y88" cm="1">
        <f t="array" ref="Y88">_xlfn._xlws.FILTER(K$4:K$108, ($A$4:$A$108="4.")*($B$4:$B$108=$P88))</f>
        <v>2.0699999999999999E-4</v>
      </c>
      <c r="Z88" s="1" cm="1">
        <f t="array" ref="Z88">_xlfn._xlws.FILTER(L$4:L$108, ($A$4:$A$108="4.")*($B$4:$B$108=$P88))</f>
        <v>5.3700000000000004E-4</v>
      </c>
      <c r="AA88" cm="1">
        <f t="array" ref="AA88">_xlfn._xlws.FILTER(M$4:M$108, ($A$4:$A$108="4.")*($B$4:$B$108=$P88))</f>
        <v>3.28E-4</v>
      </c>
      <c r="AB88" s="9" cm="1">
        <f t="array" ref="AB88">_xlfn._xlws.FILTER(N$4:N$108, ($A$4:$A$108="4.")*($B$4:$B$108=$P88))</f>
        <v>1.635E-3</v>
      </c>
    </row>
    <row r="89" spans="1:28" x14ac:dyDescent="0.35">
      <c r="A89" t="s">
        <v>28</v>
      </c>
      <c r="B89" s="9" t="str">
        <v>2^17</v>
      </c>
      <c r="C89">
        <v>1.8619E-2</v>
      </c>
      <c r="D89">
        <v>1.8436000000000001E-2</v>
      </c>
      <c r="E89" s="9">
        <v>1.9351E-2</v>
      </c>
      <c r="F89" s="1">
        <v>1.5351999999999999E-2</v>
      </c>
      <c r="G89">
        <v>1.6437E-2</v>
      </c>
      <c r="H89" s="9">
        <v>6.7113999999999993E-2</v>
      </c>
      <c r="I89" s="1">
        <v>1.5649E-2</v>
      </c>
      <c r="J89">
        <v>1.5167999999999999E-2</v>
      </c>
      <c r="K89" s="9">
        <v>1.5242E-2</v>
      </c>
      <c r="L89" s="1">
        <v>7.9930000000000001E-3</v>
      </c>
      <c r="M89">
        <v>7.8499999999999993E-3</v>
      </c>
      <c r="N89" s="9">
        <v>1.1728000000000001E-2</v>
      </c>
      <c r="P89" s="9" t="s">
        <v>12</v>
      </c>
      <c r="Q89" s="1" cm="1">
        <f t="array" ref="Q89">_xlfn._xlws.FILTER(C$4:C$108, ($A$4:$A$108="4.")*($B$4:$B$108=$P89))</f>
        <v>1.194E-3</v>
      </c>
      <c r="R89" cm="1">
        <f t="array" ref="R89">_xlfn._xlws.FILTER(D$4:D$108, ($A$4:$A$108="4.")*($B$4:$B$108=$P89))</f>
        <v>6.6699999999999995E-4</v>
      </c>
      <c r="S89" cm="1">
        <f t="array" ref="S89">_xlfn._xlws.FILTER(E$4:E$108, ($A$4:$A$108="4.")*($B$4:$B$108=$P89))</f>
        <v>5.6599999999999999E-4</v>
      </c>
      <c r="T89" s="1" cm="1">
        <f t="array" ref="T89">_xlfn._xlws.FILTER(F$4:F$108, ($A$4:$A$108="4.")*($B$4:$B$108=$P89))</f>
        <v>1.9380000000000001E-3</v>
      </c>
      <c r="U89" cm="1">
        <f t="array" ref="U89">_xlfn._xlws.FILTER(G$4:G$108, ($A$4:$A$108="4.")*($B$4:$B$108=$P89))</f>
        <v>2.3749999999999999E-3</v>
      </c>
      <c r="V89" cm="1">
        <f t="array" ref="V89">_xlfn._xlws.FILTER(H$4:H$108, ($A$4:$A$108="4.")*($B$4:$B$108=$P89))</f>
        <v>3.6020000000000002E-3</v>
      </c>
      <c r="W89" s="1" cm="1">
        <f t="array" ref="W89">_xlfn._xlws.FILTER(I$4:I$108, ($A$4:$A$108="4.")*($B$4:$B$108=$P89))</f>
        <v>2.7999999999999998E-4</v>
      </c>
      <c r="X89" cm="1">
        <f t="array" ref="X89">_xlfn._xlws.FILTER(J$4:J$108, ($A$4:$A$108="4.")*($B$4:$B$108=$P89))</f>
        <v>2.8600000000000001E-4</v>
      </c>
      <c r="Y89" cm="1">
        <f t="array" ref="Y89">_xlfn._xlws.FILTER(K$4:K$108, ($A$4:$A$108="4.")*($B$4:$B$108=$P89))</f>
        <v>2.5000000000000001E-4</v>
      </c>
      <c r="Z89" s="1" cm="1">
        <f t="array" ref="Z89">_xlfn._xlws.FILTER(L$4:L$108, ($A$4:$A$108="4.")*($B$4:$B$108=$P89))</f>
        <v>6.7900000000000002E-4</v>
      </c>
      <c r="AA89" cm="1">
        <f t="array" ref="AA89">_xlfn._xlws.FILTER(M$4:M$108, ($A$4:$A$108="4.")*($B$4:$B$108=$P89))</f>
        <v>4.08E-4</v>
      </c>
      <c r="AB89" s="9" cm="1">
        <f t="array" ref="AB89">_xlfn._xlws.FILTER(N$4:N$108, ($A$4:$A$108="4.")*($B$4:$B$108=$P89))</f>
        <v>1.673E-3</v>
      </c>
    </row>
    <row r="90" spans="1:28" x14ac:dyDescent="0.35">
      <c r="A90" t="s">
        <v>29</v>
      </c>
      <c r="B90" s="9" t="str">
        <v>2^17</v>
      </c>
      <c r="C90">
        <v>1.8605E-2</v>
      </c>
      <c r="D90">
        <v>1.8404E-2</v>
      </c>
      <c r="E90" s="9">
        <v>1.9404000000000001E-2</v>
      </c>
      <c r="F90" s="1">
        <v>1.5564E-2</v>
      </c>
      <c r="G90">
        <v>1.6052E-2</v>
      </c>
      <c r="H90" s="9">
        <v>6.6492999999999997E-2</v>
      </c>
      <c r="I90" s="1">
        <v>1.5748000000000002E-2</v>
      </c>
      <c r="J90">
        <v>1.5042E-2</v>
      </c>
      <c r="K90" s="9">
        <v>1.5640999999999999E-2</v>
      </c>
      <c r="L90" s="1">
        <v>7.8810000000000009E-3</v>
      </c>
      <c r="M90">
        <v>7.7169999999999999E-3</v>
      </c>
      <c r="N90" s="9">
        <v>1.1754000000000001E-2</v>
      </c>
      <c r="P90" s="9" t="s">
        <v>13</v>
      </c>
      <c r="Q90" s="1" cm="1">
        <f t="array" ref="Q90">_xlfn._xlws.FILTER(C$4:C$108, ($A$4:$A$108="4.")*($B$4:$B$108=$P90))</f>
        <v>1.537E-3</v>
      </c>
      <c r="R90" cm="1">
        <f t="array" ref="R90">_xlfn._xlws.FILTER(D$4:D$108, ($A$4:$A$108="4.")*($B$4:$B$108=$P90))</f>
        <v>9.9500000000000001E-4</v>
      </c>
      <c r="S90" cm="1">
        <f t="array" ref="S90">_xlfn._xlws.FILTER(E$4:E$108, ($A$4:$A$108="4.")*($B$4:$B$108=$P90))</f>
        <v>8.9400000000000005E-4</v>
      </c>
      <c r="T90" s="1" cm="1">
        <f t="array" ref="T90">_xlfn._xlws.FILTER(F$4:F$108, ($A$4:$A$108="4.")*($B$4:$B$108=$P90))</f>
        <v>2.4290000000000002E-3</v>
      </c>
      <c r="U90" cm="1">
        <f t="array" ref="U90">_xlfn._xlws.FILTER(G$4:G$108, ($A$4:$A$108="4.")*($B$4:$B$108=$P90))</f>
        <v>2.8389999999999999E-3</v>
      </c>
      <c r="V90" cm="1">
        <f t="array" ref="V90">_xlfn._xlws.FILTER(H$4:H$108, ($A$4:$A$108="4.")*($B$4:$B$108=$P90))</f>
        <v>4.7829999999999999E-3</v>
      </c>
      <c r="W90" s="1" cm="1">
        <f t="array" ref="W90">_xlfn._xlws.FILTER(I$4:I$108, ($A$4:$A$108="4.")*($B$4:$B$108=$P90))</f>
        <v>4.1899999999999999E-4</v>
      </c>
      <c r="X90" cm="1">
        <f t="array" ref="X90">_xlfn._xlws.FILTER(J$4:J$108, ($A$4:$A$108="4.")*($B$4:$B$108=$P90))</f>
        <v>3.7199999999999999E-4</v>
      </c>
      <c r="Y90" cm="1">
        <f t="array" ref="Y90">_xlfn._xlws.FILTER(K$4:K$108, ($A$4:$A$108="4.")*($B$4:$B$108=$P90))</f>
        <v>3.79E-4</v>
      </c>
      <c r="Z90" s="1" cm="1">
        <f t="array" ref="Z90">_xlfn._xlws.FILTER(L$4:L$108, ($A$4:$A$108="4.")*($B$4:$B$108=$P90))</f>
        <v>9.01E-4</v>
      </c>
      <c r="AA90" cm="1">
        <f t="array" ref="AA90">_xlfn._xlws.FILTER(M$4:M$108, ($A$4:$A$108="4.")*($B$4:$B$108=$P90))</f>
        <v>6.69E-4</v>
      </c>
      <c r="AB90" s="9" cm="1">
        <f t="array" ref="AB90">_xlfn._xlws.FILTER(N$4:N$108, ($A$4:$A$108="4.")*($B$4:$B$108=$P90))</f>
        <v>2.2360000000000001E-3</v>
      </c>
    </row>
    <row r="91" spans="1:28" x14ac:dyDescent="0.35">
      <c r="A91" t="s">
        <v>30</v>
      </c>
      <c r="B91" s="9" t="str">
        <v>2^17</v>
      </c>
      <c r="C91">
        <v>1.8579999999999999E-2</v>
      </c>
      <c r="D91">
        <v>1.8411E-2</v>
      </c>
      <c r="E91" s="9">
        <v>1.9392E-2</v>
      </c>
      <c r="F91" s="1">
        <v>1.5468000000000001E-2</v>
      </c>
      <c r="G91">
        <v>1.8742000000000002E-2</v>
      </c>
      <c r="H91" s="9">
        <v>6.6805000000000003E-2</v>
      </c>
      <c r="I91" s="1">
        <v>1.5585999999999999E-2</v>
      </c>
      <c r="J91">
        <v>1.5029000000000001E-2</v>
      </c>
      <c r="K91" s="9">
        <v>1.5377999999999999E-2</v>
      </c>
      <c r="L91" s="1">
        <v>7.9039999999999996E-3</v>
      </c>
      <c r="M91">
        <v>7.7910000000000002E-3</v>
      </c>
      <c r="N91" s="9">
        <v>1.1615E-2</v>
      </c>
      <c r="P91" s="9" t="s">
        <v>14</v>
      </c>
      <c r="Q91" s="1" cm="1">
        <f t="array" ref="Q91">_xlfn._xlws.FILTER(C$4:C$108, ($A$4:$A$108="4.")*($B$4:$B$108=$P91))</f>
        <v>1.921E-3</v>
      </c>
      <c r="R91" cm="1">
        <f t="array" ref="R91">_xlfn._xlws.FILTER(D$4:D$108, ($A$4:$A$108="4.")*($B$4:$B$108=$P91))</f>
        <v>1.3519999999999999E-3</v>
      </c>
      <c r="S91" cm="1">
        <f t="array" ref="S91">_xlfn._xlws.FILTER(E$4:E$108, ($A$4:$A$108="4.")*($B$4:$B$108=$P91))</f>
        <v>1.261E-3</v>
      </c>
      <c r="T91" s="1" cm="1">
        <f t="array" ref="T91">_xlfn._xlws.FILTER(F$4:F$108, ($A$4:$A$108="4.")*($B$4:$B$108=$P91))</f>
        <v>3.0200000000000001E-3</v>
      </c>
      <c r="U91" cm="1">
        <f t="array" ref="U91">_xlfn._xlws.FILTER(G$4:G$108, ($A$4:$A$108="4.")*($B$4:$B$108=$P91))</f>
        <v>3.6939999999999998E-3</v>
      </c>
      <c r="V91" cm="1">
        <f t="array" ref="V91">_xlfn._xlws.FILTER(H$4:H$108, ($A$4:$A$108="4.")*($B$4:$B$108=$P91))</f>
        <v>6.9449999999999998E-3</v>
      </c>
      <c r="W91" s="1" cm="1">
        <f t="array" ref="W91">_xlfn._xlws.FILTER(I$4:I$108, ($A$4:$A$108="4.")*($B$4:$B$108=$P91))</f>
        <v>6.3900000000000003E-4</v>
      </c>
      <c r="X91" cm="1">
        <f t="array" ref="X91">_xlfn._xlws.FILTER(J$4:J$108, ($A$4:$A$108="4.")*($B$4:$B$108=$P91))</f>
        <v>5.9599999999999996E-4</v>
      </c>
      <c r="Y91" cm="1">
        <f t="array" ref="Y91">_xlfn._xlws.FILTER(K$4:K$108, ($A$4:$A$108="4.")*($B$4:$B$108=$P91))</f>
        <v>5.9699999999999998E-4</v>
      </c>
      <c r="Z91" s="1" cm="1">
        <f t="array" ref="Z91">_xlfn._xlws.FILTER(L$4:L$108, ($A$4:$A$108="4.")*($B$4:$B$108=$P91))</f>
        <v>1.1900000000000001E-3</v>
      </c>
      <c r="AA91" cm="1">
        <f t="array" ref="AA91">_xlfn._xlws.FILTER(M$4:M$108, ($A$4:$A$108="4.")*($B$4:$B$108=$P91))</f>
        <v>1.0499999999999999E-3</v>
      </c>
      <c r="AB91" s="9" cm="1">
        <f t="array" ref="AB91">_xlfn._xlws.FILTER(N$4:N$108, ($A$4:$A$108="4.")*($B$4:$B$108=$P91))</f>
        <v>3.3649999999999999E-3</v>
      </c>
    </row>
    <row r="92" spans="1:28" x14ac:dyDescent="0.35">
      <c r="A92" t="s">
        <v>31</v>
      </c>
      <c r="B92" s="9" t="str">
        <v>2^17</v>
      </c>
      <c r="C92">
        <v>1.8499000000000002E-2</v>
      </c>
      <c r="D92">
        <v>1.8386E-2</v>
      </c>
      <c r="E92" s="9">
        <v>1.9424E-2</v>
      </c>
      <c r="F92" s="1">
        <v>1.5226999999999999E-2</v>
      </c>
      <c r="G92">
        <v>1.6192999999999999E-2</v>
      </c>
      <c r="H92" s="9">
        <v>6.6744999999999999E-2</v>
      </c>
      <c r="I92" s="1">
        <v>1.5653E-2</v>
      </c>
      <c r="J92">
        <v>1.504E-2</v>
      </c>
      <c r="K92" s="9">
        <v>1.5373E-2</v>
      </c>
      <c r="L92" s="1">
        <v>7.9989999999999992E-3</v>
      </c>
      <c r="M92">
        <v>7.7320000000000002E-3</v>
      </c>
      <c r="N92" s="9">
        <v>1.162E-2</v>
      </c>
      <c r="P92" s="9" t="s">
        <v>15</v>
      </c>
      <c r="Q92" s="1" cm="1">
        <f t="array" ref="Q92">_xlfn._xlws.FILTER(C$4:C$108, ($A$4:$A$108="4.")*($B$4:$B$108=$P92))</f>
        <v>2.457E-3</v>
      </c>
      <c r="R92" cm="1">
        <f t="array" ref="R92">_xlfn._xlws.FILTER(D$4:D$108, ($A$4:$A$108="4.")*($B$4:$B$108=$P92))</f>
        <v>2.1389999999999998E-3</v>
      </c>
      <c r="S92" cm="1">
        <f t="array" ref="S92">_xlfn._xlws.FILTER(E$4:E$108, ($A$4:$A$108="4.")*($B$4:$B$108=$P92))</f>
        <v>1.9139999999999999E-3</v>
      </c>
      <c r="T92" s="1" cm="1">
        <f t="array" ref="T92">_xlfn._xlws.FILTER(F$4:F$108, ($A$4:$A$108="4.")*($B$4:$B$108=$P92))</f>
        <v>3.754E-3</v>
      </c>
      <c r="U92" cm="1">
        <f t="array" ref="U92">_xlfn._xlws.FILTER(G$4:G$108, ($A$4:$A$108="4.")*($B$4:$B$108=$P92))</f>
        <v>4.4060000000000002E-3</v>
      </c>
      <c r="V92" cm="1">
        <f t="array" ref="V92">_xlfn._xlws.FILTER(H$4:H$108, ($A$4:$A$108="4.")*($B$4:$B$108=$P92))</f>
        <v>1.0031999999999999E-2</v>
      </c>
      <c r="W92" s="1" cm="1">
        <f t="array" ref="W92">_xlfn._xlws.FILTER(I$4:I$108, ($A$4:$A$108="4.")*($B$4:$B$108=$P92))</f>
        <v>1.1379999999999999E-3</v>
      </c>
      <c r="X92" cm="1">
        <f t="array" ref="X92">_xlfn._xlws.FILTER(J$4:J$108, ($A$4:$A$108="4.")*($B$4:$B$108=$P92))</f>
        <v>1.024E-3</v>
      </c>
      <c r="Y92" cm="1">
        <f t="array" ref="Y92">_xlfn._xlws.FILTER(K$4:K$108, ($A$4:$A$108="4.")*($B$4:$B$108=$P92))</f>
        <v>1.075E-3</v>
      </c>
      <c r="Z92" s="1" cm="1">
        <f t="array" ref="Z92">_xlfn._xlws.FILTER(L$4:L$108, ($A$4:$A$108="4.")*($B$4:$B$108=$P92))</f>
        <v>1.431E-3</v>
      </c>
      <c r="AA92" cm="1">
        <f t="array" ref="AA92">_xlfn._xlws.FILTER(M$4:M$108, ($A$4:$A$108="4.")*($B$4:$B$108=$P92))</f>
        <v>1.464E-3</v>
      </c>
      <c r="AB92" s="9" cm="1">
        <f t="array" ref="AB92">_xlfn._xlws.FILTER(N$4:N$108, ($A$4:$A$108="4.")*($B$4:$B$108=$P92))</f>
        <v>5.0549999999999996E-3</v>
      </c>
    </row>
    <row r="93" spans="1:28" x14ac:dyDescent="0.35">
      <c r="A93" t="s">
        <v>32</v>
      </c>
      <c r="B93" s="9" t="str">
        <v>2^17</v>
      </c>
      <c r="C93">
        <v>1.8561000000000001E-2</v>
      </c>
      <c r="D93">
        <v>1.8454000000000002E-2</v>
      </c>
      <c r="E93" s="9">
        <v>1.9304999999999999E-2</v>
      </c>
      <c r="F93" s="1">
        <v>1.538E-2</v>
      </c>
      <c r="G93">
        <v>1.576E-2</v>
      </c>
      <c r="H93" s="9">
        <v>6.6885E-2</v>
      </c>
      <c r="I93" s="1">
        <v>1.5788E-2</v>
      </c>
      <c r="J93">
        <v>1.498E-2</v>
      </c>
      <c r="K93" s="9">
        <v>1.525E-2</v>
      </c>
      <c r="L93" s="1">
        <v>7.7939999999999997E-3</v>
      </c>
      <c r="M93">
        <v>7.7739999999999997E-3</v>
      </c>
      <c r="N93" s="9">
        <v>1.1542E-2</v>
      </c>
      <c r="P93" s="9" t="s">
        <v>16</v>
      </c>
      <c r="Q93" s="1" cm="1">
        <f t="array" ref="Q93">_xlfn._xlws.FILTER(C$4:C$108, ($A$4:$A$108="4.")*($B$4:$B$108=$P93))</f>
        <v>3.4859999999999999E-3</v>
      </c>
      <c r="R93" cm="1">
        <f t="array" ref="R93">_xlfn._xlws.FILTER(D$4:D$108, ($A$4:$A$108="4.")*($B$4:$B$108=$P93))</f>
        <v>3.4129999999999998E-3</v>
      </c>
      <c r="S93" cm="1">
        <f t="array" ref="S93">_xlfn._xlws.FILTER(E$4:E$108, ($A$4:$A$108="4.")*($B$4:$B$108=$P93))</f>
        <v>3.124E-3</v>
      </c>
      <c r="T93" s="1" cm="1">
        <f t="array" ref="T93">_xlfn._xlws.FILTER(F$4:F$108, ($A$4:$A$108="4.")*($B$4:$B$108=$P93))</f>
        <v>4.9690000000000003E-3</v>
      </c>
      <c r="U93" cm="1">
        <f t="array" ref="U93">_xlfn._xlws.FILTER(G$4:G$108, ($A$4:$A$108="4.")*($B$4:$B$108=$P93))</f>
        <v>5.6540000000000002E-3</v>
      </c>
      <c r="V93" cm="1">
        <f t="array" ref="V93">_xlfn._xlws.FILTER(H$4:H$108, ($A$4:$A$108="4.")*($B$4:$B$108=$P93))</f>
        <v>1.4253999999999999E-2</v>
      </c>
      <c r="W93" s="1" cm="1">
        <f t="array" ref="W93">_xlfn._xlws.FILTER(I$4:I$108, ($A$4:$A$108="4.")*($B$4:$B$108=$P93))</f>
        <v>2.1250000000000002E-3</v>
      </c>
      <c r="X93" cm="1">
        <f t="array" ref="X93">_xlfn._xlws.FILTER(J$4:J$108, ($A$4:$A$108="4.")*($B$4:$B$108=$P93))</f>
        <v>2.1310000000000001E-3</v>
      </c>
      <c r="Y93" cm="1">
        <f t="array" ref="Y93">_xlfn._xlws.FILTER(K$4:K$108, ($A$4:$A$108="4.")*($B$4:$B$108=$P93))</f>
        <v>1.9189999999999999E-3</v>
      </c>
      <c r="Z93" s="1" cm="1">
        <f t="array" ref="Z93">_xlfn._xlws.FILTER(L$4:L$108, ($A$4:$A$108="4.")*($B$4:$B$108=$P93))</f>
        <v>1.853E-3</v>
      </c>
      <c r="AA93" cm="1">
        <f t="array" ref="AA93">_xlfn._xlws.FILTER(M$4:M$108, ($A$4:$A$108="4.")*($B$4:$B$108=$P93))</f>
        <v>1.97E-3</v>
      </c>
      <c r="AB93" s="9" cm="1">
        <f t="array" ref="AB93">_xlfn._xlws.FILTER(N$4:N$108, ($A$4:$A$108="4.")*($B$4:$B$108=$P93))</f>
        <v>7.293E-3</v>
      </c>
    </row>
    <row r="94" spans="1:28" x14ac:dyDescent="0.35">
      <c r="A94" t="s">
        <v>28</v>
      </c>
      <c r="B94" s="9" t="str">
        <v>2^18</v>
      </c>
      <c r="C94">
        <v>1.6129999999999999E-2</v>
      </c>
      <c r="D94">
        <v>1.4126E-2</v>
      </c>
      <c r="E94" s="9">
        <v>1.4540000000000001E-2</v>
      </c>
      <c r="F94" s="1">
        <v>3.2639000000000001E-2</v>
      </c>
      <c r="G94">
        <v>3.4436000000000001E-2</v>
      </c>
      <c r="H94" s="9">
        <v>0.12687200000000001</v>
      </c>
      <c r="I94" s="1">
        <v>7.7980000000000002E-3</v>
      </c>
      <c r="J94">
        <v>8.8579999999999996E-3</v>
      </c>
      <c r="K94" s="9">
        <v>7.7920000000000003E-3</v>
      </c>
      <c r="L94" s="1">
        <v>1.6865999999999999E-2</v>
      </c>
      <c r="M94">
        <v>1.9882E-2</v>
      </c>
      <c r="N94" s="9">
        <v>2.5814E-2</v>
      </c>
      <c r="P94" s="9" t="s">
        <v>17</v>
      </c>
      <c r="Q94" s="1" cm="1">
        <f t="array" ref="Q94">_xlfn._xlws.FILTER(C$4:C$108, ($A$4:$A$108="4.")*($B$4:$B$108=$P94))</f>
        <v>5.5259999999999997E-3</v>
      </c>
      <c r="R94" cm="1">
        <f t="array" ref="R94">_xlfn._xlws.FILTER(D$4:D$108, ($A$4:$A$108="4.")*($B$4:$B$108=$P94))</f>
        <v>5.457E-3</v>
      </c>
      <c r="S94" cm="1">
        <f t="array" ref="S94">_xlfn._xlws.FILTER(E$4:E$108, ($A$4:$A$108="4.")*($B$4:$B$108=$P94))</f>
        <v>5.2199999999999998E-3</v>
      </c>
      <c r="T94" s="1" cm="1">
        <f t="array" ref="T94">_xlfn._xlws.FILTER(F$4:F$108, ($A$4:$A$108="4.")*($B$4:$B$108=$P94))</f>
        <v>6.9080000000000001E-3</v>
      </c>
      <c r="U94" cm="1">
        <f t="array" ref="U94">_xlfn._xlws.FILTER(G$4:G$108, ($A$4:$A$108="4.")*($B$4:$B$108=$P94))</f>
        <v>7.4450000000000002E-3</v>
      </c>
      <c r="V94" cm="1">
        <f t="array" ref="V94">_xlfn._xlws.FILTER(H$4:H$108, ($A$4:$A$108="4.")*($B$4:$B$108=$P94))</f>
        <v>2.4544E-2</v>
      </c>
      <c r="W94" s="1" cm="1">
        <f t="array" ref="W94">_xlfn._xlws.FILTER(I$4:I$108, ($A$4:$A$108="4.")*($B$4:$B$108=$P94))</f>
        <v>3.885E-3</v>
      </c>
      <c r="X94" cm="1">
        <f t="array" ref="X94">_xlfn._xlws.FILTER(J$4:J$108, ($A$4:$A$108="4.")*($B$4:$B$108=$P94))</f>
        <v>3.7750000000000001E-3</v>
      </c>
      <c r="Y94" cm="1">
        <f t="array" ref="Y94">_xlfn._xlws.FILTER(K$4:K$108, ($A$4:$A$108="4.")*($B$4:$B$108=$P94))</f>
        <v>3.6779999999999998E-3</v>
      </c>
      <c r="Z94" s="1" cm="1">
        <f t="array" ref="Z94">_xlfn._xlws.FILTER(L$4:L$108, ($A$4:$A$108="4.")*($B$4:$B$108=$P94))</f>
        <v>2.7920000000000002E-3</v>
      </c>
      <c r="AA94" cm="1">
        <f t="array" ref="AA94">_xlfn._xlws.FILTER(M$4:M$108, ($A$4:$A$108="4.")*($B$4:$B$108=$P94))</f>
        <v>2.8660000000000001E-3</v>
      </c>
      <c r="AB94" s="9" cm="1">
        <f t="array" ref="AB94">_xlfn._xlws.FILTER(N$4:N$108, ($A$4:$A$108="4.")*($B$4:$B$108=$P94))</f>
        <v>1.2361E-2</v>
      </c>
    </row>
    <row r="95" spans="1:28" x14ac:dyDescent="0.35">
      <c r="A95" t="s">
        <v>29</v>
      </c>
      <c r="B95" s="9" t="str">
        <v>2^18</v>
      </c>
      <c r="C95">
        <v>8.2520000000000007E-3</v>
      </c>
      <c r="D95">
        <v>8.0029999999999997E-3</v>
      </c>
      <c r="E95" s="9">
        <v>8.2799999999999992E-3</v>
      </c>
      <c r="F95" s="1">
        <v>2.6957999999999999E-2</v>
      </c>
      <c r="G95">
        <v>2.8344999999999999E-2</v>
      </c>
      <c r="H95" s="9">
        <v>0.12060899999999999</v>
      </c>
      <c r="I95" s="1">
        <v>4.1279999999999997E-3</v>
      </c>
      <c r="J95">
        <v>4.3810000000000003E-3</v>
      </c>
      <c r="K95" s="9">
        <v>4.1910000000000003E-3</v>
      </c>
      <c r="L95" s="1">
        <v>1.4071999999999999E-2</v>
      </c>
      <c r="M95">
        <v>1.6167000000000001E-2</v>
      </c>
      <c r="N95" s="9">
        <v>2.2582000000000001E-2</v>
      </c>
      <c r="P95" s="9" t="s">
        <v>18</v>
      </c>
      <c r="Q95" s="1" cm="1">
        <f t="array" ref="Q95">_xlfn._xlws.FILTER(C$4:C$108, ($A$4:$A$108="4.")*($B$4:$B$108=$P95))</f>
        <v>9.9539999999999993E-3</v>
      </c>
      <c r="R95" cm="1">
        <f t="array" ref="R95">_xlfn._xlws.FILTER(D$4:D$108, ($A$4:$A$108="4.")*($B$4:$B$108=$P95))</f>
        <v>9.4699999999999993E-3</v>
      </c>
      <c r="S95" cm="1">
        <f t="array" ref="S95">_xlfn._xlws.FILTER(E$4:E$108, ($A$4:$A$108="4.")*($B$4:$B$108=$P95))</f>
        <v>9.6299999999999997E-3</v>
      </c>
      <c r="T95" s="1" cm="1">
        <f t="array" ref="T95">_xlfn._xlws.FILTER(F$4:F$108, ($A$4:$A$108="4.")*($B$4:$B$108=$P95))</f>
        <v>9.8219999999999991E-3</v>
      </c>
      <c r="U95" cm="1">
        <f t="array" ref="U95">_xlfn._xlws.FILTER(G$4:G$108, ($A$4:$A$108="4.")*($B$4:$B$108=$P95))</f>
        <v>1.0255E-2</v>
      </c>
      <c r="V95" cm="1">
        <f t="array" ref="V95">_xlfn._xlws.FILTER(H$4:H$108, ($A$4:$A$108="4.")*($B$4:$B$108=$P95))</f>
        <v>3.9301000000000003E-2</v>
      </c>
      <c r="W95" s="1" cm="1">
        <f t="array" ref="W95">_xlfn._xlws.FILTER(I$4:I$108, ($A$4:$A$108="4.")*($B$4:$B$108=$P95))</f>
        <v>7.7970000000000001E-3</v>
      </c>
      <c r="X95" cm="1">
        <f t="array" ref="X95">_xlfn._xlws.FILTER(J$4:J$108, ($A$4:$A$108="4.")*($B$4:$B$108=$P95))</f>
        <v>7.2969999999999997E-3</v>
      </c>
      <c r="Y95" cm="1">
        <f t="array" ref="Y95">_xlfn._xlws.FILTER(K$4:K$108, ($A$4:$A$108="4.")*($B$4:$B$108=$P95))</f>
        <v>7.2830000000000004E-3</v>
      </c>
      <c r="Z95" s="1" cm="1">
        <f t="array" ref="Z95">_xlfn._xlws.FILTER(L$4:L$108, ($A$4:$A$108="4.")*($B$4:$B$108=$P95))</f>
        <v>4.3629999999999997E-3</v>
      </c>
      <c r="AA95" cm="1">
        <f t="array" ref="AA95">_xlfn._xlws.FILTER(M$4:M$108, ($A$4:$A$108="4.")*($B$4:$B$108=$P95))</f>
        <v>4.5030000000000001E-3</v>
      </c>
      <c r="AB95" s="9" cm="1">
        <f t="array" ref="AB95">_xlfn._xlws.FILTER(N$4:N$108, ($A$4:$A$108="4.")*($B$4:$B$108=$P95))</f>
        <v>6.8950000000000001E-3</v>
      </c>
    </row>
    <row r="96" spans="1:28" x14ac:dyDescent="0.35">
      <c r="A96" t="s">
        <v>30</v>
      </c>
      <c r="B96" s="9" t="str">
        <v>2^18</v>
      </c>
      <c r="C96">
        <v>8.2209999999999991E-3</v>
      </c>
      <c r="D96">
        <v>8.0730000000000003E-3</v>
      </c>
      <c r="E96" s="9">
        <v>8.3009999999999994E-3</v>
      </c>
      <c r="F96" s="1">
        <v>2.6995999999999999E-2</v>
      </c>
      <c r="G96">
        <v>2.8624E-2</v>
      </c>
      <c r="H96" s="9">
        <v>0.12687699999999999</v>
      </c>
      <c r="I96" s="1">
        <v>4.1219999999999998E-3</v>
      </c>
      <c r="J96">
        <v>4.3639999999999998E-3</v>
      </c>
      <c r="K96" s="9">
        <v>4.1700000000000001E-3</v>
      </c>
      <c r="L96" s="1">
        <v>1.4135E-2</v>
      </c>
      <c r="M96">
        <v>1.6182999999999999E-2</v>
      </c>
      <c r="N96" s="9">
        <v>2.4326E-2</v>
      </c>
      <c r="P96" s="9" t="s">
        <v>19</v>
      </c>
      <c r="Q96" s="1" cm="1">
        <f t="array" ref="Q96">_xlfn._xlws.FILTER(C$4:C$108, ($A$4:$A$108="4.")*($B$4:$B$108=$P96))</f>
        <v>1.8499000000000002E-2</v>
      </c>
      <c r="R96" cm="1">
        <f t="array" ref="R96">_xlfn._xlws.FILTER(D$4:D$108, ($A$4:$A$108="4.")*($B$4:$B$108=$P96))</f>
        <v>1.8386E-2</v>
      </c>
      <c r="S96" cm="1">
        <f t="array" ref="S96">_xlfn._xlws.FILTER(E$4:E$108, ($A$4:$A$108="4.")*($B$4:$B$108=$P96))</f>
        <v>1.9424E-2</v>
      </c>
      <c r="T96" s="1" cm="1">
        <f t="array" ref="T96">_xlfn._xlws.FILTER(F$4:F$108, ($A$4:$A$108="4.")*($B$4:$B$108=$P96))</f>
        <v>1.5226999999999999E-2</v>
      </c>
      <c r="U96" cm="1">
        <f t="array" ref="U96">_xlfn._xlws.FILTER(G$4:G$108, ($A$4:$A$108="4.")*($B$4:$B$108=$P96))</f>
        <v>1.6192999999999999E-2</v>
      </c>
      <c r="V96" cm="1">
        <f t="array" ref="V96">_xlfn._xlws.FILTER(H$4:H$108, ($A$4:$A$108="4.")*($B$4:$B$108=$P96))</f>
        <v>6.6744999999999999E-2</v>
      </c>
      <c r="W96" s="1" cm="1">
        <f t="array" ref="W96">_xlfn._xlws.FILTER(I$4:I$108, ($A$4:$A$108="4.")*($B$4:$B$108=$P96))</f>
        <v>1.5653E-2</v>
      </c>
      <c r="X96" cm="1">
        <f t="array" ref="X96">_xlfn._xlws.FILTER(J$4:J$108, ($A$4:$A$108="4.")*($B$4:$B$108=$P96))</f>
        <v>1.504E-2</v>
      </c>
      <c r="Y96" cm="1">
        <f t="array" ref="Y96">_xlfn._xlws.FILTER(K$4:K$108, ($A$4:$A$108="4.")*($B$4:$B$108=$P96))</f>
        <v>1.5373E-2</v>
      </c>
      <c r="Z96" s="1" cm="1">
        <f t="array" ref="Z96">_xlfn._xlws.FILTER(L$4:L$108, ($A$4:$A$108="4.")*($B$4:$B$108=$P96))</f>
        <v>7.9989999999999992E-3</v>
      </c>
      <c r="AA96" cm="1">
        <f t="array" ref="AA96">_xlfn._xlws.FILTER(M$4:M$108, ($A$4:$A$108="4.")*($B$4:$B$108=$P96))</f>
        <v>7.7320000000000002E-3</v>
      </c>
      <c r="AB96" s="9" cm="1">
        <f t="array" ref="AB96">_xlfn._xlws.FILTER(N$4:N$108, ($A$4:$A$108="4.")*($B$4:$B$108=$P96))</f>
        <v>1.162E-2</v>
      </c>
    </row>
    <row r="97" spans="1:28" x14ac:dyDescent="0.35">
      <c r="A97" t="s">
        <v>31</v>
      </c>
      <c r="B97" s="9" t="str">
        <v>2^18</v>
      </c>
      <c r="C97">
        <v>8.1849999999999996E-3</v>
      </c>
      <c r="D97">
        <v>8.0599999999999995E-3</v>
      </c>
      <c r="E97" s="9">
        <v>8.3379999999999999E-3</v>
      </c>
      <c r="F97" s="1">
        <v>2.6970000000000001E-2</v>
      </c>
      <c r="G97">
        <v>3.7540999999999998E-2</v>
      </c>
      <c r="H97" s="9">
        <v>0.106985</v>
      </c>
      <c r="I97" s="1">
        <v>4.0870000000000004E-3</v>
      </c>
      <c r="J97">
        <v>4.3480000000000003E-3</v>
      </c>
      <c r="K97" s="9">
        <v>4.1770000000000002E-3</v>
      </c>
      <c r="L97" s="1">
        <v>1.4053E-2</v>
      </c>
      <c r="M97">
        <v>1.6184E-2</v>
      </c>
      <c r="N97" s="9">
        <v>2.6367000000000002E-2</v>
      </c>
      <c r="P97" s="9" t="s">
        <v>20</v>
      </c>
      <c r="Q97" s="1" cm="1">
        <f t="array" ref="Q97">_xlfn._xlws.FILTER(C$4:C$108, ($A$4:$A$108="4.")*($B$4:$B$108=$P97))</f>
        <v>8.1849999999999996E-3</v>
      </c>
      <c r="R97" cm="1">
        <f t="array" ref="R97">_xlfn._xlws.FILTER(D$4:D$108, ($A$4:$A$108="4.")*($B$4:$B$108=$P97))</f>
        <v>8.0599999999999995E-3</v>
      </c>
      <c r="S97" cm="1">
        <f t="array" ref="S97">_xlfn._xlws.FILTER(E$4:E$108, ($A$4:$A$108="4.")*($B$4:$B$108=$P97))</f>
        <v>8.3379999999999999E-3</v>
      </c>
      <c r="T97" s="1" cm="1">
        <f t="array" ref="T97">_xlfn._xlws.FILTER(F$4:F$108, ($A$4:$A$108="4.")*($B$4:$B$108=$P97))</f>
        <v>2.6970000000000001E-2</v>
      </c>
      <c r="U97" cm="1">
        <f t="array" ref="U97">_xlfn._xlws.FILTER(G$4:G$108, ($A$4:$A$108="4.")*($B$4:$B$108=$P97))</f>
        <v>3.7540999999999998E-2</v>
      </c>
      <c r="V97" cm="1">
        <f t="array" ref="V97">_xlfn._xlws.FILTER(H$4:H$108, ($A$4:$A$108="4.")*($B$4:$B$108=$P97))</f>
        <v>0.106985</v>
      </c>
      <c r="W97" s="1" cm="1">
        <f t="array" ref="W97">_xlfn._xlws.FILTER(I$4:I$108, ($A$4:$A$108="4.")*($B$4:$B$108=$P97))</f>
        <v>4.0870000000000004E-3</v>
      </c>
      <c r="X97" cm="1">
        <f t="array" ref="X97">_xlfn._xlws.FILTER(J$4:J$108, ($A$4:$A$108="4.")*($B$4:$B$108=$P97))</f>
        <v>4.3480000000000003E-3</v>
      </c>
      <c r="Y97" cm="1">
        <f t="array" ref="Y97">_xlfn._xlws.FILTER(K$4:K$108, ($A$4:$A$108="4.")*($B$4:$B$108=$P97))</f>
        <v>4.1770000000000002E-3</v>
      </c>
      <c r="Z97" s="1" cm="1">
        <f t="array" ref="Z97">_xlfn._xlws.FILTER(L$4:L$108, ($A$4:$A$108="4.")*($B$4:$B$108=$P97))</f>
        <v>1.4053E-2</v>
      </c>
      <c r="AA97" cm="1">
        <f t="array" ref="AA97">_xlfn._xlws.FILTER(M$4:M$108, ($A$4:$A$108="4.")*($B$4:$B$108=$P97))</f>
        <v>1.6184E-2</v>
      </c>
      <c r="AB97" s="9" cm="1">
        <f t="array" ref="AB97">_xlfn._xlws.FILTER(N$4:N$108, ($A$4:$A$108="4.")*($B$4:$B$108=$P97))</f>
        <v>2.6367000000000002E-2</v>
      </c>
    </row>
    <row r="98" spans="1:28" x14ac:dyDescent="0.35">
      <c r="A98" t="s">
        <v>32</v>
      </c>
      <c r="B98" s="9" t="str">
        <v>2^18</v>
      </c>
      <c r="C98">
        <v>8.1919999999999996E-3</v>
      </c>
      <c r="D98">
        <v>8.0160000000000006E-3</v>
      </c>
      <c r="E98" s="9">
        <v>8.2710000000000006E-3</v>
      </c>
      <c r="F98" s="1">
        <v>2.6981000000000002E-2</v>
      </c>
      <c r="G98">
        <v>2.8312E-2</v>
      </c>
      <c r="H98" s="9">
        <v>3.7023E-2</v>
      </c>
      <c r="I98" s="1">
        <v>4.0870000000000004E-3</v>
      </c>
      <c r="J98">
        <v>4.3559999999999996E-3</v>
      </c>
      <c r="K98" s="9">
        <v>4.1570000000000001E-3</v>
      </c>
      <c r="L98" s="1">
        <v>1.4094000000000001E-2</v>
      </c>
      <c r="M98">
        <v>1.618E-2</v>
      </c>
      <c r="N98" s="9">
        <v>2.64E-2</v>
      </c>
      <c r="P98" s="9" t="s">
        <v>21</v>
      </c>
      <c r="Q98" s="1" cm="1">
        <f t="array" ref="Q98">_xlfn._xlws.FILTER(C$4:C$108, ($A$4:$A$108="4.")*($B$4:$B$108=$P98))</f>
        <v>1.9952999999999999E-2</v>
      </c>
      <c r="R98" cm="1">
        <f t="array" ref="R98">_xlfn._xlws.FILTER(D$4:D$108, ($A$4:$A$108="4.")*($B$4:$B$108=$P98))</f>
        <v>1.9202E-2</v>
      </c>
      <c r="S98" cm="1">
        <f t="array" ref="S98">_xlfn._xlws.FILTER(E$4:E$108, ($A$4:$A$108="4.")*($B$4:$B$108=$P98))</f>
        <v>1.9144999999999999E-2</v>
      </c>
      <c r="T98" s="1" cm="1">
        <f t="array" ref="T98">_xlfn._xlws.FILTER(F$4:F$108, ($A$4:$A$108="4.")*($B$4:$B$108=$P98))</f>
        <v>4.8216000000000002E-2</v>
      </c>
      <c r="U98" cm="1">
        <f t="array" ref="U98">_xlfn._xlws.FILTER(G$4:G$108, ($A$4:$A$108="4.")*($B$4:$B$108=$P98))</f>
        <v>4.9876999999999998E-2</v>
      </c>
      <c r="V98" cm="1">
        <f t="array" ref="V98">_xlfn._xlws.FILTER(H$4:H$108, ($A$4:$A$108="4.")*($B$4:$B$108=$P98))</f>
        <v>6.3167000000000001E-2</v>
      </c>
      <c r="W98" s="1" cm="1">
        <f t="array" ref="W98">_xlfn._xlws.FILTER(I$4:I$108, ($A$4:$A$108="4.")*($B$4:$B$108=$P98))</f>
        <v>8.3309999999999999E-3</v>
      </c>
      <c r="X98" cm="1">
        <f t="array" ref="X98">_xlfn._xlws.FILTER(J$4:J$108, ($A$4:$A$108="4.")*($B$4:$B$108=$P98))</f>
        <v>8.7810000000000006E-3</v>
      </c>
      <c r="Y98" cm="1">
        <f t="array" ref="Y98">_xlfn._xlws.FILTER(K$4:K$108, ($A$4:$A$108="4.")*($B$4:$B$108=$P98))</f>
        <v>8.4239999999999992E-3</v>
      </c>
      <c r="Z98" s="1" cm="1">
        <f t="array" ref="Z98">_xlfn._xlws.FILTER(L$4:L$108, ($A$4:$A$108="4.")*($B$4:$B$108=$P98))</f>
        <v>2.4726999999999999E-2</v>
      </c>
      <c r="AA98" cm="1">
        <f t="array" ref="AA98">_xlfn._xlws.FILTER(M$4:M$108, ($A$4:$A$108="4.")*($B$4:$B$108=$P98))</f>
        <v>2.7040999999999999E-2</v>
      </c>
      <c r="AB98" s="9" cm="1">
        <f t="array" ref="AB98">_xlfn._xlws.FILTER(N$4:N$108, ($A$4:$A$108="4.")*($B$4:$B$108=$P98))</f>
        <v>2.5028999999999999E-2</v>
      </c>
    </row>
    <row r="99" spans="1:28" x14ac:dyDescent="0.35">
      <c r="A99" t="s">
        <v>28</v>
      </c>
      <c r="B99" s="9" t="str">
        <v>2^19</v>
      </c>
      <c r="C99">
        <v>2.5388999999999998E-2</v>
      </c>
      <c r="D99">
        <v>2.4143000000000001E-2</v>
      </c>
      <c r="E99" s="9">
        <v>2.4919E-2</v>
      </c>
      <c r="F99" s="1">
        <v>5.6175999999999997E-2</v>
      </c>
      <c r="G99">
        <v>5.7078999999999998E-2</v>
      </c>
      <c r="H99" s="9">
        <v>7.0666000000000007E-2</v>
      </c>
      <c r="I99" s="1">
        <v>1.4026E-2</v>
      </c>
      <c r="J99">
        <v>1.4779E-2</v>
      </c>
      <c r="K99" s="9">
        <v>1.3708E-2</v>
      </c>
      <c r="L99" s="1">
        <v>3.0046E-2</v>
      </c>
      <c r="M99">
        <v>3.2211999999999998E-2</v>
      </c>
      <c r="N99" s="9">
        <v>4.3922999999999997E-2</v>
      </c>
      <c r="P99" s="9" t="s">
        <v>22</v>
      </c>
      <c r="Q99" s="1" cm="1">
        <f t="array" ref="Q99">_xlfn._xlws.FILTER(C$4:C$108, ($A$4:$A$108="4.")*($B$4:$B$108=$P99))</f>
        <v>2.8462999999999999E-2</v>
      </c>
      <c r="R99" cm="1">
        <f t="array" ref="R99">_xlfn._xlws.FILTER(D$4:D$108, ($A$4:$A$108="4.")*($B$4:$B$108=$P99))</f>
        <v>2.7959999999999999E-2</v>
      </c>
      <c r="S99" cm="1">
        <f t="array" ref="S99">_xlfn._xlws.FILTER(E$4:E$108, ($A$4:$A$108="4.")*($B$4:$B$108=$P99))</f>
        <v>3.0549E-2</v>
      </c>
      <c r="T99" s="1" cm="1">
        <f t="array" ref="T99">_xlfn._xlws.FILTER(F$4:F$108, ($A$4:$A$108="4.")*($B$4:$B$108=$P99))</f>
        <v>9.0586E-2</v>
      </c>
      <c r="U99" cm="1">
        <f t="array" ref="U99">_xlfn._xlws.FILTER(G$4:G$108, ($A$4:$A$108="4.")*($B$4:$B$108=$P99))</f>
        <v>0.103822</v>
      </c>
      <c r="V99" cm="1">
        <f t="array" ref="V99">_xlfn._xlws.FILTER(H$4:H$108, ($A$4:$A$108="4.")*($B$4:$B$108=$P99))</f>
        <v>9.3414999999999998E-2</v>
      </c>
      <c r="W99" s="1" cm="1">
        <f t="array" ref="W99">_xlfn._xlws.FILTER(I$4:I$108, ($A$4:$A$108="4.")*($B$4:$B$108=$P99))</f>
        <v>1.4455000000000001E-2</v>
      </c>
      <c r="X99" cm="1">
        <f t="array" ref="X99">_xlfn._xlws.FILTER(J$4:J$108, ($A$4:$A$108="4.")*($B$4:$B$108=$P99))</f>
        <v>1.7215000000000001E-2</v>
      </c>
      <c r="Y99" cm="1">
        <f t="array" ref="Y99">_xlfn._xlws.FILTER(K$4:K$108, ($A$4:$A$108="4.")*($B$4:$B$108=$P99))</f>
        <v>1.4126E-2</v>
      </c>
      <c r="Z99" s="1" cm="1">
        <f t="array" ref="Z99">_xlfn._xlws.FILTER(L$4:L$108, ($A$4:$A$108="4.")*($B$4:$B$108=$P99))</f>
        <v>4.6032000000000003E-2</v>
      </c>
      <c r="AA99" cm="1">
        <f t="array" ref="AA99">_xlfn._xlws.FILTER(M$4:M$108, ($A$4:$A$108="4.")*($B$4:$B$108=$P99))</f>
        <v>4.9057999999999997E-2</v>
      </c>
      <c r="AB99" s="9" cm="1">
        <f t="array" ref="AB99">_xlfn._xlws.FILTER(N$4:N$108, ($A$4:$A$108="4.")*($B$4:$B$108=$P99))</f>
        <v>4.6400999999999998E-2</v>
      </c>
    </row>
    <row r="100" spans="1:28" x14ac:dyDescent="0.35">
      <c r="A100" t="s">
        <v>29</v>
      </c>
      <c r="B100" s="9" t="str">
        <v>2^19</v>
      </c>
      <c r="C100">
        <v>1.9963000000000002E-2</v>
      </c>
      <c r="D100">
        <v>1.9179000000000002E-2</v>
      </c>
      <c r="E100" s="9">
        <v>1.9359999999999999E-2</v>
      </c>
      <c r="F100" s="1">
        <v>4.8176999999999998E-2</v>
      </c>
      <c r="G100">
        <v>5.1797999999999997E-2</v>
      </c>
      <c r="H100" s="9">
        <v>6.3087000000000004E-2</v>
      </c>
      <c r="I100" s="1">
        <v>9.6970000000000008E-3</v>
      </c>
      <c r="J100">
        <v>9.2379999999999997E-3</v>
      </c>
      <c r="K100" s="9">
        <v>9.5090000000000001E-3</v>
      </c>
      <c r="L100" s="1">
        <v>2.4691000000000001E-2</v>
      </c>
      <c r="M100">
        <v>2.8785000000000002E-2</v>
      </c>
      <c r="N100" s="9">
        <v>2.5035999999999999E-2</v>
      </c>
    </row>
    <row r="101" spans="1:28" ht="16" x14ac:dyDescent="0.4">
      <c r="A101" t="s">
        <v>30</v>
      </c>
      <c r="B101" s="9" t="str">
        <v>2^19</v>
      </c>
      <c r="C101">
        <v>1.9924000000000001E-2</v>
      </c>
      <c r="D101">
        <v>1.9283000000000002E-2</v>
      </c>
      <c r="E101" s="9">
        <v>1.9302E-2</v>
      </c>
      <c r="F101" s="1">
        <v>4.8204999999999998E-2</v>
      </c>
      <c r="G101">
        <v>5.0513000000000002E-2</v>
      </c>
      <c r="H101" s="9">
        <v>6.5615000000000007E-2</v>
      </c>
      <c r="I101" s="1">
        <v>9.0069999999999994E-3</v>
      </c>
      <c r="J101">
        <v>9.4920000000000004E-3</v>
      </c>
      <c r="K101" s="9">
        <v>9.0810000000000005E-3</v>
      </c>
      <c r="L101" s="1">
        <v>2.4757999999999999E-2</v>
      </c>
      <c r="M101">
        <v>2.7038E-2</v>
      </c>
      <c r="N101" s="9">
        <v>2.504E-2</v>
      </c>
      <c r="P101" s="18" t="s">
        <v>42</v>
      </c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x14ac:dyDescent="0.35">
      <c r="A102" t="s">
        <v>31</v>
      </c>
      <c r="B102" s="9" t="str">
        <v>2^19</v>
      </c>
      <c r="C102">
        <v>1.9952999999999999E-2</v>
      </c>
      <c r="D102">
        <v>1.9202E-2</v>
      </c>
      <c r="E102" s="9">
        <v>1.9144999999999999E-2</v>
      </c>
      <c r="F102" s="1">
        <v>4.8216000000000002E-2</v>
      </c>
      <c r="G102">
        <v>4.9876999999999998E-2</v>
      </c>
      <c r="H102" s="9">
        <v>6.3167000000000001E-2</v>
      </c>
      <c r="I102" s="1">
        <v>8.3309999999999999E-3</v>
      </c>
      <c r="J102">
        <v>8.7810000000000006E-3</v>
      </c>
      <c r="K102" s="9">
        <v>8.4239999999999992E-3</v>
      </c>
      <c r="L102" s="1">
        <v>2.4726999999999999E-2</v>
      </c>
      <c r="M102">
        <v>2.7040999999999999E-2</v>
      </c>
      <c r="N102" s="9">
        <v>2.5028999999999999E-2</v>
      </c>
      <c r="P102" s="13"/>
      <c r="Q102" s="21" t="s">
        <v>34</v>
      </c>
      <c r="R102" s="22"/>
      <c r="S102" s="23"/>
      <c r="T102" s="24" t="s">
        <v>23</v>
      </c>
      <c r="U102" s="25"/>
      <c r="V102" s="26"/>
      <c r="W102" s="21" t="s">
        <v>25</v>
      </c>
      <c r="X102" s="22"/>
      <c r="Y102" s="23"/>
      <c r="Z102" s="24" t="s">
        <v>24</v>
      </c>
      <c r="AA102" s="25"/>
      <c r="AB102" s="26"/>
    </row>
    <row r="103" spans="1:28" x14ac:dyDescent="0.35">
      <c r="A103" t="s">
        <v>32</v>
      </c>
      <c r="B103" s="9" t="str">
        <v>2^19</v>
      </c>
      <c r="C103">
        <v>2.0104E-2</v>
      </c>
      <c r="D103">
        <v>1.8942000000000001E-2</v>
      </c>
      <c r="E103" s="9">
        <v>1.8154E-2</v>
      </c>
      <c r="F103" s="1">
        <v>4.8211999999999998E-2</v>
      </c>
      <c r="G103">
        <v>5.0015999999999998E-2</v>
      </c>
      <c r="H103" s="9">
        <v>6.6406999999999994E-2</v>
      </c>
      <c r="I103" s="1">
        <v>7.6610000000000003E-3</v>
      </c>
      <c r="J103">
        <v>9.1190000000000004E-3</v>
      </c>
      <c r="K103" s="9">
        <v>7.6920000000000001E-3</v>
      </c>
      <c r="L103" s="1">
        <v>2.4781000000000001E-2</v>
      </c>
      <c r="M103">
        <v>2.7012000000000001E-2</v>
      </c>
      <c r="N103" s="9">
        <v>2.5055999999999998E-2</v>
      </c>
      <c r="P103" s="14" t="s">
        <v>0</v>
      </c>
      <c r="Q103" s="5" t="s">
        <v>35</v>
      </c>
      <c r="R103" s="10" t="s">
        <v>44</v>
      </c>
      <c r="S103" s="6" t="s">
        <v>36</v>
      </c>
      <c r="T103" s="5" t="s">
        <v>35</v>
      </c>
      <c r="U103" s="10" t="s">
        <v>44</v>
      </c>
      <c r="V103" s="6" t="s">
        <v>36</v>
      </c>
      <c r="W103" s="5" t="s">
        <v>35</v>
      </c>
      <c r="X103" s="10" t="s">
        <v>44</v>
      </c>
      <c r="Y103" s="6" t="s">
        <v>36</v>
      </c>
      <c r="Z103" s="5" t="s">
        <v>35</v>
      </c>
      <c r="AA103" s="10" t="s">
        <v>44</v>
      </c>
      <c r="AB103" s="6" t="s">
        <v>36</v>
      </c>
    </row>
    <row r="104" spans="1:28" x14ac:dyDescent="0.35">
      <c r="A104" t="s">
        <v>28</v>
      </c>
      <c r="B104" s="9" t="str">
        <v>2^20</v>
      </c>
      <c r="C104">
        <v>4.3015999999999999E-2</v>
      </c>
      <c r="D104">
        <v>4.1848999999999997E-2</v>
      </c>
      <c r="E104" s="9">
        <v>4.1584999999999997E-2</v>
      </c>
      <c r="F104" s="1">
        <v>9.8543000000000006E-2</v>
      </c>
      <c r="G104">
        <v>0.100269</v>
      </c>
      <c r="H104" s="9">
        <v>0.11750099999999999</v>
      </c>
      <c r="I104" s="1">
        <v>2.0447E-2</v>
      </c>
      <c r="J104">
        <v>2.1859E-2</v>
      </c>
      <c r="K104" s="9">
        <v>1.8881999999999999E-2</v>
      </c>
      <c r="L104" s="1">
        <v>5.1452999999999999E-2</v>
      </c>
      <c r="M104">
        <v>5.3903E-2</v>
      </c>
      <c r="N104" s="9">
        <v>5.1952999999999999E-2</v>
      </c>
      <c r="P104" s="9" t="s">
        <v>2</v>
      </c>
      <c r="Q104" s="1" cm="1">
        <f t="array" ref="Q104">_xlfn._xlws.FILTER(C$4:C$108, ($A$4:$A$108="5.")*($B$4:$B$108=$P104))</f>
        <v>1.0839999999999999E-3</v>
      </c>
      <c r="R104" cm="1">
        <f t="array" ref="R104">_xlfn._xlws.FILTER(D$4:D$108, ($A$4:$A$108="5.")*($B$4:$B$108=$P104))</f>
        <v>2.8899999999999998E-4</v>
      </c>
      <c r="S104" cm="1">
        <f t="array" ref="S104">_xlfn._xlws.FILTER(E$4:E$108, ($A$4:$A$108="5.")*($B$4:$B$108=$P104))</f>
        <v>2.6899999999999998E-4</v>
      </c>
      <c r="T104" s="1" cm="1">
        <f t="array" ref="T104">_xlfn._xlws.FILTER(F$4:F$108, ($A$4:$A$108="5.")*($B$4:$B$108=$P104))</f>
        <v>1.15E-3</v>
      </c>
      <c r="U104" cm="1">
        <f t="array" ref="U104">_xlfn._xlws.FILTER(G$4:G$108, ($A$4:$A$108="5.")*($B$4:$B$108=$P104))</f>
        <v>1.5839999999999999E-3</v>
      </c>
      <c r="V104" cm="1">
        <f t="array" ref="V104">_xlfn._xlws.FILTER(H$4:H$108, ($A$4:$A$108="5.")*($B$4:$B$108=$P104))</f>
        <v>1.9729999999999999E-3</v>
      </c>
      <c r="W104" s="1" cm="1">
        <f t="array" ref="W104">_xlfn._xlws.FILTER(I$4:I$108, ($A$4:$A$108="5.")*($B$4:$B$108=$P104))</f>
        <v>1.18E-4</v>
      </c>
      <c r="X104" cm="1">
        <f t="array" ref="X104">_xlfn._xlws.FILTER(J$4:J$108, ($A$4:$A$108="5.")*($B$4:$B$108=$P104))</f>
        <v>1.1400000000000001E-4</v>
      </c>
      <c r="Y104" cm="1">
        <f t="array" ref="Y104">_xlfn._xlws.FILTER(K$4:K$108, ($A$4:$A$108="5.")*($B$4:$B$108=$P104))</f>
        <v>1E-4</v>
      </c>
      <c r="Z104" s="1" cm="1">
        <f t="array" ref="Z104">_xlfn._xlws.FILTER(L$4:L$108, ($A$4:$A$108="5.")*($B$4:$B$108=$P104))</f>
        <v>8.8999999999999995E-5</v>
      </c>
      <c r="AA104" cm="1">
        <f t="array" ref="AA104">_xlfn._xlws.FILTER(M$4:M$108, ($A$4:$A$108="5.")*($B$4:$B$108=$P104))</f>
        <v>9.7999999999999997E-5</v>
      </c>
      <c r="AB104" s="9" cm="1">
        <f t="array" ref="AB104">_xlfn._xlws.FILTER(N$4:N$108, ($A$4:$A$108="5.")*($B$4:$B$108=$P104))</f>
        <v>1.5479999999999999E-3</v>
      </c>
    </row>
    <row r="105" spans="1:28" x14ac:dyDescent="0.35">
      <c r="A105" t="s">
        <v>29</v>
      </c>
      <c r="B105" s="9" t="str">
        <v>2^20</v>
      </c>
      <c r="C105">
        <v>3.3370999999999998E-2</v>
      </c>
      <c r="D105">
        <v>2.8656000000000001E-2</v>
      </c>
      <c r="E105" s="9">
        <v>3.0764E-2</v>
      </c>
      <c r="F105" s="1">
        <v>9.0675000000000006E-2</v>
      </c>
      <c r="G105">
        <v>9.6277000000000001E-2</v>
      </c>
      <c r="H105" s="9">
        <v>9.3645000000000006E-2</v>
      </c>
      <c r="I105" s="1">
        <v>1.4584E-2</v>
      </c>
      <c r="J105">
        <v>1.7406000000000001E-2</v>
      </c>
      <c r="K105" s="9">
        <v>1.4067E-2</v>
      </c>
      <c r="L105" s="1">
        <v>4.5987E-2</v>
      </c>
      <c r="M105">
        <v>5.0632999999999997E-2</v>
      </c>
      <c r="N105" s="9">
        <v>4.6363000000000001E-2</v>
      </c>
      <c r="P105" s="9" t="s">
        <v>3</v>
      </c>
      <c r="Q105" s="1" cm="1">
        <f t="array" ref="Q105">_xlfn._xlws.FILTER(C$4:C$108, ($A$4:$A$108="5.")*($B$4:$B$108=$P105))</f>
        <v>1.0759999999999999E-3</v>
      </c>
      <c r="R105" cm="1">
        <f t="array" ref="R105">_xlfn._xlws.FILTER(D$4:D$108, ($A$4:$A$108="5.")*($B$4:$B$108=$P105))</f>
        <v>2.9500000000000001E-4</v>
      </c>
      <c r="S105" cm="1">
        <f t="array" ref="S105">_xlfn._xlws.FILTER(E$4:E$108, ($A$4:$A$108="5.")*($B$4:$B$108=$P105))</f>
        <v>2.6600000000000001E-4</v>
      </c>
      <c r="T105" s="1" cm="1">
        <f t="array" ref="T105">_xlfn._xlws.FILTER(F$4:F$108, ($A$4:$A$108="5.")*($B$4:$B$108=$P105))</f>
        <v>1.1429999999999999E-3</v>
      </c>
      <c r="U105" cm="1">
        <f t="array" ref="U105">_xlfn._xlws.FILTER(G$4:G$108, ($A$4:$A$108="5.")*($B$4:$B$108=$P105))</f>
        <v>1.5950000000000001E-3</v>
      </c>
      <c r="V105" cm="1">
        <f t="array" ref="V105">_xlfn._xlws.FILTER(H$4:H$108, ($A$4:$A$108="5.")*($B$4:$B$108=$P105))</f>
        <v>1.9719999999999998E-3</v>
      </c>
      <c r="W105" s="1" cm="1">
        <f t="array" ref="W105">_xlfn._xlws.FILTER(I$4:I$108, ($A$4:$A$108="5.")*($B$4:$B$108=$P105))</f>
        <v>1.18E-4</v>
      </c>
      <c r="X105" cm="1">
        <f t="array" ref="X105">_xlfn._xlws.FILTER(J$4:J$108, ($A$4:$A$108="5.")*($B$4:$B$108=$P105))</f>
        <v>1.1400000000000001E-4</v>
      </c>
      <c r="Y105" cm="1">
        <f t="array" ref="Y105">_xlfn._xlws.FILTER(K$4:K$108, ($A$4:$A$108="5.")*($B$4:$B$108=$P105))</f>
        <v>1E-4</v>
      </c>
      <c r="Z105" s="1" cm="1">
        <f t="array" ref="Z105">_xlfn._xlws.FILTER(L$4:L$108, ($A$4:$A$108="5.")*($B$4:$B$108=$P105))</f>
        <v>9.0000000000000006E-5</v>
      </c>
      <c r="AA105" cm="1">
        <f t="array" ref="AA105">_xlfn._xlws.FILTER(M$4:M$108, ($A$4:$A$108="5.")*($B$4:$B$108=$P105))</f>
        <v>1.0399999999999999E-4</v>
      </c>
      <c r="AB105" s="9" cm="1">
        <f t="array" ref="AB105">_xlfn._xlws.FILTER(N$4:N$108, ($A$4:$A$108="5.")*($B$4:$B$108=$P105))</f>
        <v>1.5510000000000001E-3</v>
      </c>
    </row>
    <row r="106" spans="1:28" x14ac:dyDescent="0.35">
      <c r="A106" t="s">
        <v>30</v>
      </c>
      <c r="B106" s="9" t="str">
        <v>2^20</v>
      </c>
      <c r="C106">
        <v>2.9624999999999999E-2</v>
      </c>
      <c r="D106">
        <v>2.8899000000000001E-2</v>
      </c>
      <c r="E106" s="9">
        <v>3.0412999999999999E-2</v>
      </c>
      <c r="F106" s="1">
        <v>9.0617000000000003E-2</v>
      </c>
      <c r="G106">
        <v>9.2610999999999999E-2</v>
      </c>
      <c r="H106" s="9">
        <v>9.3792E-2</v>
      </c>
      <c r="I106" s="1">
        <v>1.4333E-2</v>
      </c>
      <c r="J106">
        <v>1.7221E-2</v>
      </c>
      <c r="K106" s="9">
        <v>1.4223E-2</v>
      </c>
      <c r="L106" s="1">
        <v>4.5935999999999998E-2</v>
      </c>
      <c r="M106">
        <v>4.8918000000000003E-2</v>
      </c>
      <c r="N106" s="9">
        <v>4.6301000000000002E-2</v>
      </c>
      <c r="P106" s="9" t="s">
        <v>4</v>
      </c>
      <c r="Q106" s="1" cm="1">
        <f t="array" ref="Q106">_xlfn._xlws.FILTER(C$4:C$108, ($A$4:$A$108="5.")*($B$4:$B$108=$P106))</f>
        <v>1.077E-3</v>
      </c>
      <c r="R106" cm="1">
        <f t="array" ref="R106">_xlfn._xlws.FILTER(D$4:D$108, ($A$4:$A$108="5.")*($B$4:$B$108=$P106))</f>
        <v>2.9500000000000001E-4</v>
      </c>
      <c r="S106" cm="1">
        <f t="array" ref="S106">_xlfn._xlws.FILTER(E$4:E$108, ($A$4:$A$108="5.")*($B$4:$B$108=$P106))</f>
        <v>2.6899999999999998E-4</v>
      </c>
      <c r="T106" s="1" cm="1">
        <f t="array" ref="T106">_xlfn._xlws.FILTER(F$4:F$108, ($A$4:$A$108="5.")*($B$4:$B$108=$P106))</f>
        <v>1.1659999999999999E-3</v>
      </c>
      <c r="U106" cm="1">
        <f t="array" ref="U106">_xlfn._xlws.FILTER(G$4:G$108, ($A$4:$A$108="5.")*($B$4:$B$108=$P106))</f>
        <v>1.688E-3</v>
      </c>
      <c r="V106" cm="1">
        <f t="array" ref="V106">_xlfn._xlws.FILTER(H$4:H$108, ($A$4:$A$108="5.")*($B$4:$B$108=$P106))</f>
        <v>1.9750000000000002E-3</v>
      </c>
      <c r="W106" s="1" cm="1">
        <f t="array" ref="W106">_xlfn._xlws.FILTER(I$4:I$108, ($A$4:$A$108="5.")*($B$4:$B$108=$P106))</f>
        <v>1.18E-4</v>
      </c>
      <c r="X106" cm="1">
        <f t="array" ref="X106">_xlfn._xlws.FILTER(J$4:J$108, ($A$4:$A$108="5.")*($B$4:$B$108=$P106))</f>
        <v>1.1400000000000001E-4</v>
      </c>
      <c r="Y106" cm="1">
        <f t="array" ref="Y106">_xlfn._xlws.FILTER(K$4:K$108, ($A$4:$A$108="5.")*($B$4:$B$108=$P106))</f>
        <v>1E-4</v>
      </c>
      <c r="Z106" s="1" cm="1">
        <f t="array" ref="Z106">_xlfn._xlws.FILTER(L$4:L$108, ($A$4:$A$108="5.")*($B$4:$B$108=$P106))</f>
        <v>8.7000000000000001E-5</v>
      </c>
      <c r="AA106" cm="1">
        <f t="array" ref="AA106">_xlfn._xlws.FILTER(M$4:M$108, ($A$4:$A$108="5.")*($B$4:$B$108=$P106))</f>
        <v>9.5000000000000005E-5</v>
      </c>
      <c r="AB106" s="9" cm="1">
        <f t="array" ref="AB106">_xlfn._xlws.FILTER(N$4:N$108, ($A$4:$A$108="5.")*($B$4:$B$108=$P106))</f>
        <v>1.565E-3</v>
      </c>
    </row>
    <row r="107" spans="1:28" x14ac:dyDescent="0.35">
      <c r="A107" t="s">
        <v>31</v>
      </c>
      <c r="B107" s="9" t="str">
        <v>2^20</v>
      </c>
      <c r="C107">
        <v>2.8462999999999999E-2</v>
      </c>
      <c r="D107">
        <v>2.7959999999999999E-2</v>
      </c>
      <c r="E107" s="9">
        <v>3.0549E-2</v>
      </c>
      <c r="F107" s="1">
        <v>9.0586E-2</v>
      </c>
      <c r="G107">
        <v>0.103822</v>
      </c>
      <c r="H107" s="9">
        <v>9.3414999999999998E-2</v>
      </c>
      <c r="I107" s="1">
        <v>1.4455000000000001E-2</v>
      </c>
      <c r="J107">
        <v>1.7215000000000001E-2</v>
      </c>
      <c r="K107" s="9">
        <v>1.4126E-2</v>
      </c>
      <c r="L107" s="1">
        <v>4.6032000000000003E-2</v>
      </c>
      <c r="M107">
        <v>4.9057999999999997E-2</v>
      </c>
      <c r="N107" s="9">
        <v>4.6400999999999998E-2</v>
      </c>
      <c r="P107" s="9" t="s">
        <v>5</v>
      </c>
      <c r="Q107" s="1" cm="1">
        <f t="array" ref="Q107">_xlfn._xlws.FILTER(C$4:C$108, ($A$4:$A$108="5.")*($B$4:$B$108=$P107))</f>
        <v>1.1000000000000001E-3</v>
      </c>
      <c r="R107" cm="1">
        <f t="array" ref="R107">_xlfn._xlws.FILTER(D$4:D$108, ($A$4:$A$108="5.")*($B$4:$B$108=$P107))</f>
        <v>3.2499999999999999E-4</v>
      </c>
      <c r="S107" cm="1">
        <f t="array" ref="S107">_xlfn._xlws.FILTER(E$4:E$108, ($A$4:$A$108="5.")*($B$4:$B$108=$P107))</f>
        <v>2.6600000000000001E-4</v>
      </c>
      <c r="T107" s="1" cm="1">
        <f t="array" ref="T107">_xlfn._xlws.FILTER(F$4:F$108, ($A$4:$A$108="5.")*($B$4:$B$108=$P107))</f>
        <v>1.1900000000000001E-3</v>
      </c>
      <c r="U107" cm="1">
        <f t="array" ref="U107">_xlfn._xlws.FILTER(G$4:G$108, ($A$4:$A$108="5.")*($B$4:$B$108=$P107))</f>
        <v>1.665E-3</v>
      </c>
      <c r="V107" cm="1">
        <f t="array" ref="V107">_xlfn._xlws.FILTER(H$4:H$108, ($A$4:$A$108="5.")*($B$4:$B$108=$P107))</f>
        <v>1.9589999999999998E-3</v>
      </c>
      <c r="W107" s="1" cm="1">
        <f t="array" ref="W107">_xlfn._xlws.FILTER(I$4:I$108, ($A$4:$A$108="5.")*($B$4:$B$108=$P107))</f>
        <v>1.17E-4</v>
      </c>
      <c r="X107" cm="1">
        <f t="array" ref="X107">_xlfn._xlws.FILTER(J$4:J$108, ($A$4:$A$108="5.")*($B$4:$B$108=$P107))</f>
        <v>1.1400000000000001E-4</v>
      </c>
      <c r="Y107" cm="1">
        <f t="array" ref="Y107">_xlfn._xlws.FILTER(K$4:K$108, ($A$4:$A$108="5.")*($B$4:$B$108=$P107))</f>
        <v>1.01E-4</v>
      </c>
      <c r="Z107" s="1" cm="1">
        <f t="array" ref="Z107">_xlfn._xlws.FILTER(L$4:L$108, ($A$4:$A$108="5.")*($B$4:$B$108=$P107))</f>
        <v>8.8999999999999995E-5</v>
      </c>
      <c r="AA107" cm="1">
        <f t="array" ref="AA107">_xlfn._xlws.FILTER(M$4:M$108, ($A$4:$A$108="5.")*($B$4:$B$108=$P107))</f>
        <v>9.2999999999999997E-5</v>
      </c>
      <c r="AB107" s="9" cm="1">
        <f t="array" ref="AB107">_xlfn._xlws.FILTER(N$4:N$108, ($A$4:$A$108="5.")*($B$4:$B$108=$P107))</f>
        <v>1.531E-3</v>
      </c>
    </row>
    <row r="108" spans="1:28" x14ac:dyDescent="0.35">
      <c r="A108" t="s">
        <v>32</v>
      </c>
      <c r="B108" s="9" t="str">
        <v>2^20</v>
      </c>
      <c r="C108">
        <v>2.8537E-2</v>
      </c>
      <c r="D108">
        <v>2.7675999999999999E-2</v>
      </c>
      <c r="E108" s="9">
        <v>3.0374999999999999E-2</v>
      </c>
      <c r="F108" s="1">
        <v>9.0630000000000002E-2</v>
      </c>
      <c r="G108">
        <v>9.3629000000000004E-2</v>
      </c>
      <c r="H108" s="9">
        <v>9.4050999999999996E-2</v>
      </c>
      <c r="I108" s="1">
        <v>1.4373E-2</v>
      </c>
      <c r="J108">
        <v>1.728E-2</v>
      </c>
      <c r="K108" s="9">
        <v>1.4087000000000001E-2</v>
      </c>
      <c r="L108" s="1">
        <v>4.5976000000000003E-2</v>
      </c>
      <c r="M108">
        <v>5.1299999999999998E-2</v>
      </c>
      <c r="N108" s="9">
        <v>4.6316999999999997E-2</v>
      </c>
      <c r="P108" s="9" t="s">
        <v>6</v>
      </c>
      <c r="Q108" s="1" cm="1">
        <f t="array" ref="Q108">_xlfn._xlws.FILTER(C$4:C$108, ($A$4:$A$108="5.")*($B$4:$B$108=$P108))</f>
        <v>1.116E-3</v>
      </c>
      <c r="R108" cm="1">
        <f t="array" ref="R108">_xlfn._xlws.FILTER(D$4:D$108, ($A$4:$A$108="5.")*($B$4:$B$108=$P108))</f>
        <v>2.9100000000000003E-4</v>
      </c>
      <c r="S108" cm="1">
        <f t="array" ref="S108">_xlfn._xlws.FILTER(E$4:E$108, ($A$4:$A$108="5.")*($B$4:$B$108=$P108))</f>
        <v>2.6499999999999999E-4</v>
      </c>
      <c r="T108" s="1" cm="1">
        <f t="array" ref="T108">_xlfn._xlws.FILTER(F$4:F$108, ($A$4:$A$108="5.")*($B$4:$B$108=$P108))</f>
        <v>1.1509999999999999E-3</v>
      </c>
      <c r="U108" cm="1">
        <f t="array" ref="U108">_xlfn._xlws.FILTER(G$4:G$108, ($A$4:$A$108="5.")*($B$4:$B$108=$P108))</f>
        <v>1.6000000000000001E-3</v>
      </c>
      <c r="V108" cm="1">
        <f t="array" ref="V108">_xlfn._xlws.FILTER(H$4:H$108, ($A$4:$A$108="5.")*($B$4:$B$108=$P108))</f>
        <v>1.9910000000000001E-3</v>
      </c>
      <c r="W108" s="1" cm="1">
        <f t="array" ref="W108">_xlfn._xlws.FILTER(I$4:I$108, ($A$4:$A$108="5.")*($B$4:$B$108=$P108))</f>
        <v>1.18E-4</v>
      </c>
      <c r="X108" cm="1">
        <f t="array" ref="X108">_xlfn._xlws.FILTER(J$4:J$108, ($A$4:$A$108="5.")*($B$4:$B$108=$P108))</f>
        <v>1.1400000000000001E-4</v>
      </c>
      <c r="Y108" cm="1">
        <f t="array" ref="Y108">_xlfn._xlws.FILTER(K$4:K$108, ($A$4:$A$108="5.")*($B$4:$B$108=$P108))</f>
        <v>1.01E-4</v>
      </c>
      <c r="Z108" s="1" cm="1">
        <f t="array" ref="Z108">_xlfn._xlws.FILTER(L$4:L$108, ($A$4:$A$108="5.")*($B$4:$B$108=$P108))</f>
        <v>8.6000000000000003E-5</v>
      </c>
      <c r="AA108" cm="1">
        <f t="array" ref="AA108">_xlfn._xlws.FILTER(M$4:M$108, ($A$4:$A$108="5.")*($B$4:$B$108=$P108))</f>
        <v>1E-4</v>
      </c>
      <c r="AB108" s="9" cm="1">
        <f t="array" ref="AB108">_xlfn._xlws.FILTER(N$4:N$108, ($A$4:$A$108="5.")*($B$4:$B$108=$P108))</f>
        <v>1.1739999999999999E-3</v>
      </c>
    </row>
    <row r="109" spans="1:28" x14ac:dyDescent="0.35">
      <c r="P109" s="9" t="s">
        <v>7</v>
      </c>
      <c r="Q109" s="1" cm="1">
        <f t="array" ref="Q109">_xlfn._xlws.FILTER(C$4:C$108, ($A$4:$A$108="5.")*($B$4:$B$108=$P109))</f>
        <v>1.152E-3</v>
      </c>
      <c r="R109" cm="1">
        <f t="array" ref="R109">_xlfn._xlws.FILTER(D$4:D$108, ($A$4:$A$108="5.")*($B$4:$B$108=$P109))</f>
        <v>4.0400000000000001E-4</v>
      </c>
      <c r="S109" cm="1">
        <f t="array" ref="S109">_xlfn._xlws.FILTER(E$4:E$108, ($A$4:$A$108="5.")*($B$4:$B$108=$P109))</f>
        <v>3.6499999999999998E-4</v>
      </c>
      <c r="T109" s="1" cm="1">
        <f t="array" ref="T109">_xlfn._xlws.FILTER(F$4:F$108, ($A$4:$A$108="5.")*($B$4:$B$108=$P109))</f>
        <v>1.2849999999999999E-3</v>
      </c>
      <c r="U109" cm="1">
        <f t="array" ref="U109">_xlfn._xlws.FILTER(G$4:G$108, ($A$4:$A$108="5.")*($B$4:$B$108=$P109))</f>
        <v>1.7309999999999999E-3</v>
      </c>
      <c r="V109" cm="1">
        <f t="array" ref="V109">_xlfn._xlws.FILTER(H$4:H$108, ($A$4:$A$108="5.")*($B$4:$B$108=$P109))</f>
        <v>2.0960000000000002E-3</v>
      </c>
      <c r="W109" s="1" cm="1">
        <f t="array" ref="W109">_xlfn._xlws.FILTER(I$4:I$108, ($A$4:$A$108="5.")*($B$4:$B$108=$P109))</f>
        <v>1.26E-4</v>
      </c>
      <c r="X109" cm="1">
        <f t="array" ref="X109">_xlfn._xlws.FILTER(J$4:J$108, ($A$4:$A$108="5.")*($B$4:$B$108=$P109))</f>
        <v>1.25E-4</v>
      </c>
      <c r="Y109" cm="1">
        <f t="array" ref="Y109">_xlfn._xlws.FILTER(K$4:K$108, ($A$4:$A$108="5.")*($B$4:$B$108=$P109))</f>
        <v>1.08E-4</v>
      </c>
      <c r="Z109" s="1" cm="1">
        <f t="array" ref="Z109">_xlfn._xlws.FILTER(L$4:L$108, ($A$4:$A$108="5.")*($B$4:$B$108=$P109))</f>
        <v>8.8999999999999995E-5</v>
      </c>
      <c r="AA109" cm="1">
        <f t="array" ref="AA109">_xlfn._xlws.FILTER(M$4:M$108, ($A$4:$A$108="5.")*($B$4:$B$108=$P109))</f>
        <v>9.8999999999999994E-5</v>
      </c>
      <c r="AB109" s="9" cm="1">
        <f t="array" ref="AB109">_xlfn._xlws.FILTER(N$4:N$108, ($A$4:$A$108="5.")*($B$4:$B$108=$P109))</f>
        <v>1.5629999999999999E-3</v>
      </c>
    </row>
    <row r="110" spans="1:28" x14ac:dyDescent="0.35">
      <c r="P110" s="9" t="s">
        <v>8</v>
      </c>
      <c r="Q110" s="1" cm="1">
        <f t="array" ref="Q110">_xlfn._xlws.FILTER(C$4:C$108, ($A$4:$A$108="5.")*($B$4:$B$108=$P110))</f>
        <v>1.0759999999999999E-3</v>
      </c>
      <c r="R110" cm="1">
        <f t="array" ref="R110">_xlfn._xlws.FILTER(D$4:D$108, ($A$4:$A$108="5.")*($B$4:$B$108=$P110))</f>
        <v>3.9599999999999998E-4</v>
      </c>
      <c r="S110" cm="1">
        <f t="array" ref="S110">_xlfn._xlws.FILTER(E$4:E$108, ($A$4:$A$108="5.")*($B$4:$B$108=$P110))</f>
        <v>3.6200000000000002E-4</v>
      </c>
      <c r="T110" s="1" cm="1">
        <f t="array" ref="T110">_xlfn._xlws.FILTER(F$4:F$108, ($A$4:$A$108="5.")*($B$4:$B$108=$P110))</f>
        <v>1.4E-3</v>
      </c>
      <c r="U110" cm="1">
        <f t="array" ref="U110">_xlfn._xlws.FILTER(G$4:G$108, ($A$4:$A$108="5.")*($B$4:$B$108=$P110))</f>
        <v>1.853E-3</v>
      </c>
      <c r="V110" cm="1">
        <f t="array" ref="V110">_xlfn._xlws.FILTER(H$4:H$108, ($A$4:$A$108="5.")*($B$4:$B$108=$P110))</f>
        <v>2.2390000000000001E-3</v>
      </c>
      <c r="W110" s="1" cm="1">
        <f t="array" ref="W110">_xlfn._xlws.FILTER(I$4:I$108, ($A$4:$A$108="5.")*($B$4:$B$108=$P110))</f>
        <v>1.2E-4</v>
      </c>
      <c r="X110" cm="1">
        <f t="array" ref="X110">_xlfn._xlws.FILTER(J$4:J$108, ($A$4:$A$108="5.")*($B$4:$B$108=$P110))</f>
        <v>1.16E-4</v>
      </c>
      <c r="Y110" cm="1">
        <f t="array" ref="Y110">_xlfn._xlws.FILTER(K$4:K$108, ($A$4:$A$108="5.")*($B$4:$B$108=$P110))</f>
        <v>1.02E-4</v>
      </c>
      <c r="Z110" s="1" cm="1">
        <f t="array" ref="Z110">_xlfn._xlws.FILTER(L$4:L$108, ($A$4:$A$108="5.")*($B$4:$B$108=$P110))</f>
        <v>4.0200000000000001E-4</v>
      </c>
      <c r="AA110" cm="1">
        <f t="array" ref="AA110">_xlfn._xlws.FILTER(M$4:M$108, ($A$4:$A$108="5.")*($B$4:$B$108=$P110))</f>
        <v>1.7799999999999999E-4</v>
      </c>
      <c r="AB110" s="9" cm="1">
        <f t="array" ref="AB110">_xlfn._xlws.FILTER(N$4:N$108, ($A$4:$A$108="5.")*($B$4:$B$108=$P110))</f>
        <v>1.5900000000000001E-3</v>
      </c>
    </row>
    <row r="111" spans="1:28" x14ac:dyDescent="0.35">
      <c r="P111" s="9" t="s">
        <v>9</v>
      </c>
      <c r="Q111" s="1" cm="1">
        <f t="array" ref="Q111">_xlfn._xlws.FILTER(C$4:C$108, ($A$4:$A$108="5.")*($B$4:$B$108=$P111))</f>
        <v>1.098E-3</v>
      </c>
      <c r="R111" cm="1">
        <f t="array" ref="R111">_xlfn._xlws.FILTER(D$4:D$108, ($A$4:$A$108="5.")*($B$4:$B$108=$P111))</f>
        <v>4.6700000000000002E-4</v>
      </c>
      <c r="S111" cm="1">
        <f t="array" ref="S111">_xlfn._xlws.FILTER(E$4:E$108, ($A$4:$A$108="5.")*($B$4:$B$108=$P111))</f>
        <v>4.1300000000000001E-4</v>
      </c>
      <c r="T111" s="1" cm="1">
        <f t="array" ref="T111">_xlfn._xlws.FILTER(F$4:F$108, ($A$4:$A$108="5.")*($B$4:$B$108=$P111))</f>
        <v>1.4040000000000001E-3</v>
      </c>
      <c r="U111" cm="1">
        <f t="array" ref="U111">_xlfn._xlws.FILTER(G$4:G$108, ($A$4:$A$108="5.")*($B$4:$B$108=$P111))</f>
        <v>1.869E-3</v>
      </c>
      <c r="V111" cm="1">
        <f t="array" ref="V111">_xlfn._xlws.FILTER(H$4:H$108, ($A$4:$A$108="5.")*($B$4:$B$108=$P111))</f>
        <v>2.3259999999999999E-3</v>
      </c>
      <c r="W111" s="1" cm="1">
        <f t="array" ref="W111">_xlfn._xlws.FILTER(I$4:I$108, ($A$4:$A$108="5.")*($B$4:$B$108=$P111))</f>
        <v>1.92E-4</v>
      </c>
      <c r="X111" cm="1">
        <f t="array" ref="X111">_xlfn._xlws.FILTER(J$4:J$108, ($A$4:$A$108="5.")*($B$4:$B$108=$P111))</f>
        <v>1.94E-4</v>
      </c>
      <c r="Y111" cm="1">
        <f t="array" ref="Y111">_xlfn._xlws.FILTER(K$4:K$108, ($A$4:$A$108="5.")*($B$4:$B$108=$P111))</f>
        <v>1.7100000000000001E-4</v>
      </c>
      <c r="Z111" s="1" cm="1">
        <f t="array" ref="Z111">_xlfn._xlws.FILTER(L$4:L$108, ($A$4:$A$108="5.")*($B$4:$B$108=$P111))</f>
        <v>4.3399999999999998E-4</v>
      </c>
      <c r="AA111" cm="1">
        <f t="array" ref="AA111">_xlfn._xlws.FILTER(M$4:M$108, ($A$4:$A$108="5.")*($B$4:$B$108=$P111))</f>
        <v>1.9799999999999999E-4</v>
      </c>
      <c r="AB111" s="9" cm="1">
        <f t="array" ref="AB111">_xlfn._xlws.FILTER(N$4:N$108, ($A$4:$A$108="5.")*($B$4:$B$108=$P111))</f>
        <v>1.5809999999999999E-3</v>
      </c>
    </row>
    <row r="112" spans="1:28" x14ac:dyDescent="0.35">
      <c r="B112" s="27" t="s">
        <v>46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P112" s="9" t="s">
        <v>10</v>
      </c>
      <c r="Q112" s="1" cm="1">
        <f t="array" ref="Q112">_xlfn._xlws.FILTER(C$4:C$108, ($A$4:$A$108="5.")*($B$4:$B$108=$P112))</f>
        <v>1.163E-3</v>
      </c>
      <c r="R112" cm="1">
        <f t="array" ref="R112">_xlfn._xlws.FILTER(D$4:D$108, ($A$4:$A$108="5.")*($B$4:$B$108=$P112))</f>
        <v>4.66E-4</v>
      </c>
      <c r="S112" cm="1">
        <f t="array" ref="S112">_xlfn._xlws.FILTER(E$4:E$108, ($A$4:$A$108="5.")*($B$4:$B$108=$P112))</f>
        <v>4.1199999999999999E-4</v>
      </c>
      <c r="T112" s="1" cm="1">
        <f t="array" ref="T112">_xlfn._xlws.FILTER(F$4:F$108, ($A$4:$A$108="5.")*($B$4:$B$108=$P112))</f>
        <v>1.7390000000000001E-3</v>
      </c>
      <c r="U112" cm="1">
        <f t="array" ref="U112">_xlfn._xlws.FILTER(G$4:G$108, ($A$4:$A$108="5.")*($B$4:$B$108=$P112))</f>
        <v>2.117E-3</v>
      </c>
      <c r="V112" cm="1">
        <f t="array" ref="V112">_xlfn._xlws.FILTER(H$4:H$108, ($A$4:$A$108="5.")*($B$4:$B$108=$P112))</f>
        <v>2.8349999999999998E-3</v>
      </c>
      <c r="W112" s="1" cm="1">
        <f t="array" ref="W112">_xlfn._xlws.FILTER(I$4:I$108, ($A$4:$A$108="5.")*($B$4:$B$108=$P112))</f>
        <v>1.95E-4</v>
      </c>
      <c r="X112" cm="1">
        <f t="array" ref="X112">_xlfn._xlws.FILTER(J$4:J$108, ($A$4:$A$108="5.")*($B$4:$B$108=$P112))</f>
        <v>2.2000000000000001E-4</v>
      </c>
      <c r="Y112" cm="1">
        <f t="array" ref="Y112">_xlfn._xlws.FILTER(K$4:K$108, ($A$4:$A$108="5.")*($B$4:$B$108=$P112))</f>
        <v>1.7799999999999999E-4</v>
      </c>
      <c r="Z112" s="1" cm="1">
        <f t="array" ref="Z112">_xlfn._xlws.FILTER(L$4:L$108, ($A$4:$A$108="5.")*($B$4:$B$108=$P112))</f>
        <v>5.1800000000000001E-4</v>
      </c>
      <c r="AA112" cm="1">
        <f t="array" ref="AA112">_xlfn._xlws.FILTER(M$4:M$108, ($A$4:$A$108="5.")*($B$4:$B$108=$P112))</f>
        <v>2.6200000000000003E-4</v>
      </c>
      <c r="AB112" s="9" cm="1">
        <f t="array" ref="AB112">_xlfn._xlws.FILTER(N$4:N$108, ($A$4:$A$108="5.")*($B$4:$B$108=$P112))</f>
        <v>1.611E-3</v>
      </c>
    </row>
    <row r="113" spans="2:28" x14ac:dyDescent="0.35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P113" s="9" t="s">
        <v>11</v>
      </c>
      <c r="Q113" s="1" cm="1">
        <f t="array" ref="Q113">_xlfn._xlws.FILTER(C$4:C$108, ($A$4:$A$108="5.")*($B$4:$B$108=$P113))</f>
        <v>1.1559999999999999E-3</v>
      </c>
      <c r="R113" cm="1">
        <f t="array" ref="R113">_xlfn._xlws.FILTER(D$4:D$108, ($A$4:$A$108="5.")*($B$4:$B$108=$P113))</f>
        <v>5.4699999999999996E-4</v>
      </c>
      <c r="S113" cm="1">
        <f t="array" ref="S113">_xlfn._xlws.FILTER(E$4:E$108, ($A$4:$A$108="5.")*($B$4:$B$108=$P113))</f>
        <v>4.7899999999999999E-4</v>
      </c>
      <c r="T113" s="1" cm="1">
        <f t="array" ref="T113">_xlfn._xlws.FILTER(F$4:F$108, ($A$4:$A$108="5.")*($B$4:$B$108=$P113))</f>
        <v>1.866E-3</v>
      </c>
      <c r="U113" cm="1">
        <f t="array" ref="U113">_xlfn._xlws.FILTER(G$4:G$108, ($A$4:$A$108="5.")*($B$4:$B$108=$P113))</f>
        <v>2.2360000000000001E-3</v>
      </c>
      <c r="V113" cm="1">
        <f t="array" ref="V113">_xlfn._xlws.FILTER(H$4:H$108, ($A$4:$A$108="5.")*($B$4:$B$108=$P113))</f>
        <v>8.9339999999999992E-3</v>
      </c>
      <c r="W113" s="1" cm="1">
        <f t="array" ref="W113">_xlfn._xlws.FILTER(I$4:I$108, ($A$4:$A$108="5.")*($B$4:$B$108=$P113))</f>
        <v>2.2699999999999999E-4</v>
      </c>
      <c r="X113" cm="1">
        <f t="array" ref="X113">_xlfn._xlws.FILTER(J$4:J$108, ($A$4:$A$108="5.")*($B$4:$B$108=$P113))</f>
        <v>2.2900000000000001E-4</v>
      </c>
      <c r="Y113" cm="1">
        <f t="array" ref="Y113">_xlfn._xlws.FILTER(K$4:K$108, ($A$4:$A$108="5.")*($B$4:$B$108=$P113))</f>
        <v>2.1000000000000001E-4</v>
      </c>
      <c r="Z113" s="1" cm="1">
        <f t="array" ref="Z113">_xlfn._xlws.FILTER(L$4:L$108, ($A$4:$A$108="5.")*($B$4:$B$108=$P113))</f>
        <v>5.6300000000000002E-4</v>
      </c>
      <c r="AA113" cm="1">
        <f t="array" ref="AA113">_xlfn._xlws.FILTER(M$4:M$108, ($A$4:$A$108="5.")*($B$4:$B$108=$P113))</f>
        <v>3.1700000000000001E-4</v>
      </c>
      <c r="AB113" s="9" cm="1">
        <f t="array" ref="AB113">_xlfn._xlws.FILTER(N$4:N$108, ($A$4:$A$108="5.")*($B$4:$B$108=$P113))</f>
        <v>1.611E-3</v>
      </c>
    </row>
    <row r="114" spans="2:28" x14ac:dyDescent="0.35">
      <c r="P114" s="9" t="s">
        <v>12</v>
      </c>
      <c r="Q114" s="1" cm="1">
        <f t="array" ref="Q114">_xlfn._xlws.FILTER(C$4:C$108, ($A$4:$A$108="5.")*($B$4:$B$108=$P114))</f>
        <v>1.2210000000000001E-3</v>
      </c>
      <c r="R114" cm="1">
        <f t="array" ref="R114">_xlfn._xlws.FILTER(D$4:D$108, ($A$4:$A$108="5.")*($B$4:$B$108=$P114))</f>
        <v>6.4499999999999996E-4</v>
      </c>
      <c r="S114" cm="1">
        <f t="array" ref="S114">_xlfn._xlws.FILTER(E$4:E$108, ($A$4:$A$108="5.")*($B$4:$B$108=$P114))</f>
        <v>5.5800000000000001E-4</v>
      </c>
      <c r="T114" s="1" cm="1">
        <f t="array" ref="T114">_xlfn._xlws.FILTER(F$4:F$108, ($A$4:$A$108="5.")*($B$4:$B$108=$P114))</f>
        <v>1.946E-3</v>
      </c>
      <c r="U114" cm="1">
        <f t="array" ref="U114">_xlfn._xlws.FILTER(G$4:G$108, ($A$4:$A$108="5.")*($B$4:$B$108=$P114))</f>
        <v>2.3860000000000001E-3</v>
      </c>
      <c r="V114" cm="1">
        <f t="array" ref="V114">_xlfn._xlws.FILTER(H$4:H$108, ($A$4:$A$108="5.")*($B$4:$B$108=$P114))</f>
        <v>3.6099999999999999E-3</v>
      </c>
      <c r="W114" s="1" cm="1">
        <f t="array" ref="W114">_xlfn._xlws.FILTER(I$4:I$108, ($A$4:$A$108="5.")*($B$4:$B$108=$P114))</f>
        <v>2.7700000000000001E-4</v>
      </c>
      <c r="X114" cm="1">
        <f t="array" ref="X114">_xlfn._xlws.FILTER(J$4:J$108, ($A$4:$A$108="5.")*($B$4:$B$108=$P114))</f>
        <v>2.8200000000000002E-4</v>
      </c>
      <c r="Y114" cm="1">
        <f t="array" ref="Y114">_xlfn._xlws.FILTER(K$4:K$108, ($A$4:$A$108="5.")*($B$4:$B$108=$P114))</f>
        <v>2.4699999999999999E-4</v>
      </c>
      <c r="Z114" s="1" cm="1">
        <f t="array" ref="Z114">_xlfn._xlws.FILTER(L$4:L$108, ($A$4:$A$108="5.")*($B$4:$B$108=$P114))</f>
        <v>6.7400000000000001E-4</v>
      </c>
      <c r="AA114" cm="1">
        <f t="array" ref="AA114">_xlfn._xlws.FILTER(M$4:M$108, ($A$4:$A$108="5.")*($B$4:$B$108=$P114))</f>
        <v>4.0299999999999998E-4</v>
      </c>
      <c r="AB114" s="9" cm="1">
        <f t="array" ref="AB114">_xlfn._xlws.FILTER(N$4:N$108, ($A$4:$A$108="5.")*($B$4:$B$108=$P114))</f>
        <v>1.6720000000000001E-3</v>
      </c>
    </row>
    <row r="115" spans="2:28" x14ac:dyDescent="0.35">
      <c r="P115" s="9" t="s">
        <v>13</v>
      </c>
      <c r="Q115" s="1" cm="1">
        <f t="array" ref="Q115">_xlfn._xlws.FILTER(C$4:C$108, ($A$4:$A$108="5.")*($B$4:$B$108=$P115))</f>
        <v>1.4940000000000001E-3</v>
      </c>
      <c r="R115" cm="1">
        <f t="array" ref="R115">_xlfn._xlws.FILTER(D$4:D$108, ($A$4:$A$108="5.")*($B$4:$B$108=$P115))</f>
        <v>9.5500000000000001E-4</v>
      </c>
      <c r="S115" cm="1">
        <f t="array" ref="S115">_xlfn._xlws.FILTER(E$4:E$108, ($A$4:$A$108="5.")*($B$4:$B$108=$P115))</f>
        <v>8.9899999999999995E-4</v>
      </c>
      <c r="T115" s="1" cm="1">
        <f t="array" ref="T115">_xlfn._xlws.FILTER(F$4:F$108, ($A$4:$A$108="5.")*($B$4:$B$108=$P115))</f>
        <v>2.418E-3</v>
      </c>
      <c r="U115" cm="1">
        <f t="array" ref="U115">_xlfn._xlws.FILTER(G$4:G$108, ($A$4:$A$108="5.")*($B$4:$B$108=$P115))</f>
        <v>2.8609999999999998E-3</v>
      </c>
      <c r="V115" cm="1">
        <f t="array" ref="V115">_xlfn._xlws.FILTER(H$4:H$108, ($A$4:$A$108="5.")*($B$4:$B$108=$P115))</f>
        <v>4.7650000000000001E-3</v>
      </c>
      <c r="W115" s="1" cm="1">
        <f t="array" ref="W115">_xlfn._xlws.FILTER(I$4:I$108, ($A$4:$A$108="5.")*($B$4:$B$108=$P115))</f>
        <v>4.2099999999999999E-4</v>
      </c>
      <c r="X115" cm="1">
        <f t="array" ref="X115">_xlfn._xlws.FILTER(J$4:J$108, ($A$4:$A$108="5.")*($B$4:$B$108=$P115))</f>
        <v>3.7300000000000001E-4</v>
      </c>
      <c r="Y115" cm="1">
        <f t="array" ref="Y115">_xlfn._xlws.FILTER(K$4:K$108, ($A$4:$A$108="5.")*($B$4:$B$108=$P115))</f>
        <v>3.86E-4</v>
      </c>
      <c r="Z115" s="1" cm="1">
        <f t="array" ref="Z115">_xlfn._xlws.FILTER(L$4:L$108, ($A$4:$A$108="5.")*($B$4:$B$108=$P115))</f>
        <v>8.8699999999999998E-4</v>
      </c>
      <c r="AA115" cm="1">
        <f t="array" ref="AA115">_xlfn._xlws.FILTER(M$4:M$108, ($A$4:$A$108="5.")*($B$4:$B$108=$P115))</f>
        <v>6.6500000000000001E-4</v>
      </c>
      <c r="AB115" s="9" cm="1">
        <f t="array" ref="AB115">_xlfn._xlws.FILTER(N$4:N$108, ($A$4:$A$108="5.")*($B$4:$B$108=$P115))</f>
        <v>2.222E-3</v>
      </c>
    </row>
    <row r="116" spans="2:28" x14ac:dyDescent="0.35">
      <c r="P116" s="9" t="s">
        <v>14</v>
      </c>
      <c r="Q116" s="1" cm="1">
        <f t="array" ref="Q116">_xlfn._xlws.FILTER(C$4:C$108, ($A$4:$A$108="5.")*($B$4:$B$108=$P116))</f>
        <v>1.8240000000000001E-3</v>
      </c>
      <c r="R116" cm="1">
        <f t="array" ref="R116">_xlfn._xlws.FILTER(D$4:D$108, ($A$4:$A$108="5.")*($B$4:$B$108=$P116))</f>
        <v>1.392E-3</v>
      </c>
      <c r="S116" cm="1">
        <f t="array" ref="S116">_xlfn._xlws.FILTER(E$4:E$108, ($A$4:$A$108="5.")*($B$4:$B$108=$P116))</f>
        <v>1.2589999999999999E-3</v>
      </c>
      <c r="T116" s="1" cm="1">
        <f t="array" ref="T116">_xlfn._xlws.FILTER(F$4:F$108, ($A$4:$A$108="5.")*($B$4:$B$108=$P116))</f>
        <v>3.0270000000000002E-3</v>
      </c>
      <c r="U116" cm="1">
        <f t="array" ref="U116">_xlfn._xlws.FILTER(G$4:G$108, ($A$4:$A$108="5.")*($B$4:$B$108=$P116))</f>
        <v>3.6800000000000001E-3</v>
      </c>
      <c r="V116" cm="1">
        <f t="array" ref="V116">_xlfn._xlws.FILTER(H$4:H$108, ($A$4:$A$108="5.")*($B$4:$B$108=$P116))</f>
        <v>6.9550000000000002E-3</v>
      </c>
      <c r="W116" s="1" cm="1">
        <f t="array" ref="W116">_xlfn._xlws.FILTER(I$4:I$108, ($A$4:$A$108="5.")*($B$4:$B$108=$P116))</f>
        <v>6.3500000000000004E-4</v>
      </c>
      <c r="X116" cm="1">
        <f t="array" ref="X116">_xlfn._xlws.FILTER(J$4:J$108, ($A$4:$A$108="5.")*($B$4:$B$108=$P116))</f>
        <v>5.9199999999999997E-4</v>
      </c>
      <c r="Y116" cm="1">
        <f t="array" ref="Y116">_xlfn._xlws.FILTER(K$4:K$108, ($A$4:$A$108="5.")*($B$4:$B$108=$P116))</f>
        <v>6.0400000000000004E-4</v>
      </c>
      <c r="Z116" s="1" cm="1">
        <f t="array" ref="Z116">_xlfn._xlws.FILTER(L$4:L$108, ($A$4:$A$108="5.")*($B$4:$B$108=$P116))</f>
        <v>1.1789999999999999E-3</v>
      </c>
      <c r="AA116" cm="1">
        <f t="array" ref="AA116">_xlfn._xlws.FILTER(M$4:M$108, ($A$4:$A$108="5.")*($B$4:$B$108=$P116))</f>
        <v>1.062E-3</v>
      </c>
      <c r="AB116" s="9" cm="1">
        <f t="array" ref="AB116">_xlfn._xlws.FILTER(N$4:N$108, ($A$4:$A$108="5.")*($B$4:$B$108=$P116))</f>
        <v>3.3530000000000001E-3</v>
      </c>
    </row>
    <row r="117" spans="2:28" x14ac:dyDescent="0.35">
      <c r="P117" s="9" t="s">
        <v>15</v>
      </c>
      <c r="Q117" s="1" cm="1">
        <f t="array" ref="Q117">_xlfn._xlws.FILTER(C$4:C$108, ($A$4:$A$108="5.")*($B$4:$B$108=$P117))</f>
        <v>2.421E-3</v>
      </c>
      <c r="R117" cm="1">
        <f t="array" ref="R117">_xlfn._xlws.FILTER(D$4:D$108, ($A$4:$A$108="5.")*($B$4:$B$108=$P117))</f>
        <v>2.1519999999999998E-3</v>
      </c>
      <c r="S117" cm="1">
        <f t="array" ref="S117">_xlfn._xlws.FILTER(E$4:E$108, ($A$4:$A$108="5.")*($B$4:$B$108=$P117))</f>
        <v>1.926E-3</v>
      </c>
      <c r="T117" s="1" cm="1">
        <f t="array" ref="T117">_xlfn._xlws.FILTER(F$4:F$108, ($A$4:$A$108="5.")*($B$4:$B$108=$P117))</f>
        <v>3.79E-3</v>
      </c>
      <c r="U117" cm="1">
        <f t="array" ref="U117">_xlfn._xlws.FILTER(G$4:G$108, ($A$4:$A$108="5.")*($B$4:$B$108=$P117))</f>
        <v>4.4390000000000002E-3</v>
      </c>
      <c r="V117" cm="1">
        <f t="array" ref="V117">_xlfn._xlws.FILTER(H$4:H$108, ($A$4:$A$108="5.")*($B$4:$B$108=$P117))</f>
        <v>1.004E-2</v>
      </c>
      <c r="W117" s="1" cm="1">
        <f t="array" ref="W117">_xlfn._xlws.FILTER(I$4:I$108, ($A$4:$A$108="5.")*($B$4:$B$108=$P117))</f>
        <v>1.1789999999999999E-3</v>
      </c>
      <c r="X117" cm="1">
        <f t="array" ref="X117">_xlfn._xlws.FILTER(J$4:J$108, ($A$4:$A$108="5.")*($B$4:$B$108=$P117))</f>
        <v>1.0300000000000001E-3</v>
      </c>
      <c r="Y117" cm="1">
        <f t="array" ref="Y117">_xlfn._xlws.FILTER(K$4:K$108, ($A$4:$A$108="5.")*($B$4:$B$108=$P117))</f>
        <v>1.0939999999999999E-3</v>
      </c>
      <c r="Z117" s="1" cm="1">
        <f t="array" ref="Z117">_xlfn._xlws.FILTER(L$4:L$108, ($A$4:$A$108="5.")*($B$4:$B$108=$P117))</f>
        <v>1.441E-3</v>
      </c>
      <c r="AA117" cm="1">
        <f t="array" ref="AA117">_xlfn._xlws.FILTER(M$4:M$108, ($A$4:$A$108="5.")*($B$4:$B$108=$P117))</f>
        <v>1.436E-3</v>
      </c>
      <c r="AB117" s="9" cm="1">
        <f t="array" ref="AB117">_xlfn._xlws.FILTER(N$4:N$108, ($A$4:$A$108="5.")*($B$4:$B$108=$P117))</f>
        <v>5.058E-3</v>
      </c>
    </row>
    <row r="118" spans="2:28" x14ac:dyDescent="0.35">
      <c r="P118" s="9" t="s">
        <v>16</v>
      </c>
      <c r="Q118" s="1" cm="1">
        <f t="array" ref="Q118">_xlfn._xlws.FILTER(C$4:C$108, ($A$4:$A$108="5.")*($B$4:$B$108=$P118))</f>
        <v>3.473E-3</v>
      </c>
      <c r="R118" cm="1">
        <f t="array" ref="R118">_xlfn._xlws.FILTER(D$4:D$108, ($A$4:$A$108="5.")*($B$4:$B$108=$P118))</f>
        <v>3.388E-3</v>
      </c>
      <c r="S118" cm="1">
        <f t="array" ref="S118">_xlfn._xlws.FILTER(E$4:E$108, ($A$4:$A$108="5.")*($B$4:$B$108=$P118))</f>
        <v>3.241E-3</v>
      </c>
      <c r="T118" s="1" cm="1">
        <f t="array" ref="T118">_xlfn._xlws.FILTER(F$4:F$108, ($A$4:$A$108="5.")*($B$4:$B$108=$P118))</f>
        <v>4.9560000000000003E-3</v>
      </c>
      <c r="U118" cm="1">
        <f t="array" ref="U118">_xlfn._xlws.FILTER(G$4:G$108, ($A$4:$A$108="5.")*($B$4:$B$108=$P118))</f>
        <v>5.6670000000000002E-3</v>
      </c>
      <c r="V118" cm="1">
        <f t="array" ref="V118">_xlfn._xlws.FILTER(H$4:H$108, ($A$4:$A$108="5.")*($B$4:$B$108=$P118))</f>
        <v>1.4236E-2</v>
      </c>
      <c r="W118" s="1" cm="1">
        <f t="array" ref="W118">_xlfn._xlws.FILTER(I$4:I$108, ($A$4:$A$108="5.")*($B$4:$B$108=$P118))</f>
        <v>2.0969999999999999E-3</v>
      </c>
      <c r="X118" cm="1">
        <f t="array" ref="X118">_xlfn._xlws.FILTER(J$4:J$108, ($A$4:$A$108="5.")*($B$4:$B$108=$P118))</f>
        <v>2.2680000000000001E-3</v>
      </c>
      <c r="Y118" cm="1">
        <f t="array" ref="Y118">_xlfn._xlws.FILTER(K$4:K$108, ($A$4:$A$108="5.")*($B$4:$B$108=$P118))</f>
        <v>1.923E-3</v>
      </c>
      <c r="Z118" s="1" cm="1">
        <f t="array" ref="Z118">_xlfn._xlws.FILTER(L$4:L$108, ($A$4:$A$108="5.")*($B$4:$B$108=$P118))</f>
        <v>1.8649999999999999E-3</v>
      </c>
      <c r="AA118" cm="1">
        <f t="array" ref="AA118">_xlfn._xlws.FILTER(M$4:M$108, ($A$4:$A$108="5.")*($B$4:$B$108=$P118))</f>
        <v>1.9729999999999999E-3</v>
      </c>
      <c r="AB118" s="9" cm="1">
        <f t="array" ref="AB118">_xlfn._xlws.FILTER(N$4:N$108, ($A$4:$A$108="5.")*($B$4:$B$108=$P118))</f>
        <v>7.2979999999999998E-3</v>
      </c>
    </row>
    <row r="119" spans="2:28" x14ac:dyDescent="0.35">
      <c r="P119" s="9" t="s">
        <v>17</v>
      </c>
      <c r="Q119" s="1" cm="1">
        <f t="array" ref="Q119">_xlfn._xlws.FILTER(C$4:C$108, ($A$4:$A$108="5.")*($B$4:$B$108=$P119))</f>
        <v>5.4970000000000001E-3</v>
      </c>
      <c r="R119" cm="1">
        <f t="array" ref="R119">_xlfn._xlws.FILTER(D$4:D$108, ($A$4:$A$108="5.")*($B$4:$B$108=$P119))</f>
        <v>5.7080000000000004E-3</v>
      </c>
      <c r="S119" cm="1">
        <f t="array" ref="S119">_xlfn._xlws.FILTER(E$4:E$108, ($A$4:$A$108="5.")*($B$4:$B$108=$P119))</f>
        <v>5.2459999999999998E-3</v>
      </c>
      <c r="T119" s="1" cm="1">
        <f t="array" ref="T119">_xlfn._xlws.FILTER(F$4:F$108, ($A$4:$A$108="5.")*($B$4:$B$108=$P119))</f>
        <v>6.8370000000000002E-3</v>
      </c>
      <c r="U119" cm="1">
        <f t="array" ref="U119">_xlfn._xlws.FILTER(G$4:G$108, ($A$4:$A$108="5.")*($B$4:$B$108=$P119))</f>
        <v>7.4159999999999998E-3</v>
      </c>
      <c r="V119" cm="1">
        <f t="array" ref="V119">_xlfn._xlws.FILTER(H$4:H$108, ($A$4:$A$108="5.")*($B$4:$B$108=$P119))</f>
        <v>2.4494999999999999E-2</v>
      </c>
      <c r="W119" s="1" cm="1">
        <f t="array" ref="W119">_xlfn._xlws.FILTER(I$4:I$108, ($A$4:$A$108="5.")*($B$4:$B$108=$P119))</f>
        <v>3.8769999999999998E-3</v>
      </c>
      <c r="X119" cm="1">
        <f t="array" ref="X119">_xlfn._xlws.FILTER(J$4:J$108, ($A$4:$A$108="5.")*($B$4:$B$108=$P119))</f>
        <v>3.7109999999999999E-3</v>
      </c>
      <c r="Y119" cm="1">
        <f t="array" ref="Y119">_xlfn._xlws.FILTER(K$4:K$108, ($A$4:$A$108="5.")*($B$4:$B$108=$P119))</f>
        <v>3.669E-3</v>
      </c>
      <c r="Z119" s="1" cm="1">
        <f t="array" ref="Z119">_xlfn._xlws.FILTER(L$4:L$108, ($A$4:$A$108="5.")*($B$4:$B$108=$P119))</f>
        <v>2.7810000000000001E-3</v>
      </c>
      <c r="AA119" cm="1">
        <f t="array" ref="AA119">_xlfn._xlws.FILTER(M$4:M$108, ($A$4:$A$108="5.")*($B$4:$B$108=$P119))</f>
        <v>2.8639999999999998E-3</v>
      </c>
      <c r="AB119" s="9" cm="1">
        <f t="array" ref="AB119">_xlfn._xlws.FILTER(N$4:N$108, ($A$4:$A$108="5.")*($B$4:$B$108=$P119))</f>
        <v>1.2314E-2</v>
      </c>
    </row>
    <row r="120" spans="2:28" x14ac:dyDescent="0.35">
      <c r="P120" s="9" t="s">
        <v>18</v>
      </c>
      <c r="Q120" s="1" cm="1">
        <f t="array" ref="Q120">_xlfn._xlws.FILTER(C$4:C$108, ($A$4:$A$108="5.")*($B$4:$B$108=$P120))</f>
        <v>1.0109E-2</v>
      </c>
      <c r="R120" cm="1">
        <f t="array" ref="R120">_xlfn._xlws.FILTER(D$4:D$108, ($A$4:$A$108="5.")*($B$4:$B$108=$P120))</f>
        <v>9.4730000000000005E-3</v>
      </c>
      <c r="S120" cm="1">
        <f t="array" ref="S120">_xlfn._xlws.FILTER(E$4:E$108, ($A$4:$A$108="5.")*($B$4:$B$108=$P120))</f>
        <v>9.8279999999999999E-3</v>
      </c>
      <c r="T120" s="1" cm="1">
        <f t="array" ref="T120">_xlfn._xlws.FILTER(F$4:F$108, ($A$4:$A$108="5.")*($B$4:$B$108=$P120))</f>
        <v>9.783E-3</v>
      </c>
      <c r="U120" cm="1">
        <f t="array" ref="U120">_xlfn._xlws.FILTER(G$4:G$108, ($A$4:$A$108="5.")*($B$4:$B$108=$P120))</f>
        <v>1.0685E-2</v>
      </c>
      <c r="V120" cm="1">
        <f t="array" ref="V120">_xlfn._xlws.FILTER(H$4:H$108, ($A$4:$A$108="5.")*($B$4:$B$108=$P120))</f>
        <v>3.9323999999999998E-2</v>
      </c>
      <c r="W120" s="1" cm="1">
        <f t="array" ref="W120">_xlfn._xlws.FILTER(I$4:I$108, ($A$4:$A$108="5.")*($B$4:$B$108=$P120))</f>
        <v>7.8359999999999992E-3</v>
      </c>
      <c r="X120" cm="1">
        <f t="array" ref="X120">_xlfn._xlws.FILTER(J$4:J$108, ($A$4:$A$108="5.")*($B$4:$B$108=$P120))</f>
        <v>7.2859999999999999E-3</v>
      </c>
      <c r="Y120" cm="1">
        <f t="array" ref="Y120">_xlfn._xlws.FILTER(K$4:K$108, ($A$4:$A$108="5.")*($B$4:$B$108=$P120))</f>
        <v>7.28E-3</v>
      </c>
      <c r="Z120" s="1" cm="1">
        <f t="array" ref="Z120">_xlfn._xlws.FILTER(L$4:L$108, ($A$4:$A$108="5.")*($B$4:$B$108=$P120))</f>
        <v>4.3010000000000001E-3</v>
      </c>
      <c r="AA120" cm="1">
        <f t="array" ref="AA120">_xlfn._xlws.FILTER(M$4:M$108, ($A$4:$A$108="5.")*($B$4:$B$108=$P120))</f>
        <v>4.4510000000000001E-3</v>
      </c>
      <c r="AB120" s="9" cm="1">
        <f t="array" ref="AB120">_xlfn._xlws.FILTER(N$4:N$108, ($A$4:$A$108="5.")*($B$4:$B$108=$P120))</f>
        <v>6.8919999999999997E-3</v>
      </c>
    </row>
    <row r="121" spans="2:28" x14ac:dyDescent="0.35">
      <c r="P121" s="9" t="s">
        <v>19</v>
      </c>
      <c r="Q121" s="1" cm="1">
        <f t="array" ref="Q121">_xlfn._xlws.FILTER(C$4:C$108, ($A$4:$A$108="5.")*($B$4:$B$108=$P121))</f>
        <v>1.8561000000000001E-2</v>
      </c>
      <c r="R121" cm="1">
        <f t="array" ref="R121">_xlfn._xlws.FILTER(D$4:D$108, ($A$4:$A$108="5.")*($B$4:$B$108=$P121))</f>
        <v>1.8454000000000002E-2</v>
      </c>
      <c r="S121" cm="1">
        <f t="array" ref="S121">_xlfn._xlws.FILTER(E$4:E$108, ($A$4:$A$108="5.")*($B$4:$B$108=$P121))</f>
        <v>1.9304999999999999E-2</v>
      </c>
      <c r="T121" s="1" cm="1">
        <f t="array" ref="T121">_xlfn._xlws.FILTER(F$4:F$108, ($A$4:$A$108="5.")*($B$4:$B$108=$P121))</f>
        <v>1.538E-2</v>
      </c>
      <c r="U121" cm="1">
        <f t="array" ref="U121">_xlfn._xlws.FILTER(G$4:G$108, ($A$4:$A$108="5.")*($B$4:$B$108=$P121))</f>
        <v>1.576E-2</v>
      </c>
      <c r="V121" cm="1">
        <f t="array" ref="V121">_xlfn._xlws.FILTER(H$4:H$108, ($A$4:$A$108="5.")*($B$4:$B$108=$P121))</f>
        <v>6.6885E-2</v>
      </c>
      <c r="W121" s="1" cm="1">
        <f t="array" ref="W121">_xlfn._xlws.FILTER(I$4:I$108, ($A$4:$A$108="5.")*($B$4:$B$108=$P121))</f>
        <v>1.5788E-2</v>
      </c>
      <c r="X121" cm="1">
        <f t="array" ref="X121">_xlfn._xlws.FILTER(J$4:J$108, ($A$4:$A$108="5.")*($B$4:$B$108=$P121))</f>
        <v>1.498E-2</v>
      </c>
      <c r="Y121" cm="1">
        <f t="array" ref="Y121">_xlfn._xlws.FILTER(K$4:K$108, ($A$4:$A$108="5.")*($B$4:$B$108=$P121))</f>
        <v>1.525E-2</v>
      </c>
      <c r="Z121" s="1" cm="1">
        <f t="array" ref="Z121">_xlfn._xlws.FILTER(L$4:L$108, ($A$4:$A$108="5.")*($B$4:$B$108=$P121))</f>
        <v>7.7939999999999997E-3</v>
      </c>
      <c r="AA121" cm="1">
        <f t="array" ref="AA121">_xlfn._xlws.FILTER(M$4:M$108, ($A$4:$A$108="5.")*($B$4:$B$108=$P121))</f>
        <v>7.7739999999999997E-3</v>
      </c>
      <c r="AB121" s="9" cm="1">
        <f t="array" ref="AB121">_xlfn._xlws.FILTER(N$4:N$108, ($A$4:$A$108="5.")*($B$4:$B$108=$P121))</f>
        <v>1.1542E-2</v>
      </c>
    </row>
    <row r="122" spans="2:28" x14ac:dyDescent="0.35">
      <c r="P122" s="9" t="s">
        <v>20</v>
      </c>
      <c r="Q122" s="1" cm="1">
        <f t="array" ref="Q122">_xlfn._xlws.FILTER(C$4:C$108, ($A$4:$A$108="5.")*($B$4:$B$108=$P122))</f>
        <v>8.1919999999999996E-3</v>
      </c>
      <c r="R122" cm="1">
        <f t="array" ref="R122">_xlfn._xlws.FILTER(D$4:D$108, ($A$4:$A$108="5.")*($B$4:$B$108=$P122))</f>
        <v>8.0160000000000006E-3</v>
      </c>
      <c r="S122" cm="1">
        <f t="array" ref="S122">_xlfn._xlws.FILTER(E$4:E$108, ($A$4:$A$108="5.")*($B$4:$B$108=$P122))</f>
        <v>8.2710000000000006E-3</v>
      </c>
      <c r="T122" s="1" cm="1">
        <f t="array" ref="T122">_xlfn._xlws.FILTER(F$4:F$108, ($A$4:$A$108="5.")*($B$4:$B$108=$P122))</f>
        <v>2.6981000000000002E-2</v>
      </c>
      <c r="U122" cm="1">
        <f t="array" ref="U122">_xlfn._xlws.FILTER(G$4:G$108, ($A$4:$A$108="5.")*($B$4:$B$108=$P122))</f>
        <v>2.8312E-2</v>
      </c>
      <c r="V122" cm="1">
        <f t="array" ref="V122">_xlfn._xlws.FILTER(H$4:H$108, ($A$4:$A$108="5.")*($B$4:$B$108=$P122))</f>
        <v>3.7023E-2</v>
      </c>
      <c r="W122" s="1" cm="1">
        <f t="array" ref="W122">_xlfn._xlws.FILTER(I$4:I$108, ($A$4:$A$108="5.")*($B$4:$B$108=$P122))</f>
        <v>4.0870000000000004E-3</v>
      </c>
      <c r="X122" cm="1">
        <f t="array" ref="X122">_xlfn._xlws.FILTER(J$4:J$108, ($A$4:$A$108="5.")*($B$4:$B$108=$P122))</f>
        <v>4.3559999999999996E-3</v>
      </c>
      <c r="Y122" cm="1">
        <f t="array" ref="Y122">_xlfn._xlws.FILTER(K$4:K$108, ($A$4:$A$108="5.")*($B$4:$B$108=$P122))</f>
        <v>4.1570000000000001E-3</v>
      </c>
      <c r="Z122" s="1" cm="1">
        <f t="array" ref="Z122">_xlfn._xlws.FILTER(L$4:L$108, ($A$4:$A$108="5.")*($B$4:$B$108=$P122))</f>
        <v>1.4094000000000001E-2</v>
      </c>
      <c r="AA122" cm="1">
        <f t="array" ref="AA122">_xlfn._xlws.FILTER(M$4:M$108, ($A$4:$A$108="5.")*($B$4:$B$108=$P122))</f>
        <v>1.618E-2</v>
      </c>
      <c r="AB122" s="9" cm="1">
        <f t="array" ref="AB122">_xlfn._xlws.FILTER(N$4:N$108, ($A$4:$A$108="5.")*($B$4:$B$108=$P122))</f>
        <v>2.64E-2</v>
      </c>
    </row>
    <row r="123" spans="2:28" x14ac:dyDescent="0.35">
      <c r="P123" s="9" t="s">
        <v>21</v>
      </c>
      <c r="Q123" s="1" cm="1">
        <f t="array" ref="Q123">_xlfn._xlws.FILTER(C$4:C$108, ($A$4:$A$108="5.")*($B$4:$B$108=$P123))</f>
        <v>2.0104E-2</v>
      </c>
      <c r="R123" cm="1">
        <f t="array" ref="R123">_xlfn._xlws.FILTER(D$4:D$108, ($A$4:$A$108="5.")*($B$4:$B$108=$P123))</f>
        <v>1.8942000000000001E-2</v>
      </c>
      <c r="S123" cm="1">
        <f t="array" ref="S123">_xlfn._xlws.FILTER(E$4:E$108, ($A$4:$A$108="5.")*($B$4:$B$108=$P123))</f>
        <v>1.8154E-2</v>
      </c>
      <c r="T123" s="1" cm="1">
        <f t="array" ref="T123">_xlfn._xlws.FILTER(F$4:F$108, ($A$4:$A$108="5.")*($B$4:$B$108=$P123))</f>
        <v>4.8211999999999998E-2</v>
      </c>
      <c r="U123" cm="1">
        <f t="array" ref="U123">_xlfn._xlws.FILTER(G$4:G$108, ($A$4:$A$108="5.")*($B$4:$B$108=$P123))</f>
        <v>5.0015999999999998E-2</v>
      </c>
      <c r="V123" cm="1">
        <f t="array" ref="V123">_xlfn._xlws.FILTER(H$4:H$108, ($A$4:$A$108="5.")*($B$4:$B$108=$P123))</f>
        <v>6.6406999999999994E-2</v>
      </c>
      <c r="W123" s="1" cm="1">
        <f t="array" ref="W123">_xlfn._xlws.FILTER(I$4:I$108, ($A$4:$A$108="5.")*($B$4:$B$108=$P123))</f>
        <v>7.6610000000000003E-3</v>
      </c>
      <c r="X123" cm="1">
        <f t="array" ref="X123">_xlfn._xlws.FILTER(J$4:J$108, ($A$4:$A$108="5.")*($B$4:$B$108=$P123))</f>
        <v>9.1190000000000004E-3</v>
      </c>
      <c r="Y123" cm="1">
        <f t="array" ref="Y123">_xlfn._xlws.FILTER(K$4:K$108, ($A$4:$A$108="5.")*($B$4:$B$108=$P123))</f>
        <v>7.6920000000000001E-3</v>
      </c>
      <c r="Z123" s="1" cm="1">
        <f t="array" ref="Z123">_xlfn._xlws.FILTER(L$4:L$108, ($A$4:$A$108="5.")*($B$4:$B$108=$P123))</f>
        <v>2.4781000000000001E-2</v>
      </c>
      <c r="AA123" cm="1">
        <f t="array" ref="AA123">_xlfn._xlws.FILTER(M$4:M$108, ($A$4:$A$108="5.")*($B$4:$B$108=$P123))</f>
        <v>2.7012000000000001E-2</v>
      </c>
      <c r="AB123" s="9" cm="1">
        <f t="array" ref="AB123">_xlfn._xlws.FILTER(N$4:N$108, ($A$4:$A$108="5.")*($B$4:$B$108=$P123))</f>
        <v>2.5055999999999998E-2</v>
      </c>
    </row>
    <row r="124" spans="2:28" x14ac:dyDescent="0.35">
      <c r="P124" s="9" t="s">
        <v>22</v>
      </c>
      <c r="Q124" s="1" cm="1">
        <f t="array" ref="Q124">_xlfn._xlws.FILTER(C$4:C$108, ($A$4:$A$108="5.")*($B$4:$B$108=$P124))</f>
        <v>2.8537E-2</v>
      </c>
      <c r="R124" cm="1">
        <f t="array" ref="R124">_xlfn._xlws.FILTER(D$4:D$108, ($A$4:$A$108="5.")*($B$4:$B$108=$P124))</f>
        <v>2.7675999999999999E-2</v>
      </c>
      <c r="S124" cm="1">
        <f t="array" ref="S124">_xlfn._xlws.FILTER(E$4:E$108, ($A$4:$A$108="5.")*($B$4:$B$108=$P124))</f>
        <v>3.0374999999999999E-2</v>
      </c>
      <c r="T124" s="1" cm="1">
        <f t="array" ref="T124">_xlfn._xlws.FILTER(F$4:F$108, ($A$4:$A$108="5.")*($B$4:$B$108=$P124))</f>
        <v>9.0630000000000002E-2</v>
      </c>
      <c r="U124" cm="1">
        <f t="array" ref="U124">_xlfn._xlws.FILTER(G$4:G$108, ($A$4:$A$108="5.")*($B$4:$B$108=$P124))</f>
        <v>9.3629000000000004E-2</v>
      </c>
      <c r="V124" cm="1">
        <f t="array" ref="V124">_xlfn._xlws.FILTER(H$4:H$108, ($A$4:$A$108="5.")*($B$4:$B$108=$P124))</f>
        <v>9.4050999999999996E-2</v>
      </c>
      <c r="W124" s="1" cm="1">
        <f t="array" ref="W124">_xlfn._xlws.FILTER(I$4:I$108, ($A$4:$A$108="5.")*($B$4:$B$108=$P124))</f>
        <v>1.4373E-2</v>
      </c>
      <c r="X124" cm="1">
        <f t="array" ref="X124">_xlfn._xlws.FILTER(J$4:J$108, ($A$4:$A$108="5.")*($B$4:$B$108=$P124))</f>
        <v>1.728E-2</v>
      </c>
      <c r="Y124" cm="1">
        <f t="array" ref="Y124">_xlfn._xlws.FILTER(K$4:K$108, ($A$4:$A$108="5.")*($B$4:$B$108=$P124))</f>
        <v>1.4087000000000001E-2</v>
      </c>
      <c r="Z124" s="1" cm="1">
        <f t="array" ref="Z124">_xlfn._xlws.FILTER(L$4:L$108, ($A$4:$A$108="5.")*($B$4:$B$108=$P124))</f>
        <v>4.5976000000000003E-2</v>
      </c>
      <c r="AA124" cm="1">
        <f t="array" ref="AA124">_xlfn._xlws.FILTER(M$4:M$108, ($A$4:$A$108="5.")*($B$4:$B$108=$P124))</f>
        <v>5.1299999999999998E-2</v>
      </c>
      <c r="AB124" s="9" cm="1">
        <f t="array" ref="AB124">_xlfn._xlws.FILTER(N$4:N$108, ($A$4:$A$108="5.")*($B$4:$B$108=$P124))</f>
        <v>4.6316999999999997E-2</v>
      </c>
    </row>
    <row r="126" spans="2:28" ht="16" x14ac:dyDescent="0.4">
      <c r="P126" s="18" t="s">
        <v>45</v>
      </c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2:28" x14ac:dyDescent="0.35">
      <c r="P127" s="13"/>
      <c r="Q127" s="21" t="s">
        <v>34</v>
      </c>
      <c r="R127" s="22"/>
      <c r="S127" s="23"/>
      <c r="T127" s="24" t="s">
        <v>23</v>
      </c>
      <c r="U127" s="25"/>
      <c r="V127" s="26"/>
      <c r="W127" s="21" t="s">
        <v>25</v>
      </c>
      <c r="X127" s="22"/>
      <c r="Y127" s="23"/>
      <c r="Z127" s="24" t="s">
        <v>24</v>
      </c>
      <c r="AA127" s="25"/>
      <c r="AB127" s="26"/>
    </row>
    <row r="128" spans="2:28" x14ac:dyDescent="0.35">
      <c r="P128" s="14" t="s">
        <v>0</v>
      </c>
      <c r="Q128" s="5" t="s">
        <v>35</v>
      </c>
      <c r="R128" s="10" t="s">
        <v>44</v>
      </c>
      <c r="S128" s="6" t="s">
        <v>36</v>
      </c>
      <c r="T128" s="5" t="s">
        <v>35</v>
      </c>
      <c r="U128" s="10" t="s">
        <v>44</v>
      </c>
      <c r="V128" s="6" t="s">
        <v>36</v>
      </c>
      <c r="W128" s="5" t="s">
        <v>35</v>
      </c>
      <c r="X128" s="10" t="s">
        <v>44</v>
      </c>
      <c r="Y128" s="6" t="s">
        <v>36</v>
      </c>
      <c r="Z128" s="5" t="s">
        <v>35</v>
      </c>
      <c r="AA128" s="10" t="s">
        <v>44</v>
      </c>
      <c r="AB128" s="6" t="s">
        <v>36</v>
      </c>
    </row>
    <row r="129" spans="16:28" x14ac:dyDescent="0.35">
      <c r="P129" s="9" t="s">
        <v>2</v>
      </c>
      <c r="Q129" s="1">
        <f>SUM(Q4,Q29,Q54,Q79,Q104)/5</f>
        <v>1.2489999999999999E-3</v>
      </c>
      <c r="R129">
        <f t="shared" ref="R129:AB129" si="0">SUM(R4,R29,R54,R79,R104)/5</f>
        <v>3.188E-4</v>
      </c>
      <c r="S129">
        <f t="shared" si="0"/>
        <v>3.4079999999999999E-4</v>
      </c>
      <c r="T129" s="1">
        <f t="shared" si="0"/>
        <v>4.3122000000000004E-3</v>
      </c>
      <c r="U129">
        <f t="shared" si="0"/>
        <v>4.7237999999999994E-3</v>
      </c>
      <c r="V129">
        <f t="shared" si="0"/>
        <v>4.9928000000000004E-3</v>
      </c>
      <c r="W129" s="1">
        <f t="shared" si="0"/>
        <v>1.4439999999999999E-4</v>
      </c>
      <c r="X129">
        <f t="shared" si="0"/>
        <v>1.4139999999999999E-4</v>
      </c>
      <c r="Y129">
        <f t="shared" si="0"/>
        <v>1.2760000000000001E-4</v>
      </c>
      <c r="Z129" s="1">
        <f t="shared" si="0"/>
        <v>2.4672000000000001E-3</v>
      </c>
      <c r="AA129">
        <f t="shared" si="0"/>
        <v>2.4450000000000001E-3</v>
      </c>
      <c r="AB129" s="9">
        <f t="shared" si="0"/>
        <v>2.4281999999999997E-3</v>
      </c>
    </row>
    <row r="130" spans="16:28" x14ac:dyDescent="0.35">
      <c r="P130" s="9" t="s">
        <v>3</v>
      </c>
      <c r="Q130" s="1">
        <f t="shared" ref="Q130:AB130" si="1">SUM(Q5,Q30,Q55,Q80,Q105)/5</f>
        <v>1.1125999999999998E-3</v>
      </c>
      <c r="R130">
        <f t="shared" si="1"/>
        <v>3.0299999999999999E-4</v>
      </c>
      <c r="S130">
        <f t="shared" si="1"/>
        <v>2.6640000000000002E-4</v>
      </c>
      <c r="T130" s="1">
        <f t="shared" si="1"/>
        <v>1.1510000000000001E-3</v>
      </c>
      <c r="U130">
        <f t="shared" si="1"/>
        <v>1.6374E-3</v>
      </c>
      <c r="V130">
        <f t="shared" si="1"/>
        <v>1.9583999999999999E-3</v>
      </c>
      <c r="W130" s="1">
        <f t="shared" si="1"/>
        <v>1.178E-4</v>
      </c>
      <c r="X130">
        <f t="shared" si="1"/>
        <v>1.1380000000000001E-4</v>
      </c>
      <c r="Y130">
        <f t="shared" si="1"/>
        <v>1.008E-4</v>
      </c>
      <c r="Z130" s="1">
        <f t="shared" si="1"/>
        <v>8.9400000000000005E-5</v>
      </c>
      <c r="AA130">
        <f t="shared" si="1"/>
        <v>1.0199999999999999E-4</v>
      </c>
      <c r="AB130" s="9">
        <f t="shared" si="1"/>
        <v>1.4358000000000001E-3</v>
      </c>
    </row>
    <row r="131" spans="16:28" x14ac:dyDescent="0.35">
      <c r="P131" s="9" t="s">
        <v>4</v>
      </c>
      <c r="Q131" s="1">
        <f t="shared" ref="Q131:AB131" si="2">SUM(Q6,Q31,Q56,Q81,Q106)/5</f>
        <v>1.0855999999999999E-3</v>
      </c>
      <c r="R131">
        <f t="shared" si="2"/>
        <v>2.9760000000000002E-4</v>
      </c>
      <c r="S131">
        <f t="shared" si="2"/>
        <v>2.744E-4</v>
      </c>
      <c r="T131" s="1">
        <f t="shared" si="2"/>
        <v>1.2472E-3</v>
      </c>
      <c r="U131">
        <f t="shared" si="2"/>
        <v>1.6298E-3</v>
      </c>
      <c r="V131">
        <f t="shared" si="2"/>
        <v>1.9943999999999995E-3</v>
      </c>
      <c r="W131" s="1">
        <f t="shared" si="2"/>
        <v>1.1740000000000001E-4</v>
      </c>
      <c r="X131">
        <f t="shared" si="2"/>
        <v>1.1380000000000001E-4</v>
      </c>
      <c r="Y131">
        <f t="shared" si="2"/>
        <v>1.0020000000000001E-4</v>
      </c>
      <c r="Z131" s="1">
        <f t="shared" si="2"/>
        <v>9.2600000000000001E-5</v>
      </c>
      <c r="AA131">
        <f t="shared" si="2"/>
        <v>9.5600000000000006E-5</v>
      </c>
      <c r="AB131" s="9">
        <f t="shared" si="2"/>
        <v>1.5467999999999999E-3</v>
      </c>
    </row>
    <row r="132" spans="16:28" x14ac:dyDescent="0.35">
      <c r="P132" s="9" t="s">
        <v>5</v>
      </c>
      <c r="Q132" s="1">
        <f t="shared" ref="Q132:AB132" si="3">SUM(Q7,Q32,Q57,Q82,Q107)/5</f>
        <v>1.111E-3</v>
      </c>
      <c r="R132">
        <f t="shared" si="3"/>
        <v>3.0360000000000001E-4</v>
      </c>
      <c r="S132">
        <f t="shared" si="3"/>
        <v>2.6579999999999996E-4</v>
      </c>
      <c r="T132" s="1">
        <f t="shared" si="3"/>
        <v>1.1778000000000001E-3</v>
      </c>
      <c r="U132">
        <f t="shared" si="3"/>
        <v>1.6236E-3</v>
      </c>
      <c r="V132">
        <f t="shared" si="3"/>
        <v>1.9703999999999998E-3</v>
      </c>
      <c r="W132" s="1">
        <f t="shared" si="3"/>
        <v>1.176E-4</v>
      </c>
      <c r="X132">
        <f t="shared" si="3"/>
        <v>1.1380000000000001E-4</v>
      </c>
      <c r="Y132">
        <f t="shared" si="3"/>
        <v>1.014E-4</v>
      </c>
      <c r="Z132" s="1">
        <f t="shared" si="3"/>
        <v>8.8200000000000003E-5</v>
      </c>
      <c r="AA132">
        <f t="shared" si="3"/>
        <v>9.7200000000000004E-5</v>
      </c>
      <c r="AB132" s="9">
        <f t="shared" si="3"/>
        <v>1.4074000000000001E-3</v>
      </c>
    </row>
    <row r="133" spans="16:28" x14ac:dyDescent="0.35">
      <c r="P133" s="9" t="s">
        <v>6</v>
      </c>
      <c r="Q133" s="1">
        <f t="shared" ref="Q133:AB133" si="4">SUM(Q8,Q33,Q58,Q83,Q108)/5</f>
        <v>1.1020000000000001E-3</v>
      </c>
      <c r="R133">
        <f t="shared" si="4"/>
        <v>2.9679999999999995E-4</v>
      </c>
      <c r="S133">
        <f t="shared" si="4"/>
        <v>2.6499999999999999E-4</v>
      </c>
      <c r="T133" s="1">
        <f t="shared" si="4"/>
        <v>1.16E-3</v>
      </c>
      <c r="U133">
        <f t="shared" si="4"/>
        <v>1.6286000000000002E-3</v>
      </c>
      <c r="V133">
        <f t="shared" si="4"/>
        <v>1.9735999999999998E-3</v>
      </c>
      <c r="W133" s="1">
        <f t="shared" si="4"/>
        <v>1.2460000000000002E-4</v>
      </c>
      <c r="X133">
        <f t="shared" si="4"/>
        <v>1.13E-4</v>
      </c>
      <c r="Y133">
        <f t="shared" si="4"/>
        <v>1.0120000000000001E-4</v>
      </c>
      <c r="Z133" s="1">
        <f t="shared" si="4"/>
        <v>8.5200000000000011E-5</v>
      </c>
      <c r="AA133">
        <f t="shared" si="4"/>
        <v>9.7600000000000001E-5</v>
      </c>
      <c r="AB133" s="9">
        <f t="shared" si="4"/>
        <v>1.4758E-3</v>
      </c>
    </row>
    <row r="134" spans="16:28" x14ac:dyDescent="0.35">
      <c r="P134" s="9" t="s">
        <v>7</v>
      </c>
      <c r="Q134" s="1">
        <f t="shared" ref="Q134:AB134" si="5">SUM(Q9,Q34,Q59,Q84,Q109)/5</f>
        <v>1.145E-3</v>
      </c>
      <c r="R134">
        <f t="shared" si="5"/>
        <v>4.06E-4</v>
      </c>
      <c r="S134">
        <f t="shared" si="5"/>
        <v>3.6979999999999999E-4</v>
      </c>
      <c r="T134" s="1">
        <f t="shared" si="5"/>
        <v>1.2723999999999999E-3</v>
      </c>
      <c r="U134">
        <f t="shared" si="5"/>
        <v>1.7384E-3</v>
      </c>
      <c r="V134">
        <f t="shared" si="5"/>
        <v>2.1004000000000001E-3</v>
      </c>
      <c r="W134" s="1">
        <f t="shared" si="5"/>
        <v>1.2640000000000001E-4</v>
      </c>
      <c r="X134">
        <f t="shared" si="5"/>
        <v>1.26E-4</v>
      </c>
      <c r="Y134">
        <f t="shared" si="5"/>
        <v>1.0940000000000002E-4</v>
      </c>
      <c r="Z134" s="1">
        <f t="shared" si="5"/>
        <v>9.1000000000000003E-5</v>
      </c>
      <c r="AA134">
        <f t="shared" si="5"/>
        <v>9.7E-5</v>
      </c>
      <c r="AB134" s="9">
        <f t="shared" si="5"/>
        <v>1.5072E-3</v>
      </c>
    </row>
    <row r="135" spans="16:28" x14ac:dyDescent="0.35">
      <c r="P135" s="9" t="s">
        <v>8</v>
      </c>
      <c r="Q135" s="1">
        <f t="shared" ref="Q135:AB135" si="6">SUM(Q10,Q35,Q60,Q85,Q110)/5</f>
        <v>1.1152E-3</v>
      </c>
      <c r="R135">
        <f t="shared" si="6"/>
        <v>4.0319999999999999E-4</v>
      </c>
      <c r="S135">
        <f t="shared" si="6"/>
        <v>3.6200000000000002E-4</v>
      </c>
      <c r="T135" s="1">
        <f t="shared" si="6"/>
        <v>1.3982000000000001E-3</v>
      </c>
      <c r="U135">
        <f t="shared" si="6"/>
        <v>1.8556E-3</v>
      </c>
      <c r="V135">
        <f t="shared" si="6"/>
        <v>2.2500000000000003E-3</v>
      </c>
      <c r="W135" s="1">
        <f t="shared" si="6"/>
        <v>1.2000000000000002E-4</v>
      </c>
      <c r="X135">
        <f t="shared" si="6"/>
        <v>1.1640000000000001E-4</v>
      </c>
      <c r="Y135">
        <f t="shared" si="6"/>
        <v>1.026E-4</v>
      </c>
      <c r="Z135" s="1">
        <f t="shared" si="6"/>
        <v>4.0400000000000001E-4</v>
      </c>
      <c r="AA135">
        <f t="shared" si="6"/>
        <v>1.8419999999999998E-4</v>
      </c>
      <c r="AB135" s="9">
        <f t="shared" si="6"/>
        <v>1.5945999999999998E-3</v>
      </c>
    </row>
    <row r="136" spans="16:28" x14ac:dyDescent="0.35">
      <c r="P136" s="9" t="s">
        <v>9</v>
      </c>
      <c r="Q136" s="1">
        <f t="shared" ref="Q136:AB136" si="7">SUM(Q11,Q36,Q61,Q86,Q111)/5</f>
        <v>1.2683999999999998E-3</v>
      </c>
      <c r="R136">
        <f t="shared" si="7"/>
        <v>6.4159999999999998E-4</v>
      </c>
      <c r="S136">
        <f t="shared" si="7"/>
        <v>6.1439999999999997E-4</v>
      </c>
      <c r="T136" s="1">
        <f t="shared" si="7"/>
        <v>1.4034E-3</v>
      </c>
      <c r="U136">
        <f t="shared" si="7"/>
        <v>1.8706E-3</v>
      </c>
      <c r="V136">
        <f t="shared" si="7"/>
        <v>2.3158000000000002E-3</v>
      </c>
      <c r="W136" s="1">
        <f t="shared" si="7"/>
        <v>3.5340000000000008E-4</v>
      </c>
      <c r="X136">
        <f t="shared" si="7"/>
        <v>3.2600000000000001E-4</v>
      </c>
      <c r="Y136">
        <f t="shared" si="7"/>
        <v>2.7359999999999998E-4</v>
      </c>
      <c r="Z136" s="1">
        <f t="shared" si="7"/>
        <v>4.28E-4</v>
      </c>
      <c r="AA136">
        <f t="shared" si="7"/>
        <v>2.0340000000000001E-4</v>
      </c>
      <c r="AB136" s="9">
        <f t="shared" si="7"/>
        <v>1.4950000000000002E-3</v>
      </c>
    </row>
    <row r="137" spans="16:28" x14ac:dyDescent="0.35">
      <c r="P137" s="9" t="s">
        <v>10</v>
      </c>
      <c r="Q137" s="1">
        <f t="shared" ref="Q137:AB137" si="8">SUM(Q12,Q37,Q62,Q87,Q112)/5</f>
        <v>1.1268000000000003E-3</v>
      </c>
      <c r="R137">
        <f t="shared" si="8"/>
        <v>4.8279999999999997E-4</v>
      </c>
      <c r="S137">
        <f t="shared" si="8"/>
        <v>4.2860000000000001E-4</v>
      </c>
      <c r="T137" s="1">
        <f t="shared" si="8"/>
        <v>2.8852000000000001E-3</v>
      </c>
      <c r="U137">
        <f t="shared" si="8"/>
        <v>4.7428000000000001E-3</v>
      </c>
      <c r="V137">
        <f t="shared" si="8"/>
        <v>2.8358000000000003E-3</v>
      </c>
      <c r="W137" s="1">
        <f t="shared" si="8"/>
        <v>2.0579999999999999E-4</v>
      </c>
      <c r="X137">
        <f t="shared" si="8"/>
        <v>2.3359999999999999E-4</v>
      </c>
      <c r="Y137">
        <f t="shared" si="8"/>
        <v>1.8340000000000001E-4</v>
      </c>
      <c r="Z137" s="1">
        <f t="shared" si="8"/>
        <v>1.6451999999999999E-3</v>
      </c>
      <c r="AA137">
        <f t="shared" si="8"/>
        <v>2.6380000000000007E-4</v>
      </c>
      <c r="AB137" s="9">
        <f t="shared" si="8"/>
        <v>1.39738E-2</v>
      </c>
    </row>
    <row r="138" spans="16:28" x14ac:dyDescent="0.35">
      <c r="P138" s="9" t="s">
        <v>11</v>
      </c>
      <c r="Q138" s="1">
        <f t="shared" ref="Q138:AB138" si="9">SUM(Q13,Q38,Q63,Q88,Q113)/5</f>
        <v>1.1992000000000001E-3</v>
      </c>
      <c r="R138">
        <f t="shared" si="9"/>
        <v>5.755999999999999E-4</v>
      </c>
      <c r="S138">
        <f t="shared" si="9"/>
        <v>5.2159999999999988E-4</v>
      </c>
      <c r="T138" s="1">
        <f t="shared" si="9"/>
        <v>1.8588000000000001E-3</v>
      </c>
      <c r="U138">
        <f t="shared" si="9"/>
        <v>2.2500000000000003E-3</v>
      </c>
      <c r="V138">
        <f t="shared" si="9"/>
        <v>4.2912000000000002E-3</v>
      </c>
      <c r="W138" s="1">
        <f t="shared" si="9"/>
        <v>2.4699999999999999E-4</v>
      </c>
      <c r="X138">
        <f t="shared" si="9"/>
        <v>2.7260000000000001E-4</v>
      </c>
      <c r="Y138">
        <f t="shared" si="9"/>
        <v>2.274E-4</v>
      </c>
      <c r="Z138" s="1">
        <f t="shared" si="9"/>
        <v>5.532E-4</v>
      </c>
      <c r="AA138">
        <f t="shared" si="9"/>
        <v>1.4702000000000001E-3</v>
      </c>
      <c r="AB138" s="9">
        <f t="shared" si="9"/>
        <v>1.6391999999999999E-3</v>
      </c>
    </row>
    <row r="139" spans="16:28" x14ac:dyDescent="0.35">
      <c r="P139" s="9" t="s">
        <v>12</v>
      </c>
      <c r="Q139" s="1">
        <f t="shared" ref="Q139:AB139" si="10">SUM(Q14,Q39,Q64,Q89,Q114)/5</f>
        <v>1.2631999999999999E-3</v>
      </c>
      <c r="R139">
        <f t="shared" si="10"/>
        <v>7.0200000000000004E-4</v>
      </c>
      <c r="S139">
        <f t="shared" si="10"/>
        <v>6.2859999999999999E-4</v>
      </c>
      <c r="T139" s="1">
        <f t="shared" si="10"/>
        <v>1.9346000000000003E-3</v>
      </c>
      <c r="U139">
        <f t="shared" si="10"/>
        <v>2.3850000000000004E-3</v>
      </c>
      <c r="V139">
        <f t="shared" si="10"/>
        <v>3.6268000000000003E-3</v>
      </c>
      <c r="W139" s="1">
        <f t="shared" si="10"/>
        <v>3.1459999999999995E-4</v>
      </c>
      <c r="X139">
        <f t="shared" si="10"/>
        <v>3.2600000000000001E-4</v>
      </c>
      <c r="Y139">
        <f t="shared" si="10"/>
        <v>2.8179999999999997E-4</v>
      </c>
      <c r="Z139" s="1">
        <f t="shared" si="10"/>
        <v>6.6960000000000001E-4</v>
      </c>
      <c r="AA139">
        <f t="shared" si="10"/>
        <v>4.0879999999999996E-4</v>
      </c>
      <c r="AB139" s="9">
        <f t="shared" si="10"/>
        <v>1.6695999999999998E-3</v>
      </c>
    </row>
    <row r="140" spans="16:28" x14ac:dyDescent="0.35">
      <c r="P140" s="9" t="s">
        <v>13</v>
      </c>
      <c r="Q140" s="1">
        <f t="shared" ref="Q140:AB140" si="11">SUM(Q15,Q40,Q65,Q90,Q115)/5</f>
        <v>1.598E-3</v>
      </c>
      <c r="R140">
        <f t="shared" si="11"/>
        <v>1.0713999999999999E-3</v>
      </c>
      <c r="S140">
        <f t="shared" si="11"/>
        <v>9.9559999999999991E-4</v>
      </c>
      <c r="T140" s="1">
        <f t="shared" si="11"/>
        <v>2.4461999999999999E-3</v>
      </c>
      <c r="U140">
        <f t="shared" si="11"/>
        <v>2.8686000000000002E-3</v>
      </c>
      <c r="V140">
        <f t="shared" si="11"/>
        <v>4.7863999999999988E-3</v>
      </c>
      <c r="W140" s="1">
        <f t="shared" si="11"/>
        <v>4.9319999999999995E-4</v>
      </c>
      <c r="X140">
        <f t="shared" si="11"/>
        <v>4.9580000000000002E-4</v>
      </c>
      <c r="Y140">
        <f t="shared" si="11"/>
        <v>4.4199999999999996E-4</v>
      </c>
      <c r="Z140" s="1">
        <f t="shared" si="11"/>
        <v>9.0519999999999988E-4</v>
      </c>
      <c r="AA140">
        <f t="shared" si="11"/>
        <v>6.7440000000000002E-4</v>
      </c>
      <c r="AB140" s="9">
        <f t="shared" si="11"/>
        <v>2.2374000000000001E-3</v>
      </c>
    </row>
    <row r="141" spans="16:28" x14ac:dyDescent="0.35">
      <c r="P141" s="9" t="s">
        <v>14</v>
      </c>
      <c r="Q141" s="1">
        <f t="shared" ref="Q141:AB141" si="12">SUM(Q16,Q41,Q66,Q91,Q116)/5</f>
        <v>2.0395999999999999E-3</v>
      </c>
      <c r="R141">
        <f t="shared" si="12"/>
        <v>1.5674E-3</v>
      </c>
      <c r="S141">
        <f t="shared" si="12"/>
        <v>1.4574E-3</v>
      </c>
      <c r="T141" s="1">
        <f t="shared" si="12"/>
        <v>3.0332000000000002E-3</v>
      </c>
      <c r="U141">
        <f t="shared" si="12"/>
        <v>3.7174E-3</v>
      </c>
      <c r="V141">
        <f t="shared" si="12"/>
        <v>6.9563999999999997E-3</v>
      </c>
      <c r="W141" s="1">
        <f t="shared" si="12"/>
        <v>7.8119999999999991E-4</v>
      </c>
      <c r="X141">
        <f t="shared" si="12"/>
        <v>7.3020000000000008E-4</v>
      </c>
      <c r="Y141">
        <f t="shared" si="12"/>
        <v>7.224E-4</v>
      </c>
      <c r="Z141" s="1">
        <f t="shared" si="12"/>
        <v>1.1872E-3</v>
      </c>
      <c r="AA141">
        <f t="shared" si="12"/>
        <v>1.0561999999999998E-3</v>
      </c>
      <c r="AB141" s="9">
        <f t="shared" si="12"/>
        <v>3.3523999999999997E-3</v>
      </c>
    </row>
    <row r="142" spans="16:28" x14ac:dyDescent="0.35">
      <c r="P142" s="9" t="s">
        <v>15</v>
      </c>
      <c r="Q142" s="1">
        <f t="shared" ref="Q142:AB142" si="13">SUM(Q17,Q42,Q67,Q92,Q117)/5</f>
        <v>2.4925999999999998E-3</v>
      </c>
      <c r="R142">
        <f t="shared" si="13"/>
        <v>2.1888000000000003E-3</v>
      </c>
      <c r="S142">
        <f t="shared" si="13"/>
        <v>1.9656000000000001E-3</v>
      </c>
      <c r="T142" s="1">
        <f t="shared" si="13"/>
        <v>3.7583999999999998E-3</v>
      </c>
      <c r="U142">
        <f t="shared" si="13"/>
        <v>4.4403999999999997E-3</v>
      </c>
      <c r="V142">
        <f t="shared" si="13"/>
        <v>1.00672E-2</v>
      </c>
      <c r="W142" s="1">
        <f t="shared" si="13"/>
        <v>1.1872E-3</v>
      </c>
      <c r="X142">
        <f t="shared" si="13"/>
        <v>1.0686000000000001E-3</v>
      </c>
      <c r="Y142">
        <f t="shared" si="13"/>
        <v>1.1173999999999999E-3</v>
      </c>
      <c r="Z142" s="1">
        <f t="shared" si="13"/>
        <v>1.4432E-3</v>
      </c>
      <c r="AA142">
        <f t="shared" si="13"/>
        <v>1.4381999999999999E-3</v>
      </c>
      <c r="AB142" s="9">
        <f t="shared" si="13"/>
        <v>5.0488E-3</v>
      </c>
    </row>
    <row r="143" spans="16:28" x14ac:dyDescent="0.35">
      <c r="P143" s="9" t="s">
        <v>16</v>
      </c>
      <c r="Q143" s="1">
        <f t="shared" ref="Q143:AB143" si="14">SUM(Q18,Q43,Q68,Q93,Q118)/5</f>
        <v>3.6219999999999994E-3</v>
      </c>
      <c r="R143">
        <f t="shared" si="14"/>
        <v>3.5249999999999995E-3</v>
      </c>
      <c r="S143">
        <f t="shared" si="14"/>
        <v>3.326E-3</v>
      </c>
      <c r="T143" s="1">
        <f t="shared" si="14"/>
        <v>4.9878000000000006E-3</v>
      </c>
      <c r="U143">
        <f t="shared" si="14"/>
        <v>5.7272E-3</v>
      </c>
      <c r="V143">
        <f t="shared" si="14"/>
        <v>1.4238200000000001E-2</v>
      </c>
      <c r="W143" s="1">
        <f t="shared" si="14"/>
        <v>2.2139999999999998E-3</v>
      </c>
      <c r="X143">
        <f t="shared" si="14"/>
        <v>2.2635999999999997E-3</v>
      </c>
      <c r="Y143">
        <f t="shared" si="14"/>
        <v>2.0115999999999997E-3</v>
      </c>
      <c r="Z143" s="1">
        <f t="shared" si="14"/>
        <v>1.8674E-3</v>
      </c>
      <c r="AA143">
        <f t="shared" si="14"/>
        <v>1.9811999999999998E-3</v>
      </c>
      <c r="AB143" s="9">
        <f t="shared" si="14"/>
        <v>7.3321999999999997E-3</v>
      </c>
    </row>
    <row r="144" spans="16:28" x14ac:dyDescent="0.35">
      <c r="P144" s="9" t="s">
        <v>17</v>
      </c>
      <c r="Q144" s="1">
        <f t="shared" ref="Q144:AB144" si="15">SUM(Q19,Q44,Q69,Q94,Q119)/5</f>
        <v>5.5442000000000009E-3</v>
      </c>
      <c r="R144">
        <f t="shared" si="15"/>
        <v>5.574E-3</v>
      </c>
      <c r="S144">
        <f t="shared" si="15"/>
        <v>5.2513999999999998E-3</v>
      </c>
      <c r="T144" s="1">
        <f t="shared" si="15"/>
        <v>6.8070000000000006E-3</v>
      </c>
      <c r="U144">
        <f t="shared" si="15"/>
        <v>7.4441999999999998E-3</v>
      </c>
      <c r="V144">
        <f t="shared" si="15"/>
        <v>2.4543599999999999E-2</v>
      </c>
      <c r="W144" s="1">
        <f t="shared" si="15"/>
        <v>3.898E-3</v>
      </c>
      <c r="X144">
        <f t="shared" si="15"/>
        <v>3.7291999999999998E-3</v>
      </c>
      <c r="Y144">
        <f t="shared" si="15"/>
        <v>3.6703999999999994E-3</v>
      </c>
      <c r="Z144" s="1">
        <f t="shared" si="15"/>
        <v>2.7837999999999999E-3</v>
      </c>
      <c r="AA144">
        <f t="shared" si="15"/>
        <v>2.8670000000000002E-3</v>
      </c>
      <c r="AB144" s="9">
        <f t="shared" si="15"/>
        <v>1.2480999999999999E-2</v>
      </c>
    </row>
    <row r="145" spans="16:28" x14ac:dyDescent="0.35">
      <c r="P145" s="9" t="s">
        <v>18</v>
      </c>
      <c r="Q145" s="1">
        <f t="shared" ref="Q145:AB145" si="16">SUM(Q20,Q45,Q70,Q95,Q120)/5</f>
        <v>9.7593999999999997E-3</v>
      </c>
      <c r="R145">
        <f t="shared" si="16"/>
        <v>9.5602000000000013E-3</v>
      </c>
      <c r="S145">
        <f t="shared" si="16"/>
        <v>9.7052000000000006E-3</v>
      </c>
      <c r="T145" s="1">
        <f t="shared" si="16"/>
        <v>9.8257999999999991E-3</v>
      </c>
      <c r="U145">
        <f t="shared" si="16"/>
        <v>1.0373799999999999E-2</v>
      </c>
      <c r="V145">
        <f t="shared" si="16"/>
        <v>3.9329000000000003E-2</v>
      </c>
      <c r="W145" s="1">
        <f t="shared" si="16"/>
        <v>7.4668000000000009E-3</v>
      </c>
      <c r="X145">
        <f t="shared" si="16"/>
        <v>7.3067999999999996E-3</v>
      </c>
      <c r="Y145">
        <f t="shared" si="16"/>
        <v>7.2251999999999993E-3</v>
      </c>
      <c r="Z145" s="1">
        <f t="shared" si="16"/>
        <v>4.3595999999999999E-3</v>
      </c>
      <c r="AA145">
        <f t="shared" si="16"/>
        <v>4.5312E-3</v>
      </c>
      <c r="AB145" s="9">
        <f t="shared" si="16"/>
        <v>1.3406599999999999E-2</v>
      </c>
    </row>
    <row r="146" spans="16:28" x14ac:dyDescent="0.35">
      <c r="P146" s="9" t="s">
        <v>19</v>
      </c>
      <c r="Q146" s="1">
        <f t="shared" ref="Q146:AB146" si="17">SUM(Q21,Q46,Q71,Q96,Q121)/5</f>
        <v>1.85728E-2</v>
      </c>
      <c r="R146">
        <f t="shared" si="17"/>
        <v>1.8418199999999999E-2</v>
      </c>
      <c r="S146">
        <f t="shared" si="17"/>
        <v>1.9375200000000002E-2</v>
      </c>
      <c r="T146" s="1">
        <f t="shared" si="17"/>
        <v>1.5398200000000001E-2</v>
      </c>
      <c r="U146">
        <f t="shared" si="17"/>
        <v>1.66368E-2</v>
      </c>
      <c r="V146">
        <f t="shared" si="17"/>
        <v>6.680839999999999E-2</v>
      </c>
      <c r="W146" s="1">
        <f t="shared" si="17"/>
        <v>1.5684799999999999E-2</v>
      </c>
      <c r="X146">
        <f t="shared" si="17"/>
        <v>1.5051799999999999E-2</v>
      </c>
      <c r="Y146">
        <f t="shared" si="17"/>
        <v>1.5376799999999999E-2</v>
      </c>
      <c r="Z146" s="1">
        <f t="shared" si="17"/>
        <v>7.9141999999999997E-3</v>
      </c>
      <c r="AA146">
        <f t="shared" si="17"/>
        <v>7.772799999999999E-3</v>
      </c>
      <c r="AB146" s="9">
        <f t="shared" si="17"/>
        <v>1.16518E-2</v>
      </c>
    </row>
    <row r="147" spans="16:28" x14ac:dyDescent="0.35">
      <c r="P147" s="9" t="s">
        <v>20</v>
      </c>
      <c r="Q147" s="1">
        <f t="shared" ref="Q147:AB147" si="18">SUM(Q22,Q47,Q72,Q97,Q122)/5</f>
        <v>9.7959999999999992E-3</v>
      </c>
      <c r="R147">
        <f t="shared" si="18"/>
        <v>9.2555999999999992E-3</v>
      </c>
      <c r="S147">
        <f t="shared" si="18"/>
        <v>9.5460000000000007E-3</v>
      </c>
      <c r="T147" s="1">
        <f t="shared" si="18"/>
        <v>2.81088E-2</v>
      </c>
      <c r="U147">
        <f t="shared" si="18"/>
        <v>3.1451600000000003E-2</v>
      </c>
      <c r="V147">
        <f t="shared" si="18"/>
        <v>0.10367319999999999</v>
      </c>
      <c r="W147" s="1">
        <f t="shared" si="18"/>
        <v>4.8444000000000004E-3</v>
      </c>
      <c r="X147">
        <f t="shared" si="18"/>
        <v>5.2614000000000003E-3</v>
      </c>
      <c r="Y147">
        <f t="shared" si="18"/>
        <v>4.8974000000000005E-3</v>
      </c>
      <c r="Z147" s="1">
        <f t="shared" si="18"/>
        <v>1.4643999999999999E-2</v>
      </c>
      <c r="AA147">
        <f t="shared" si="18"/>
        <v>1.6919200000000002E-2</v>
      </c>
      <c r="AB147" s="9">
        <f t="shared" si="18"/>
        <v>2.5097800000000003E-2</v>
      </c>
    </row>
    <row r="148" spans="16:28" x14ac:dyDescent="0.35">
      <c r="P148" s="9" t="s">
        <v>21</v>
      </c>
      <c r="Q148" s="1">
        <f t="shared" ref="Q148:AB148" si="19">SUM(Q23,Q48,Q73,Q98,Q123)/5</f>
        <v>2.1066599999999998E-2</v>
      </c>
      <c r="R148">
        <f t="shared" si="19"/>
        <v>2.0149799999999999E-2</v>
      </c>
      <c r="S148">
        <f t="shared" si="19"/>
        <v>2.0175999999999999E-2</v>
      </c>
      <c r="T148" s="1">
        <f t="shared" si="19"/>
        <v>4.97972E-2</v>
      </c>
      <c r="U148">
        <f t="shared" si="19"/>
        <v>5.1856599999999996E-2</v>
      </c>
      <c r="V148">
        <f t="shared" si="19"/>
        <v>6.5788399999999997E-2</v>
      </c>
      <c r="W148" s="1">
        <f t="shared" si="19"/>
        <v>9.7444000000000003E-3</v>
      </c>
      <c r="X148">
        <f t="shared" si="19"/>
        <v>1.0281799999999999E-2</v>
      </c>
      <c r="Y148">
        <f t="shared" si="19"/>
        <v>9.6828000000000001E-3</v>
      </c>
      <c r="Z148" s="1">
        <f t="shared" si="19"/>
        <v>2.58006E-2</v>
      </c>
      <c r="AA148">
        <f t="shared" si="19"/>
        <v>2.8417599999999998E-2</v>
      </c>
      <c r="AB148" s="9">
        <f t="shared" si="19"/>
        <v>2.8816799999999997E-2</v>
      </c>
    </row>
    <row r="149" spans="16:28" x14ac:dyDescent="0.35">
      <c r="P149" s="9" t="s">
        <v>22</v>
      </c>
      <c r="Q149" s="1">
        <f t="shared" ref="Q149:AB149" si="20">SUM(Q24,Q49,Q74,Q99,Q124)/5</f>
        <v>3.2602399999999997E-2</v>
      </c>
      <c r="R149">
        <f t="shared" si="20"/>
        <v>3.1007999999999997E-2</v>
      </c>
      <c r="S149">
        <f t="shared" si="20"/>
        <v>3.2737200000000001E-2</v>
      </c>
      <c r="T149" s="1">
        <f t="shared" si="20"/>
        <v>9.2210199999999992E-2</v>
      </c>
      <c r="U149">
        <f t="shared" si="20"/>
        <v>9.7321599999999994E-2</v>
      </c>
      <c r="V149">
        <f t="shared" si="20"/>
        <v>9.8480799999999993E-2</v>
      </c>
      <c r="W149" s="1">
        <f t="shared" si="20"/>
        <v>1.56384E-2</v>
      </c>
      <c r="X149">
        <f t="shared" si="20"/>
        <v>1.8196200000000003E-2</v>
      </c>
      <c r="Y149">
        <f t="shared" si="20"/>
        <v>1.5076999999999998E-2</v>
      </c>
      <c r="Z149" s="1">
        <f t="shared" si="20"/>
        <v>4.7076800000000009E-2</v>
      </c>
      <c r="AA149">
        <f t="shared" si="20"/>
        <v>5.0762399999999999E-2</v>
      </c>
      <c r="AB149" s="9">
        <f t="shared" si="20"/>
        <v>4.7466999999999995E-2</v>
      </c>
    </row>
  </sheetData>
  <mergeCells count="36">
    <mergeCell ref="C2:E2"/>
    <mergeCell ref="F2:H2"/>
    <mergeCell ref="I2:K2"/>
    <mergeCell ref="L2:N2"/>
    <mergeCell ref="C1:N1"/>
    <mergeCell ref="P76:AB76"/>
    <mergeCell ref="T2:V2"/>
    <mergeCell ref="W2:Y2"/>
    <mergeCell ref="Z2:AB2"/>
    <mergeCell ref="P1:AB1"/>
    <mergeCell ref="P26:AB26"/>
    <mergeCell ref="Q27:S27"/>
    <mergeCell ref="T27:V27"/>
    <mergeCell ref="W27:Y27"/>
    <mergeCell ref="Z27:AB27"/>
    <mergeCell ref="Q2:S2"/>
    <mergeCell ref="P51:AB51"/>
    <mergeCell ref="Q52:S52"/>
    <mergeCell ref="T52:V52"/>
    <mergeCell ref="W52:Y52"/>
    <mergeCell ref="Z52:AB52"/>
    <mergeCell ref="B112:L113"/>
    <mergeCell ref="Q77:S77"/>
    <mergeCell ref="T77:V77"/>
    <mergeCell ref="W77:Y77"/>
    <mergeCell ref="Z77:AB77"/>
    <mergeCell ref="P101:AB101"/>
    <mergeCell ref="Q102:S102"/>
    <mergeCell ref="T102:V102"/>
    <mergeCell ref="W102:Y102"/>
    <mergeCell ref="Z102:AB102"/>
    <mergeCell ref="P126:AB126"/>
    <mergeCell ref="Q127:S127"/>
    <mergeCell ref="T127:V127"/>
    <mergeCell ref="W127:Y127"/>
    <mergeCell ref="Z127:AB127"/>
  </mergeCells>
  <phoneticPr fontId="2" type="noConversion"/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6C0-E2A6-4F09-B504-5A9A26A174A7}">
  <dimension ref="A1:B106"/>
  <sheetViews>
    <sheetView topLeftCell="B199" workbookViewId="0">
      <selection activeCell="D3" sqref="D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1.013E-3</v>
      </c>
    </row>
    <row r="3" spans="1:2" x14ac:dyDescent="0.35">
      <c r="A3" t="s">
        <v>2</v>
      </c>
      <c r="B3">
        <v>7.7999999999999999E-4</v>
      </c>
    </row>
    <row r="4" spans="1:2" x14ac:dyDescent="0.35">
      <c r="A4" t="s">
        <v>2</v>
      </c>
      <c r="B4">
        <v>7.6900000000000004E-4</v>
      </c>
    </row>
    <row r="5" spans="1:2" x14ac:dyDescent="0.35">
      <c r="A5" t="s">
        <v>2</v>
      </c>
      <c r="B5">
        <v>7.6900000000000004E-4</v>
      </c>
    </row>
    <row r="6" spans="1:2" x14ac:dyDescent="0.35">
      <c r="A6" t="s">
        <v>2</v>
      </c>
      <c r="B6">
        <v>7.9000000000000001E-4</v>
      </c>
    </row>
    <row r="7" spans="1:2" x14ac:dyDescent="0.35">
      <c r="A7" t="s">
        <v>3</v>
      </c>
      <c r="B7">
        <v>7.6800000000000002E-4</v>
      </c>
    </row>
    <row r="8" spans="1:2" x14ac:dyDescent="0.35">
      <c r="A8" t="s">
        <v>3</v>
      </c>
      <c r="B8">
        <v>7.6000000000000004E-4</v>
      </c>
    </row>
    <row r="9" spans="1:2" x14ac:dyDescent="0.35">
      <c r="A9" t="s">
        <v>3</v>
      </c>
      <c r="B9">
        <v>7.5699999999999997E-4</v>
      </c>
    </row>
    <row r="10" spans="1:2" x14ac:dyDescent="0.35">
      <c r="A10" t="s">
        <v>3</v>
      </c>
      <c r="B10">
        <v>8.0000000000000004E-4</v>
      </c>
    </row>
    <row r="11" spans="1:2" x14ac:dyDescent="0.35">
      <c r="A11" t="s">
        <v>3</v>
      </c>
      <c r="B11">
        <v>7.6000000000000004E-4</v>
      </c>
    </row>
    <row r="12" spans="1:2" x14ac:dyDescent="0.35">
      <c r="A12" t="s">
        <v>4</v>
      </c>
      <c r="B12">
        <v>7.6000000000000004E-4</v>
      </c>
    </row>
    <row r="13" spans="1:2" x14ac:dyDescent="0.35">
      <c r="A13" t="s">
        <v>4</v>
      </c>
      <c r="B13">
        <v>7.6000000000000004E-4</v>
      </c>
    </row>
    <row r="14" spans="1:2" x14ac:dyDescent="0.35">
      <c r="A14" t="s">
        <v>4</v>
      </c>
      <c r="B14">
        <v>7.5799999999999999E-4</v>
      </c>
    </row>
    <row r="15" spans="1:2" x14ac:dyDescent="0.35">
      <c r="A15" t="s">
        <v>4</v>
      </c>
      <c r="B15">
        <v>7.6099999999999996E-4</v>
      </c>
    </row>
    <row r="16" spans="1:2" x14ac:dyDescent="0.35">
      <c r="A16" t="s">
        <v>4</v>
      </c>
      <c r="B16">
        <v>7.6199999999999998E-4</v>
      </c>
    </row>
    <row r="17" spans="1:2" x14ac:dyDescent="0.35">
      <c r="A17" t="s">
        <v>5</v>
      </c>
      <c r="B17">
        <v>7.6300000000000001E-4</v>
      </c>
    </row>
    <row r="18" spans="1:2" x14ac:dyDescent="0.35">
      <c r="A18" t="s">
        <v>5</v>
      </c>
      <c r="B18">
        <v>7.5900000000000002E-4</v>
      </c>
    </row>
    <row r="19" spans="1:2" x14ac:dyDescent="0.35">
      <c r="A19" t="s">
        <v>5</v>
      </c>
      <c r="B19">
        <v>7.6000000000000004E-4</v>
      </c>
    </row>
    <row r="20" spans="1:2" x14ac:dyDescent="0.35">
      <c r="A20" t="s">
        <v>5</v>
      </c>
      <c r="B20">
        <v>7.6000000000000004E-4</v>
      </c>
    </row>
    <row r="21" spans="1:2" x14ac:dyDescent="0.35">
      <c r="A21" t="s">
        <v>5</v>
      </c>
      <c r="B21">
        <v>9.3000000000000005E-4</v>
      </c>
    </row>
    <row r="22" spans="1:2" x14ac:dyDescent="0.35">
      <c r="A22" t="s">
        <v>6</v>
      </c>
      <c r="B22">
        <v>7.5500000000000003E-4</v>
      </c>
    </row>
    <row r="23" spans="1:2" x14ac:dyDescent="0.35">
      <c r="A23" t="s">
        <v>6</v>
      </c>
      <c r="B23">
        <v>7.54E-4</v>
      </c>
    </row>
    <row r="24" spans="1:2" x14ac:dyDescent="0.35">
      <c r="A24" t="s">
        <v>6</v>
      </c>
      <c r="B24">
        <v>7.54E-4</v>
      </c>
    </row>
    <row r="25" spans="1:2" x14ac:dyDescent="0.35">
      <c r="A25" t="s">
        <v>6</v>
      </c>
      <c r="B25">
        <v>7.5699999999999997E-4</v>
      </c>
    </row>
    <row r="26" spans="1:2" x14ac:dyDescent="0.35">
      <c r="A26" t="s">
        <v>6</v>
      </c>
      <c r="B26">
        <v>8.1800000000000004E-4</v>
      </c>
    </row>
    <row r="27" spans="1:2" x14ac:dyDescent="0.35">
      <c r="A27" t="s">
        <v>7</v>
      </c>
      <c r="B27">
        <v>1.08E-3</v>
      </c>
    </row>
    <row r="28" spans="1:2" x14ac:dyDescent="0.35">
      <c r="A28" t="s">
        <v>7</v>
      </c>
      <c r="B28">
        <v>1.085E-3</v>
      </c>
    </row>
    <row r="29" spans="1:2" x14ac:dyDescent="0.35">
      <c r="A29" t="s">
        <v>7</v>
      </c>
      <c r="B29">
        <v>1.091E-3</v>
      </c>
    </row>
    <row r="30" spans="1:2" x14ac:dyDescent="0.35">
      <c r="A30" t="s">
        <v>7</v>
      </c>
      <c r="B30">
        <v>1.101E-3</v>
      </c>
    </row>
    <row r="31" spans="1:2" x14ac:dyDescent="0.35">
      <c r="A31" t="s">
        <v>7</v>
      </c>
      <c r="B31">
        <v>1.08E-3</v>
      </c>
    </row>
    <row r="32" spans="1:2" x14ac:dyDescent="0.35">
      <c r="A32" t="s">
        <v>8</v>
      </c>
      <c r="B32">
        <v>1.0640000000000001E-3</v>
      </c>
    </row>
    <row r="33" spans="1:2" x14ac:dyDescent="0.35">
      <c r="A33" t="s">
        <v>8</v>
      </c>
      <c r="B33">
        <v>1.0660000000000001E-3</v>
      </c>
    </row>
    <row r="34" spans="1:2" x14ac:dyDescent="0.35">
      <c r="A34" t="s">
        <v>8</v>
      </c>
      <c r="B34">
        <v>1.0759999999999999E-3</v>
      </c>
    </row>
    <row r="35" spans="1:2" x14ac:dyDescent="0.35">
      <c r="A35" t="s">
        <v>8</v>
      </c>
      <c r="B35">
        <v>1.0640000000000001E-3</v>
      </c>
    </row>
    <row r="36" spans="1:2" x14ac:dyDescent="0.35">
      <c r="A36" t="s">
        <v>8</v>
      </c>
      <c r="B36">
        <v>1.072E-3</v>
      </c>
    </row>
    <row r="37" spans="1:2" x14ac:dyDescent="0.35">
      <c r="A37" t="s">
        <v>9</v>
      </c>
      <c r="B37">
        <v>2.382E-3</v>
      </c>
    </row>
    <row r="38" spans="1:2" x14ac:dyDescent="0.35">
      <c r="A38" t="s">
        <v>9</v>
      </c>
      <c r="B38">
        <v>1.1839999999999999E-3</v>
      </c>
    </row>
    <row r="39" spans="1:2" x14ac:dyDescent="0.35">
      <c r="A39" t="s">
        <v>9</v>
      </c>
      <c r="B39">
        <v>1.1839999999999999E-3</v>
      </c>
    </row>
    <row r="40" spans="1:2" x14ac:dyDescent="0.35">
      <c r="A40" t="s">
        <v>9</v>
      </c>
      <c r="B40">
        <v>1.23E-3</v>
      </c>
    </row>
    <row r="41" spans="1:2" x14ac:dyDescent="0.35">
      <c r="A41" t="s">
        <v>9</v>
      </c>
      <c r="B41">
        <v>1.191E-3</v>
      </c>
    </row>
    <row r="42" spans="1:2" x14ac:dyDescent="0.35">
      <c r="A42" t="s">
        <v>10</v>
      </c>
      <c r="B42">
        <v>1.3910000000000001E-3</v>
      </c>
    </row>
    <row r="43" spans="1:2" x14ac:dyDescent="0.35">
      <c r="A43" t="s">
        <v>10</v>
      </c>
      <c r="B43">
        <v>1.256E-3</v>
      </c>
    </row>
    <row r="44" spans="1:2" x14ac:dyDescent="0.35">
      <c r="A44" t="s">
        <v>10</v>
      </c>
      <c r="B44">
        <v>1.2930000000000001E-3</v>
      </c>
    </row>
    <row r="45" spans="1:2" x14ac:dyDescent="0.35">
      <c r="A45" t="s">
        <v>10</v>
      </c>
      <c r="B45">
        <v>1.2689999999999999E-3</v>
      </c>
    </row>
    <row r="46" spans="1:2" x14ac:dyDescent="0.35">
      <c r="A46" t="s">
        <v>10</v>
      </c>
      <c r="B46">
        <v>1.255E-3</v>
      </c>
    </row>
    <row r="47" spans="1:2" x14ac:dyDescent="0.35">
      <c r="A47" t="s">
        <v>11</v>
      </c>
      <c r="B47">
        <v>1.8860000000000001E-3</v>
      </c>
    </row>
    <row r="48" spans="1:2" x14ac:dyDescent="0.35">
      <c r="A48" t="s">
        <v>11</v>
      </c>
      <c r="B48">
        <v>1.6249999999999999E-3</v>
      </c>
    </row>
    <row r="49" spans="1:2" x14ac:dyDescent="0.35">
      <c r="A49" t="s">
        <v>11</v>
      </c>
      <c r="B49">
        <v>1.5920000000000001E-3</v>
      </c>
    </row>
    <row r="50" spans="1:2" x14ac:dyDescent="0.35">
      <c r="A50" t="s">
        <v>11</v>
      </c>
      <c r="B50">
        <v>1.647E-3</v>
      </c>
    </row>
    <row r="51" spans="1:2" x14ac:dyDescent="0.35">
      <c r="A51" t="s">
        <v>11</v>
      </c>
      <c r="B51">
        <v>1.5950000000000001E-3</v>
      </c>
    </row>
    <row r="52" spans="1:2" x14ac:dyDescent="0.35">
      <c r="A52" t="s">
        <v>12</v>
      </c>
      <c r="B52">
        <v>2.4780000000000002E-3</v>
      </c>
    </row>
    <row r="53" spans="1:2" x14ac:dyDescent="0.35">
      <c r="A53" t="s">
        <v>12</v>
      </c>
      <c r="B53">
        <v>1.9889999999999999E-3</v>
      </c>
    </row>
    <row r="54" spans="1:2" x14ac:dyDescent="0.35">
      <c r="A54" t="s">
        <v>12</v>
      </c>
      <c r="B54">
        <v>2.0140000000000002E-3</v>
      </c>
    </row>
    <row r="55" spans="1:2" x14ac:dyDescent="0.35">
      <c r="A55" t="s">
        <v>12</v>
      </c>
      <c r="B55">
        <v>1.9849999999999998E-3</v>
      </c>
    </row>
    <row r="56" spans="1:2" x14ac:dyDescent="0.35">
      <c r="A56" t="s">
        <v>12</v>
      </c>
      <c r="B56">
        <v>2.0379999999999999E-3</v>
      </c>
    </row>
    <row r="57" spans="1:2" x14ac:dyDescent="0.35">
      <c r="A57" t="s">
        <v>13</v>
      </c>
      <c r="B57">
        <v>4.091E-3</v>
      </c>
    </row>
    <row r="58" spans="1:2" x14ac:dyDescent="0.35">
      <c r="A58" t="s">
        <v>13</v>
      </c>
      <c r="B58">
        <v>3.4380000000000001E-3</v>
      </c>
    </row>
    <row r="59" spans="1:2" x14ac:dyDescent="0.35">
      <c r="A59" t="s">
        <v>13</v>
      </c>
      <c r="B59">
        <v>3.4459999999999998E-3</v>
      </c>
    </row>
    <row r="60" spans="1:2" x14ac:dyDescent="0.35">
      <c r="A60" t="s">
        <v>13</v>
      </c>
      <c r="B60">
        <v>3.385E-3</v>
      </c>
    </row>
    <row r="61" spans="1:2" x14ac:dyDescent="0.35">
      <c r="A61" t="s">
        <v>13</v>
      </c>
      <c r="B61">
        <v>3.369E-3</v>
      </c>
    </row>
    <row r="62" spans="1:2" x14ac:dyDescent="0.35">
      <c r="A62" t="s">
        <v>14</v>
      </c>
      <c r="B62">
        <v>7.0010000000000003E-3</v>
      </c>
    </row>
    <row r="63" spans="1:2" x14ac:dyDescent="0.35">
      <c r="A63" t="s">
        <v>14</v>
      </c>
      <c r="B63">
        <v>5.3949999999999996E-3</v>
      </c>
    </row>
    <row r="64" spans="1:2" x14ac:dyDescent="0.35">
      <c r="A64" t="s">
        <v>14</v>
      </c>
      <c r="B64">
        <v>5.2960000000000004E-3</v>
      </c>
    </row>
    <row r="65" spans="1:2" x14ac:dyDescent="0.35">
      <c r="A65" t="s">
        <v>14</v>
      </c>
      <c r="B65">
        <v>5.3109999999999997E-3</v>
      </c>
    </row>
    <row r="66" spans="1:2" x14ac:dyDescent="0.35">
      <c r="A66" t="s">
        <v>14</v>
      </c>
      <c r="B66">
        <v>5.3210000000000002E-3</v>
      </c>
    </row>
    <row r="67" spans="1:2" x14ac:dyDescent="0.35">
      <c r="A67" t="s">
        <v>15</v>
      </c>
      <c r="B67">
        <v>9.5879999999999993E-3</v>
      </c>
    </row>
    <row r="68" spans="1:2" x14ac:dyDescent="0.35">
      <c r="A68" t="s">
        <v>15</v>
      </c>
      <c r="B68">
        <v>9.2689999999999995E-3</v>
      </c>
    </row>
    <row r="69" spans="1:2" x14ac:dyDescent="0.35">
      <c r="A69" t="s">
        <v>15</v>
      </c>
      <c r="B69">
        <v>9.2569999999999996E-3</v>
      </c>
    </row>
    <row r="70" spans="1:2" x14ac:dyDescent="0.35">
      <c r="A70" t="s">
        <v>15</v>
      </c>
      <c r="B70">
        <v>9.2820000000000003E-3</v>
      </c>
    </row>
    <row r="71" spans="1:2" x14ac:dyDescent="0.35">
      <c r="A71" t="s">
        <v>15</v>
      </c>
      <c r="B71">
        <v>4.7029999999999997E-3</v>
      </c>
    </row>
    <row r="72" spans="1:2" x14ac:dyDescent="0.35">
      <c r="A72" t="s">
        <v>16</v>
      </c>
      <c r="B72">
        <v>6.744E-3</v>
      </c>
    </row>
    <row r="73" spans="1:2" x14ac:dyDescent="0.35">
      <c r="A73" t="s">
        <v>16</v>
      </c>
      <c r="B73">
        <v>6.1190000000000003E-3</v>
      </c>
    </row>
    <row r="74" spans="1:2" x14ac:dyDescent="0.35">
      <c r="A74" t="s">
        <v>16</v>
      </c>
      <c r="B74">
        <v>6.1469999999999997E-3</v>
      </c>
    </row>
    <row r="75" spans="1:2" x14ac:dyDescent="0.35">
      <c r="A75" t="s">
        <v>16</v>
      </c>
      <c r="B75">
        <v>6.1269999999999996E-3</v>
      </c>
    </row>
    <row r="76" spans="1:2" x14ac:dyDescent="0.35">
      <c r="A76" t="s">
        <v>16</v>
      </c>
      <c r="B76">
        <v>6.149E-3</v>
      </c>
    </row>
    <row r="77" spans="1:2" x14ac:dyDescent="0.35">
      <c r="A77" t="s">
        <v>17</v>
      </c>
      <c r="B77">
        <v>1.0666E-2</v>
      </c>
    </row>
    <row r="78" spans="1:2" x14ac:dyDescent="0.35">
      <c r="A78" t="s">
        <v>17</v>
      </c>
      <c r="B78">
        <v>1.0633E-2</v>
      </c>
    </row>
    <row r="79" spans="1:2" x14ac:dyDescent="0.35">
      <c r="A79" t="s">
        <v>17</v>
      </c>
      <c r="B79">
        <v>1.0612E-2</v>
      </c>
    </row>
    <row r="80" spans="1:2" x14ac:dyDescent="0.35">
      <c r="A80" t="s">
        <v>17</v>
      </c>
      <c r="B80">
        <v>1.0624E-2</v>
      </c>
    </row>
    <row r="81" spans="1:2" x14ac:dyDescent="0.35">
      <c r="A81" t="s">
        <v>17</v>
      </c>
      <c r="B81">
        <v>1.0659E-2</v>
      </c>
    </row>
    <row r="82" spans="1:2" x14ac:dyDescent="0.35">
      <c r="A82" t="s">
        <v>18</v>
      </c>
      <c r="B82">
        <v>1.8723E-2</v>
      </c>
    </row>
    <row r="83" spans="1:2" x14ac:dyDescent="0.35">
      <c r="A83" t="s">
        <v>18</v>
      </c>
      <c r="B83">
        <v>1.8631000000000002E-2</v>
      </c>
    </row>
    <row r="84" spans="1:2" x14ac:dyDescent="0.35">
      <c r="A84" t="s">
        <v>18</v>
      </c>
      <c r="B84">
        <v>1.8634000000000001E-2</v>
      </c>
    </row>
    <row r="85" spans="1:2" x14ac:dyDescent="0.35">
      <c r="A85" t="s">
        <v>18</v>
      </c>
      <c r="B85">
        <v>1.8681E-2</v>
      </c>
    </row>
    <row r="86" spans="1:2" x14ac:dyDescent="0.35">
      <c r="A86" t="s">
        <v>18</v>
      </c>
      <c r="B86">
        <v>1.8620999999999999E-2</v>
      </c>
    </row>
    <row r="87" spans="1:2" x14ac:dyDescent="0.35">
      <c r="A87" t="s">
        <v>19</v>
      </c>
      <c r="B87">
        <v>3.5279999999999999E-2</v>
      </c>
    </row>
    <row r="88" spans="1:2" x14ac:dyDescent="0.35">
      <c r="A88" t="s">
        <v>19</v>
      </c>
      <c r="B88">
        <v>3.5309E-2</v>
      </c>
    </row>
    <row r="89" spans="1:2" x14ac:dyDescent="0.35">
      <c r="A89" t="s">
        <v>19</v>
      </c>
      <c r="B89">
        <v>3.5341999999999998E-2</v>
      </c>
    </row>
    <row r="90" spans="1:2" x14ac:dyDescent="0.35">
      <c r="A90" t="s">
        <v>19</v>
      </c>
      <c r="B90">
        <v>3.5262000000000002E-2</v>
      </c>
    </row>
    <row r="91" spans="1:2" x14ac:dyDescent="0.35">
      <c r="A91" t="s">
        <v>19</v>
      </c>
      <c r="B91">
        <v>3.5283000000000002E-2</v>
      </c>
    </row>
    <row r="92" spans="1:2" x14ac:dyDescent="0.35">
      <c r="A92" t="s">
        <v>20</v>
      </c>
      <c r="B92">
        <v>2.4704E-2</v>
      </c>
    </row>
    <row r="93" spans="1:2" x14ac:dyDescent="0.35">
      <c r="A93" t="s">
        <v>20</v>
      </c>
      <c r="B93">
        <v>1.8353000000000001E-2</v>
      </c>
    </row>
    <row r="94" spans="1:2" x14ac:dyDescent="0.35">
      <c r="A94" t="s">
        <v>20</v>
      </c>
      <c r="B94">
        <v>1.8381999999999999E-2</v>
      </c>
    </row>
    <row r="95" spans="1:2" x14ac:dyDescent="0.35">
      <c r="A95" t="s">
        <v>20</v>
      </c>
      <c r="B95">
        <v>1.8262E-2</v>
      </c>
    </row>
    <row r="96" spans="1:2" x14ac:dyDescent="0.35">
      <c r="A96" t="s">
        <v>20</v>
      </c>
      <c r="B96">
        <v>1.8239999999999999E-2</v>
      </c>
    </row>
    <row r="97" spans="1:2" x14ac:dyDescent="0.35">
      <c r="A97" t="s">
        <v>21</v>
      </c>
      <c r="B97">
        <v>2.7425000000000001E-2</v>
      </c>
    </row>
    <row r="98" spans="1:2" x14ac:dyDescent="0.35">
      <c r="A98" t="s">
        <v>21</v>
      </c>
      <c r="B98">
        <v>2.232E-2</v>
      </c>
    </row>
    <row r="99" spans="1:2" x14ac:dyDescent="0.35">
      <c r="A99" t="s">
        <v>21</v>
      </c>
      <c r="B99">
        <v>2.4457E-2</v>
      </c>
    </row>
    <row r="100" spans="1:2" x14ac:dyDescent="0.35">
      <c r="A100" t="s">
        <v>21</v>
      </c>
      <c r="B100">
        <v>2.4494999999999999E-2</v>
      </c>
    </row>
    <row r="101" spans="1:2" x14ac:dyDescent="0.35">
      <c r="A101" t="s">
        <v>21</v>
      </c>
      <c r="B101">
        <v>2.4437E-2</v>
      </c>
    </row>
    <row r="102" spans="1:2" x14ac:dyDescent="0.35">
      <c r="A102" t="s">
        <v>22</v>
      </c>
      <c r="B102">
        <v>5.5682000000000002E-2</v>
      </c>
    </row>
    <row r="103" spans="1:2" x14ac:dyDescent="0.35">
      <c r="A103" t="s">
        <v>22</v>
      </c>
      <c r="B103">
        <v>3.7810999999999997E-2</v>
      </c>
    </row>
    <row r="104" spans="1:2" x14ac:dyDescent="0.35">
      <c r="A104" t="s">
        <v>22</v>
      </c>
      <c r="B104">
        <v>3.4988999999999999E-2</v>
      </c>
    </row>
    <row r="105" spans="1:2" x14ac:dyDescent="0.35">
      <c r="A105" t="s">
        <v>22</v>
      </c>
      <c r="B105">
        <v>3.4964000000000002E-2</v>
      </c>
    </row>
    <row r="106" spans="1:2" x14ac:dyDescent="0.35">
      <c r="A106" t="s">
        <v>22</v>
      </c>
      <c r="B106">
        <v>3.5236999999999997E-2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8FD9-7E1F-487E-9B8D-B96B2171A56D}">
  <dimension ref="A1:B106"/>
  <sheetViews>
    <sheetView workbookViewId="0">
      <selection activeCell="F7" sqref="F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1.8366E-2</v>
      </c>
    </row>
    <row r="3" spans="1:2" x14ac:dyDescent="0.35">
      <c r="A3" t="s">
        <v>2</v>
      </c>
      <c r="B3">
        <v>1.302E-3</v>
      </c>
    </row>
    <row r="4" spans="1:2" x14ac:dyDescent="0.35">
      <c r="A4" t="s">
        <v>2</v>
      </c>
      <c r="B4">
        <v>1.2290000000000001E-3</v>
      </c>
    </row>
    <row r="5" spans="1:2" x14ac:dyDescent="0.35">
      <c r="A5" t="s">
        <v>2</v>
      </c>
      <c r="B5">
        <v>1.2329999999999999E-3</v>
      </c>
    </row>
    <row r="6" spans="1:2" x14ac:dyDescent="0.35">
      <c r="A6" t="s">
        <v>2</v>
      </c>
      <c r="B6">
        <v>1.255E-3</v>
      </c>
    </row>
    <row r="7" spans="1:2" x14ac:dyDescent="0.35">
      <c r="A7" t="s">
        <v>3</v>
      </c>
      <c r="B7">
        <v>1.284E-3</v>
      </c>
    </row>
    <row r="8" spans="1:2" x14ac:dyDescent="0.35">
      <c r="A8" t="s">
        <v>3</v>
      </c>
      <c r="B8">
        <v>1.255E-3</v>
      </c>
    </row>
    <row r="9" spans="1:2" x14ac:dyDescent="0.35">
      <c r="A9" t="s">
        <v>3</v>
      </c>
      <c r="B9">
        <v>1.2470000000000001E-3</v>
      </c>
    </row>
    <row r="10" spans="1:2" x14ac:dyDescent="0.35">
      <c r="A10" t="s">
        <v>3</v>
      </c>
      <c r="B10">
        <v>1.2769999999999999E-3</v>
      </c>
    </row>
    <row r="11" spans="1:2" x14ac:dyDescent="0.35">
      <c r="A11" t="s">
        <v>3</v>
      </c>
      <c r="B11">
        <v>1.2459999999999999E-3</v>
      </c>
    </row>
    <row r="12" spans="1:2" x14ac:dyDescent="0.35">
      <c r="A12" t="s">
        <v>4</v>
      </c>
      <c r="B12">
        <v>1.2539999999999999E-3</v>
      </c>
    </row>
    <row r="13" spans="1:2" x14ac:dyDescent="0.35">
      <c r="A13" t="s">
        <v>4</v>
      </c>
      <c r="B13">
        <v>1.2780000000000001E-3</v>
      </c>
    </row>
    <row r="14" spans="1:2" x14ac:dyDescent="0.35">
      <c r="A14" t="s">
        <v>4</v>
      </c>
      <c r="B14">
        <v>1.2819999999999999E-3</v>
      </c>
    </row>
    <row r="15" spans="1:2" x14ac:dyDescent="0.35">
      <c r="A15" t="s">
        <v>4</v>
      </c>
      <c r="B15">
        <v>1.2689999999999999E-3</v>
      </c>
    </row>
    <row r="16" spans="1:2" x14ac:dyDescent="0.35">
      <c r="A16" t="s">
        <v>4</v>
      </c>
      <c r="B16">
        <v>1.2539999999999999E-3</v>
      </c>
    </row>
    <row r="17" spans="1:2" x14ac:dyDescent="0.35">
      <c r="A17" t="s">
        <v>5</v>
      </c>
      <c r="B17">
        <v>1.467E-3</v>
      </c>
    </row>
    <row r="18" spans="1:2" x14ac:dyDescent="0.35">
      <c r="A18" t="s">
        <v>5</v>
      </c>
      <c r="B18">
        <v>1.253E-3</v>
      </c>
    </row>
    <row r="19" spans="1:2" x14ac:dyDescent="0.35">
      <c r="A19" t="s">
        <v>5</v>
      </c>
      <c r="B19">
        <v>1.253E-3</v>
      </c>
    </row>
    <row r="20" spans="1:2" x14ac:dyDescent="0.35">
      <c r="A20" t="s">
        <v>5</v>
      </c>
      <c r="B20">
        <v>1.253E-3</v>
      </c>
    </row>
    <row r="21" spans="1:2" x14ac:dyDescent="0.35">
      <c r="A21" t="s">
        <v>5</v>
      </c>
      <c r="B21">
        <v>1.299E-3</v>
      </c>
    </row>
    <row r="22" spans="1:2" x14ac:dyDescent="0.35">
      <c r="A22" t="s">
        <v>6</v>
      </c>
      <c r="B22">
        <v>1.2470000000000001E-3</v>
      </c>
    </row>
    <row r="23" spans="1:2" x14ac:dyDescent="0.35">
      <c r="A23" t="s">
        <v>6</v>
      </c>
      <c r="B23">
        <v>1.2620000000000001E-3</v>
      </c>
    </row>
    <row r="24" spans="1:2" x14ac:dyDescent="0.35">
      <c r="A24" t="s">
        <v>6</v>
      </c>
      <c r="B24">
        <v>1.291E-3</v>
      </c>
    </row>
    <row r="25" spans="1:2" x14ac:dyDescent="0.35">
      <c r="A25" t="s">
        <v>6</v>
      </c>
      <c r="B25">
        <v>1.2819999999999999E-3</v>
      </c>
    </row>
    <row r="26" spans="1:2" x14ac:dyDescent="0.35">
      <c r="A26" t="s">
        <v>6</v>
      </c>
      <c r="B26">
        <v>1.232E-3</v>
      </c>
    </row>
    <row r="27" spans="1:2" x14ac:dyDescent="0.35">
      <c r="A27" t="s">
        <v>7</v>
      </c>
      <c r="B27">
        <v>1.384E-3</v>
      </c>
    </row>
    <row r="28" spans="1:2" x14ac:dyDescent="0.35">
      <c r="A28" t="s">
        <v>7</v>
      </c>
      <c r="B28">
        <v>1.4090000000000001E-3</v>
      </c>
    </row>
    <row r="29" spans="1:2" x14ac:dyDescent="0.35">
      <c r="A29" t="s">
        <v>7</v>
      </c>
      <c r="B29">
        <v>1.382E-3</v>
      </c>
    </row>
    <row r="30" spans="1:2" x14ac:dyDescent="0.35">
      <c r="A30" t="s">
        <v>7</v>
      </c>
      <c r="B30">
        <v>1.382E-3</v>
      </c>
    </row>
    <row r="31" spans="1:2" x14ac:dyDescent="0.35">
      <c r="A31" t="s">
        <v>7</v>
      </c>
      <c r="B31">
        <v>1.4300000000000001E-3</v>
      </c>
    </row>
    <row r="32" spans="1:2" x14ac:dyDescent="0.35">
      <c r="A32" t="s">
        <v>8</v>
      </c>
      <c r="B32">
        <v>1.444E-3</v>
      </c>
    </row>
    <row r="33" spans="1:2" x14ac:dyDescent="0.35">
      <c r="A33" t="s">
        <v>8</v>
      </c>
      <c r="B33">
        <v>1.449E-3</v>
      </c>
    </row>
    <row r="34" spans="1:2" x14ac:dyDescent="0.35">
      <c r="A34" t="s">
        <v>8</v>
      </c>
      <c r="B34">
        <v>1.4779999999999999E-3</v>
      </c>
    </row>
    <row r="35" spans="1:2" x14ac:dyDescent="0.35">
      <c r="A35" t="s">
        <v>8</v>
      </c>
      <c r="B35">
        <v>1.472E-3</v>
      </c>
    </row>
    <row r="36" spans="1:2" x14ac:dyDescent="0.35">
      <c r="A36" t="s">
        <v>8</v>
      </c>
      <c r="B36">
        <v>1.446E-3</v>
      </c>
    </row>
    <row r="37" spans="1:2" x14ac:dyDescent="0.35">
      <c r="A37" t="s">
        <v>9</v>
      </c>
      <c r="B37">
        <v>1.519E-3</v>
      </c>
    </row>
    <row r="38" spans="1:2" x14ac:dyDescent="0.35">
      <c r="A38" t="s">
        <v>9</v>
      </c>
      <c r="B38">
        <v>1.5319999999999999E-3</v>
      </c>
    </row>
    <row r="39" spans="1:2" x14ac:dyDescent="0.35">
      <c r="A39" t="s">
        <v>9</v>
      </c>
      <c r="B39">
        <v>1.4710000000000001E-3</v>
      </c>
    </row>
    <row r="40" spans="1:2" x14ac:dyDescent="0.35">
      <c r="A40" t="s">
        <v>9</v>
      </c>
      <c r="B40">
        <v>1.477E-3</v>
      </c>
    </row>
    <row r="41" spans="1:2" x14ac:dyDescent="0.35">
      <c r="A41" t="s">
        <v>9</v>
      </c>
      <c r="B41">
        <v>1.4790000000000001E-3</v>
      </c>
    </row>
    <row r="42" spans="1:2" x14ac:dyDescent="0.35">
      <c r="A42" t="s">
        <v>10</v>
      </c>
      <c r="B42">
        <v>1.815E-3</v>
      </c>
    </row>
    <row r="43" spans="1:2" x14ac:dyDescent="0.35">
      <c r="A43" t="s">
        <v>10</v>
      </c>
      <c r="B43">
        <v>1.776E-3</v>
      </c>
    </row>
    <row r="44" spans="1:2" x14ac:dyDescent="0.35">
      <c r="A44" t="s">
        <v>10</v>
      </c>
      <c r="B44">
        <v>1.8010000000000001E-3</v>
      </c>
    </row>
    <row r="45" spans="1:2" x14ac:dyDescent="0.35">
      <c r="A45" t="s">
        <v>10</v>
      </c>
      <c r="B45">
        <v>1.7589999999999999E-3</v>
      </c>
    </row>
    <row r="46" spans="1:2" x14ac:dyDescent="0.35">
      <c r="A46" t="s">
        <v>10</v>
      </c>
      <c r="B46">
        <v>7.5310000000000004E-3</v>
      </c>
    </row>
    <row r="47" spans="1:2" x14ac:dyDescent="0.35">
      <c r="A47" t="s">
        <v>11</v>
      </c>
      <c r="B47">
        <v>1.866E-3</v>
      </c>
    </row>
    <row r="48" spans="1:2" x14ac:dyDescent="0.35">
      <c r="A48" t="s">
        <v>11</v>
      </c>
      <c r="B48">
        <v>1.869E-3</v>
      </c>
    </row>
    <row r="49" spans="1:2" x14ac:dyDescent="0.35">
      <c r="A49" t="s">
        <v>11</v>
      </c>
      <c r="B49">
        <v>1.9430000000000001E-3</v>
      </c>
    </row>
    <row r="50" spans="1:2" x14ac:dyDescent="0.35">
      <c r="A50" t="s">
        <v>11</v>
      </c>
      <c r="B50">
        <v>1.856E-3</v>
      </c>
    </row>
    <row r="51" spans="1:2" x14ac:dyDescent="0.35">
      <c r="A51" t="s">
        <v>11</v>
      </c>
      <c r="B51">
        <v>1.8779999999999999E-3</v>
      </c>
    </row>
    <row r="52" spans="1:2" x14ac:dyDescent="0.35">
      <c r="A52" t="s">
        <v>12</v>
      </c>
      <c r="B52">
        <v>1.9959999999999999E-3</v>
      </c>
    </row>
    <row r="53" spans="1:2" x14ac:dyDescent="0.35">
      <c r="A53" t="s">
        <v>12</v>
      </c>
      <c r="B53">
        <v>2.036E-3</v>
      </c>
    </row>
    <row r="54" spans="1:2" x14ac:dyDescent="0.35">
      <c r="A54" t="s">
        <v>12</v>
      </c>
      <c r="B54">
        <v>1.9970000000000001E-3</v>
      </c>
    </row>
    <row r="55" spans="1:2" x14ac:dyDescent="0.35">
      <c r="A55" t="s">
        <v>12</v>
      </c>
      <c r="B55">
        <v>2.0200000000000001E-3</v>
      </c>
    </row>
    <row r="56" spans="1:2" x14ac:dyDescent="0.35">
      <c r="A56" t="s">
        <v>12</v>
      </c>
      <c r="B56">
        <v>2.019E-3</v>
      </c>
    </row>
    <row r="57" spans="1:2" x14ac:dyDescent="0.35">
      <c r="A57" t="s">
        <v>13</v>
      </c>
      <c r="B57">
        <v>2.5439999999999998E-3</v>
      </c>
    </row>
    <row r="58" spans="1:2" x14ac:dyDescent="0.35">
      <c r="A58" t="s">
        <v>13</v>
      </c>
      <c r="B58">
        <v>2.5330000000000001E-3</v>
      </c>
    </row>
    <row r="59" spans="1:2" x14ac:dyDescent="0.35">
      <c r="A59" t="s">
        <v>13</v>
      </c>
      <c r="B59">
        <v>2.49E-3</v>
      </c>
    </row>
    <row r="60" spans="1:2" x14ac:dyDescent="0.35">
      <c r="A60" t="s">
        <v>13</v>
      </c>
      <c r="B60">
        <v>2.4989999999999999E-3</v>
      </c>
    </row>
    <row r="61" spans="1:2" x14ac:dyDescent="0.35">
      <c r="A61" t="s">
        <v>13</v>
      </c>
      <c r="B61">
        <v>2.4940000000000001E-3</v>
      </c>
    </row>
    <row r="62" spans="1:2" x14ac:dyDescent="0.35">
      <c r="A62" t="s">
        <v>14</v>
      </c>
      <c r="B62">
        <v>3.1080000000000001E-3</v>
      </c>
    </row>
    <row r="63" spans="1:2" x14ac:dyDescent="0.35">
      <c r="A63" t="s">
        <v>14</v>
      </c>
      <c r="B63">
        <v>3.0850000000000001E-3</v>
      </c>
    </row>
    <row r="64" spans="1:2" x14ac:dyDescent="0.35">
      <c r="A64" t="s">
        <v>14</v>
      </c>
      <c r="B64">
        <v>3.0769999999999999E-3</v>
      </c>
    </row>
    <row r="65" spans="1:2" x14ac:dyDescent="0.35">
      <c r="A65" t="s">
        <v>14</v>
      </c>
      <c r="B65">
        <v>3.1089999999999998E-3</v>
      </c>
    </row>
    <row r="66" spans="1:2" x14ac:dyDescent="0.35">
      <c r="A66" t="s">
        <v>14</v>
      </c>
      <c r="B66">
        <v>3.0850000000000001E-3</v>
      </c>
    </row>
    <row r="67" spans="1:2" x14ac:dyDescent="0.35">
      <c r="A67" t="s">
        <v>15</v>
      </c>
      <c r="B67">
        <v>3.8040000000000001E-3</v>
      </c>
    </row>
    <row r="68" spans="1:2" x14ac:dyDescent="0.35">
      <c r="A68" t="s">
        <v>15</v>
      </c>
      <c r="B68">
        <v>3.8119999999999999E-3</v>
      </c>
    </row>
    <row r="69" spans="1:2" x14ac:dyDescent="0.35">
      <c r="A69" t="s">
        <v>15</v>
      </c>
      <c r="B69">
        <v>3.8300000000000001E-3</v>
      </c>
    </row>
    <row r="70" spans="1:2" x14ac:dyDescent="0.35">
      <c r="A70" t="s">
        <v>15</v>
      </c>
      <c r="B70">
        <v>3.7599999999999999E-3</v>
      </c>
    </row>
    <row r="71" spans="1:2" x14ac:dyDescent="0.35">
      <c r="A71" t="s">
        <v>15</v>
      </c>
      <c r="B71">
        <v>3.7859999999999999E-3</v>
      </c>
    </row>
    <row r="72" spans="1:2" x14ac:dyDescent="0.35">
      <c r="A72" t="s">
        <v>16</v>
      </c>
      <c r="B72">
        <v>5.0809999999999996E-3</v>
      </c>
    </row>
    <row r="73" spans="1:2" x14ac:dyDescent="0.35">
      <c r="A73" t="s">
        <v>16</v>
      </c>
      <c r="B73">
        <v>5.0499999999999998E-3</v>
      </c>
    </row>
    <row r="74" spans="1:2" x14ac:dyDescent="0.35">
      <c r="A74" t="s">
        <v>16</v>
      </c>
      <c r="B74">
        <v>5.0340000000000003E-3</v>
      </c>
    </row>
    <row r="75" spans="1:2" x14ac:dyDescent="0.35">
      <c r="A75" t="s">
        <v>16</v>
      </c>
      <c r="B75">
        <v>5.0480000000000004E-3</v>
      </c>
    </row>
    <row r="76" spans="1:2" x14ac:dyDescent="0.35">
      <c r="A76" t="s">
        <v>16</v>
      </c>
      <c r="B76">
        <v>5.0689999999999997E-3</v>
      </c>
    </row>
    <row r="77" spans="1:2" x14ac:dyDescent="0.35">
      <c r="A77" t="s">
        <v>17</v>
      </c>
      <c r="B77">
        <v>6.8199999999999997E-3</v>
      </c>
    </row>
    <row r="78" spans="1:2" x14ac:dyDescent="0.35">
      <c r="A78" t="s">
        <v>17</v>
      </c>
      <c r="B78">
        <v>6.8310000000000003E-3</v>
      </c>
    </row>
    <row r="79" spans="1:2" x14ac:dyDescent="0.35">
      <c r="A79" t="s">
        <v>17</v>
      </c>
      <c r="B79">
        <v>6.8209999999999998E-3</v>
      </c>
    </row>
    <row r="80" spans="1:2" x14ac:dyDescent="0.35">
      <c r="A80" t="s">
        <v>17</v>
      </c>
      <c r="B80">
        <v>6.7879999999999998E-3</v>
      </c>
    </row>
    <row r="81" spans="1:2" x14ac:dyDescent="0.35">
      <c r="A81" t="s">
        <v>17</v>
      </c>
      <c r="B81">
        <v>6.8129999999999996E-3</v>
      </c>
    </row>
    <row r="82" spans="1:2" x14ac:dyDescent="0.35">
      <c r="A82" t="s">
        <v>18</v>
      </c>
      <c r="B82">
        <v>1.0253999999999999E-2</v>
      </c>
    </row>
    <row r="83" spans="1:2" x14ac:dyDescent="0.35">
      <c r="A83" t="s">
        <v>18</v>
      </c>
      <c r="B83">
        <v>1.0173E-2</v>
      </c>
    </row>
    <row r="84" spans="1:2" x14ac:dyDescent="0.35">
      <c r="A84" t="s">
        <v>18</v>
      </c>
      <c r="B84">
        <v>1.0326999999999999E-2</v>
      </c>
    </row>
    <row r="85" spans="1:2" x14ac:dyDescent="0.35">
      <c r="A85" t="s">
        <v>18</v>
      </c>
      <c r="B85">
        <v>1.0240000000000001E-2</v>
      </c>
    </row>
    <row r="86" spans="1:2" x14ac:dyDescent="0.35">
      <c r="A86" t="s">
        <v>18</v>
      </c>
      <c r="B86">
        <v>1.0276E-2</v>
      </c>
    </row>
    <row r="87" spans="1:2" x14ac:dyDescent="0.35">
      <c r="A87" t="s">
        <v>19</v>
      </c>
      <c r="B87">
        <v>1.5779000000000001E-2</v>
      </c>
    </row>
    <row r="88" spans="1:2" x14ac:dyDescent="0.35">
      <c r="A88" t="s">
        <v>19</v>
      </c>
      <c r="B88">
        <v>1.5551000000000001E-2</v>
      </c>
    </row>
    <row r="89" spans="1:2" x14ac:dyDescent="0.35">
      <c r="A89" t="s">
        <v>19</v>
      </c>
      <c r="B89">
        <v>1.5672999999999999E-2</v>
      </c>
    </row>
    <row r="90" spans="1:2" x14ac:dyDescent="0.35">
      <c r="A90" t="s">
        <v>19</v>
      </c>
      <c r="B90">
        <v>1.5532000000000001E-2</v>
      </c>
    </row>
    <row r="91" spans="1:2" x14ac:dyDescent="0.35">
      <c r="A91" t="s">
        <v>19</v>
      </c>
      <c r="B91">
        <v>1.5476E-2</v>
      </c>
    </row>
    <row r="92" spans="1:2" x14ac:dyDescent="0.35">
      <c r="A92" t="s">
        <v>20</v>
      </c>
      <c r="B92">
        <v>3.8392000000000003E-2</v>
      </c>
    </row>
    <row r="93" spans="1:2" x14ac:dyDescent="0.35">
      <c r="A93" t="s">
        <v>20</v>
      </c>
      <c r="B93">
        <v>3.1937E-2</v>
      </c>
    </row>
    <row r="94" spans="1:2" x14ac:dyDescent="0.35">
      <c r="A94" t="s">
        <v>20</v>
      </c>
      <c r="B94">
        <v>3.1963999999999999E-2</v>
      </c>
    </row>
    <row r="95" spans="1:2" x14ac:dyDescent="0.35">
      <c r="A95" t="s">
        <v>20</v>
      </c>
      <c r="B95">
        <v>3.1944E-2</v>
      </c>
    </row>
    <row r="96" spans="1:2" x14ac:dyDescent="0.35">
      <c r="A96" t="s">
        <v>20</v>
      </c>
      <c r="B96">
        <v>3.1953000000000002E-2</v>
      </c>
    </row>
    <row r="97" spans="1:2" x14ac:dyDescent="0.35">
      <c r="A97" t="s">
        <v>21</v>
      </c>
      <c r="B97">
        <v>6.1657000000000003E-2</v>
      </c>
    </row>
    <row r="98" spans="1:2" x14ac:dyDescent="0.35">
      <c r="A98" t="s">
        <v>21</v>
      </c>
      <c r="B98">
        <v>5.3263999999999999E-2</v>
      </c>
    </row>
    <row r="99" spans="1:2" x14ac:dyDescent="0.35">
      <c r="A99" t="s">
        <v>21</v>
      </c>
      <c r="B99">
        <v>5.3221999999999998E-2</v>
      </c>
    </row>
    <row r="100" spans="1:2" x14ac:dyDescent="0.35">
      <c r="A100" t="s">
        <v>21</v>
      </c>
      <c r="B100">
        <v>5.323E-2</v>
      </c>
    </row>
    <row r="101" spans="1:2" x14ac:dyDescent="0.35">
      <c r="A101" t="s">
        <v>21</v>
      </c>
      <c r="B101">
        <v>5.3238000000000001E-2</v>
      </c>
    </row>
    <row r="102" spans="1:2" x14ac:dyDescent="0.35">
      <c r="A102" t="s">
        <v>22</v>
      </c>
      <c r="B102">
        <v>0.103932</v>
      </c>
    </row>
    <row r="103" spans="1:2" x14ac:dyDescent="0.35">
      <c r="A103" t="s">
        <v>22</v>
      </c>
      <c r="B103">
        <v>9.5695000000000002E-2</v>
      </c>
    </row>
    <row r="104" spans="1:2" x14ac:dyDescent="0.35">
      <c r="A104" t="s">
        <v>22</v>
      </c>
      <c r="B104">
        <v>9.5713999999999994E-2</v>
      </c>
    </row>
    <row r="105" spans="1:2" x14ac:dyDescent="0.35">
      <c r="A105" t="s">
        <v>22</v>
      </c>
      <c r="B105">
        <v>9.5749000000000001E-2</v>
      </c>
    </row>
    <row r="106" spans="1:2" x14ac:dyDescent="0.35">
      <c r="A106" t="s">
        <v>22</v>
      </c>
      <c r="B106">
        <v>9.5709000000000002E-2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1AAE-6A45-4947-850B-F84AF6B2AF59}">
  <dimension ref="A1:B106"/>
  <sheetViews>
    <sheetView workbookViewId="0">
      <selection activeCell="E13" sqref="E1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4.2999999999999999E-4</v>
      </c>
    </row>
    <row r="3" spans="1:2" x14ac:dyDescent="0.35">
      <c r="A3" s="28" t="s">
        <v>2</v>
      </c>
      <c r="B3">
        <v>2.1499999999999999E-4</v>
      </c>
    </row>
    <row r="4" spans="1:2" x14ac:dyDescent="0.35">
      <c r="A4" s="28" t="s">
        <v>2</v>
      </c>
      <c r="B4">
        <v>2.12E-4</v>
      </c>
    </row>
    <row r="5" spans="1:2" x14ac:dyDescent="0.35">
      <c r="A5" s="28" t="s">
        <v>2</v>
      </c>
      <c r="B5">
        <v>2.1000000000000001E-4</v>
      </c>
    </row>
    <row r="6" spans="1:2" x14ac:dyDescent="0.35">
      <c r="A6" s="28" t="s">
        <v>2</v>
      </c>
      <c r="B6">
        <v>2.5500000000000002E-4</v>
      </c>
    </row>
    <row r="7" spans="1:2" x14ac:dyDescent="0.35">
      <c r="A7" s="28" t="s">
        <v>3</v>
      </c>
      <c r="B7">
        <v>2.14E-4</v>
      </c>
    </row>
    <row r="8" spans="1:2" x14ac:dyDescent="0.35">
      <c r="A8" s="28" t="s">
        <v>3</v>
      </c>
      <c r="B8">
        <v>2.14E-4</v>
      </c>
    </row>
    <row r="9" spans="1:2" x14ac:dyDescent="0.35">
      <c r="A9" s="28" t="s">
        <v>3</v>
      </c>
      <c r="B9">
        <v>2.13E-4</v>
      </c>
    </row>
    <row r="10" spans="1:2" x14ac:dyDescent="0.35">
      <c r="A10" s="28" t="s">
        <v>3</v>
      </c>
      <c r="B10">
        <v>2.13E-4</v>
      </c>
    </row>
    <row r="11" spans="1:2" x14ac:dyDescent="0.35">
      <c r="A11" s="28" t="s">
        <v>3</v>
      </c>
      <c r="B11">
        <v>2.1499999999999999E-4</v>
      </c>
    </row>
    <row r="12" spans="1:2" x14ac:dyDescent="0.35">
      <c r="A12" s="28" t="s">
        <v>4</v>
      </c>
      <c r="B12">
        <v>2.14E-4</v>
      </c>
    </row>
    <row r="13" spans="1:2" x14ac:dyDescent="0.35">
      <c r="A13" s="28" t="s">
        <v>4</v>
      </c>
      <c r="B13">
        <v>2.13E-4</v>
      </c>
    </row>
    <row r="14" spans="1:2" x14ac:dyDescent="0.35">
      <c r="A14" s="28" t="s">
        <v>4</v>
      </c>
      <c r="B14">
        <v>2.13E-4</v>
      </c>
    </row>
    <row r="15" spans="1:2" x14ac:dyDescent="0.35">
      <c r="A15" s="28" t="s">
        <v>4</v>
      </c>
      <c r="B15">
        <v>2.12E-4</v>
      </c>
    </row>
    <row r="16" spans="1:2" x14ac:dyDescent="0.35">
      <c r="A16" s="28" t="s">
        <v>4</v>
      </c>
      <c r="B16">
        <v>2.12E-4</v>
      </c>
    </row>
    <row r="17" spans="1:2" x14ac:dyDescent="0.35">
      <c r="A17" s="28" t="s">
        <v>5</v>
      </c>
      <c r="B17">
        <v>2.1599999999999999E-4</v>
      </c>
    </row>
    <row r="18" spans="1:2" x14ac:dyDescent="0.35">
      <c r="A18" s="28" t="s">
        <v>5</v>
      </c>
      <c r="B18">
        <v>2.1499999999999999E-4</v>
      </c>
    </row>
    <row r="19" spans="1:2" x14ac:dyDescent="0.35">
      <c r="A19" s="28" t="s">
        <v>5</v>
      </c>
      <c r="B19">
        <v>2.13E-4</v>
      </c>
    </row>
    <row r="20" spans="1:2" x14ac:dyDescent="0.35">
      <c r="A20" s="28" t="s">
        <v>5</v>
      </c>
      <c r="B20">
        <v>2.1499999999999999E-4</v>
      </c>
    </row>
    <row r="21" spans="1:2" x14ac:dyDescent="0.35">
      <c r="A21" s="28" t="s">
        <v>5</v>
      </c>
      <c r="B21">
        <v>2.13E-4</v>
      </c>
    </row>
    <row r="22" spans="1:2" x14ac:dyDescent="0.35">
      <c r="A22" s="28" t="s">
        <v>6</v>
      </c>
      <c r="B22">
        <v>2.14E-4</v>
      </c>
    </row>
    <row r="23" spans="1:2" x14ac:dyDescent="0.35">
      <c r="A23" s="28" t="s">
        <v>6</v>
      </c>
      <c r="B23">
        <v>2.13E-4</v>
      </c>
    </row>
    <row r="24" spans="1:2" x14ac:dyDescent="0.35">
      <c r="A24" s="28" t="s">
        <v>6</v>
      </c>
      <c r="B24">
        <v>2.52E-4</v>
      </c>
    </row>
    <row r="25" spans="1:2" x14ac:dyDescent="0.35">
      <c r="A25" s="28" t="s">
        <v>6</v>
      </c>
      <c r="B25">
        <v>2.14E-4</v>
      </c>
    </row>
    <row r="26" spans="1:2" x14ac:dyDescent="0.35">
      <c r="A26" s="28" t="s">
        <v>6</v>
      </c>
      <c r="B26">
        <v>2.12E-4</v>
      </c>
    </row>
    <row r="27" spans="1:2" x14ac:dyDescent="0.35">
      <c r="A27" s="28" t="s">
        <v>7</v>
      </c>
      <c r="B27">
        <v>2.52E-4</v>
      </c>
    </row>
    <row r="28" spans="1:2" x14ac:dyDescent="0.35">
      <c r="A28" s="28" t="s">
        <v>7</v>
      </c>
      <c r="B28">
        <v>2.4499999999999999E-4</v>
      </c>
    </row>
    <row r="29" spans="1:2" x14ac:dyDescent="0.35">
      <c r="A29" s="28" t="s">
        <v>7</v>
      </c>
      <c r="B29">
        <v>2.5099999999999998E-4</v>
      </c>
    </row>
    <row r="30" spans="1:2" x14ac:dyDescent="0.35">
      <c r="A30" s="28" t="s">
        <v>7</v>
      </c>
      <c r="B30">
        <v>2.43E-4</v>
      </c>
    </row>
    <row r="31" spans="1:2" x14ac:dyDescent="0.35">
      <c r="A31" s="28" t="s">
        <v>7</v>
      </c>
      <c r="B31">
        <v>2.5099999999999998E-4</v>
      </c>
    </row>
    <row r="32" spans="1:2" x14ac:dyDescent="0.35">
      <c r="A32" s="28" t="s">
        <v>8</v>
      </c>
      <c r="B32">
        <v>2.4699999999999999E-4</v>
      </c>
    </row>
    <row r="33" spans="1:2" x14ac:dyDescent="0.35">
      <c r="A33" s="28" t="s">
        <v>8</v>
      </c>
      <c r="B33">
        <v>2.4600000000000002E-4</v>
      </c>
    </row>
    <row r="34" spans="1:2" x14ac:dyDescent="0.35">
      <c r="A34" s="28" t="s">
        <v>8</v>
      </c>
      <c r="B34">
        <v>2.43E-4</v>
      </c>
    </row>
    <row r="35" spans="1:2" x14ac:dyDescent="0.35">
      <c r="A35" s="28" t="s">
        <v>8</v>
      </c>
      <c r="B35">
        <v>2.5500000000000002E-4</v>
      </c>
    </row>
    <row r="36" spans="1:2" x14ac:dyDescent="0.35">
      <c r="A36" s="28" t="s">
        <v>8</v>
      </c>
      <c r="B36">
        <v>2.3599999999999999E-4</v>
      </c>
    </row>
    <row r="37" spans="1:2" x14ac:dyDescent="0.35">
      <c r="A37" s="28" t="s">
        <v>9</v>
      </c>
      <c r="B37">
        <v>1.2110000000000001E-3</v>
      </c>
    </row>
    <row r="38" spans="1:2" x14ac:dyDescent="0.35">
      <c r="A38" s="28" t="s">
        <v>9</v>
      </c>
      <c r="B38">
        <v>4.44E-4</v>
      </c>
    </row>
    <row r="39" spans="1:2" x14ac:dyDescent="0.35">
      <c r="A39" s="28" t="s">
        <v>9</v>
      </c>
      <c r="B39">
        <v>4.44E-4</v>
      </c>
    </row>
    <row r="40" spans="1:2" x14ac:dyDescent="0.35">
      <c r="A40" s="28" t="s">
        <v>9</v>
      </c>
      <c r="B40">
        <v>5.0100000000000003E-4</v>
      </c>
    </row>
    <row r="41" spans="1:2" x14ac:dyDescent="0.35">
      <c r="A41" s="28" t="s">
        <v>9</v>
      </c>
      <c r="B41">
        <v>4.4299999999999998E-4</v>
      </c>
    </row>
    <row r="42" spans="1:2" x14ac:dyDescent="0.35">
      <c r="A42" s="28" t="s">
        <v>10</v>
      </c>
      <c r="B42">
        <v>5.3399999999999997E-4</v>
      </c>
    </row>
    <row r="43" spans="1:2" x14ac:dyDescent="0.35">
      <c r="A43" s="28" t="s">
        <v>10</v>
      </c>
      <c r="B43">
        <v>4.5300000000000001E-4</v>
      </c>
    </row>
    <row r="44" spans="1:2" x14ac:dyDescent="0.35">
      <c r="A44" s="28" t="s">
        <v>10</v>
      </c>
      <c r="B44">
        <v>4.57E-4</v>
      </c>
    </row>
    <row r="45" spans="1:2" x14ac:dyDescent="0.35">
      <c r="A45" s="28" t="s">
        <v>10</v>
      </c>
      <c r="B45">
        <v>4.5300000000000001E-4</v>
      </c>
    </row>
    <row r="46" spans="1:2" x14ac:dyDescent="0.35">
      <c r="A46" s="28" t="s">
        <v>10</v>
      </c>
      <c r="B46">
        <v>4.6200000000000001E-4</v>
      </c>
    </row>
    <row r="47" spans="1:2" x14ac:dyDescent="0.35">
      <c r="A47" s="28" t="s">
        <v>11</v>
      </c>
      <c r="B47">
        <v>7.54E-4</v>
      </c>
    </row>
    <row r="48" spans="1:2" x14ac:dyDescent="0.35">
      <c r="A48" s="28" t="s">
        <v>11</v>
      </c>
      <c r="B48">
        <v>6.2100000000000002E-4</v>
      </c>
    </row>
    <row r="49" spans="1:2" x14ac:dyDescent="0.35">
      <c r="A49" s="28" t="s">
        <v>11</v>
      </c>
      <c r="B49">
        <v>6.1399999999999996E-4</v>
      </c>
    </row>
    <row r="50" spans="1:2" x14ac:dyDescent="0.35">
      <c r="A50" s="28" t="s">
        <v>11</v>
      </c>
      <c r="B50">
        <v>6.0700000000000001E-4</v>
      </c>
    </row>
    <row r="51" spans="1:2" x14ac:dyDescent="0.35">
      <c r="A51" s="28" t="s">
        <v>11</v>
      </c>
      <c r="B51">
        <v>5.9500000000000004E-4</v>
      </c>
    </row>
    <row r="52" spans="1:2" x14ac:dyDescent="0.35">
      <c r="A52" s="28" t="s">
        <v>12</v>
      </c>
      <c r="B52">
        <v>1.204E-3</v>
      </c>
    </row>
    <row r="53" spans="1:2" x14ac:dyDescent="0.35">
      <c r="A53" s="28" t="s">
        <v>12</v>
      </c>
      <c r="B53">
        <v>9.19E-4</v>
      </c>
    </row>
    <row r="54" spans="1:2" x14ac:dyDescent="0.35">
      <c r="A54" s="28" t="s">
        <v>12</v>
      </c>
      <c r="B54">
        <v>9.2599999999999996E-4</v>
      </c>
    </row>
    <row r="55" spans="1:2" x14ac:dyDescent="0.35">
      <c r="A55" s="28" t="s">
        <v>12</v>
      </c>
      <c r="B55">
        <v>9.0399999999999996E-4</v>
      </c>
    </row>
    <row r="56" spans="1:2" x14ac:dyDescent="0.35">
      <c r="A56" s="28" t="s">
        <v>12</v>
      </c>
      <c r="B56">
        <v>9.1600000000000004E-4</v>
      </c>
    </row>
    <row r="57" spans="1:2" x14ac:dyDescent="0.35">
      <c r="A57" s="28" t="s">
        <v>13</v>
      </c>
      <c r="B57">
        <v>2.065E-3</v>
      </c>
    </row>
    <row r="58" spans="1:2" x14ac:dyDescent="0.35">
      <c r="A58" s="28" t="s">
        <v>13</v>
      </c>
      <c r="B58">
        <v>1.7099999999999999E-3</v>
      </c>
    </row>
    <row r="59" spans="1:2" x14ac:dyDescent="0.35">
      <c r="A59" s="28" t="s">
        <v>13</v>
      </c>
      <c r="B59">
        <v>1.694E-3</v>
      </c>
    </row>
    <row r="60" spans="1:2" x14ac:dyDescent="0.35">
      <c r="A60" s="28" t="s">
        <v>13</v>
      </c>
      <c r="B60">
        <v>1.7769999999999999E-3</v>
      </c>
    </row>
    <row r="61" spans="1:2" x14ac:dyDescent="0.35">
      <c r="A61" s="28" t="s">
        <v>13</v>
      </c>
      <c r="B61">
        <v>1.678E-3</v>
      </c>
    </row>
    <row r="62" spans="1:2" x14ac:dyDescent="0.35">
      <c r="A62" s="28" t="s">
        <v>14</v>
      </c>
      <c r="B62">
        <v>3.7759999999999998E-3</v>
      </c>
    </row>
    <row r="63" spans="1:2" x14ac:dyDescent="0.35">
      <c r="A63" s="28" t="s">
        <v>14</v>
      </c>
      <c r="B63">
        <v>2.8939999999999999E-3</v>
      </c>
    </row>
    <row r="64" spans="1:2" x14ac:dyDescent="0.35">
      <c r="A64" s="28" t="s">
        <v>14</v>
      </c>
      <c r="B64">
        <v>2.9489999999999998E-3</v>
      </c>
    </row>
    <row r="65" spans="1:2" x14ac:dyDescent="0.35">
      <c r="A65" s="28" t="s">
        <v>14</v>
      </c>
      <c r="B65">
        <v>2.8909999999999999E-3</v>
      </c>
    </row>
    <row r="66" spans="1:2" x14ac:dyDescent="0.35">
      <c r="A66" s="28" t="s">
        <v>14</v>
      </c>
      <c r="B66">
        <v>2.9320000000000001E-3</v>
      </c>
    </row>
    <row r="67" spans="1:2" x14ac:dyDescent="0.35">
      <c r="A67" s="28" t="s">
        <v>15</v>
      </c>
      <c r="B67">
        <v>5.7340000000000004E-3</v>
      </c>
    </row>
    <row r="68" spans="1:2" x14ac:dyDescent="0.35">
      <c r="A68" s="28" t="s">
        <v>15</v>
      </c>
      <c r="B68">
        <v>5.9119999999999997E-3</v>
      </c>
    </row>
    <row r="69" spans="1:2" x14ac:dyDescent="0.35">
      <c r="A69" s="28" t="s">
        <v>15</v>
      </c>
      <c r="B69">
        <v>5.8479999999999999E-3</v>
      </c>
    </row>
    <row r="70" spans="1:2" x14ac:dyDescent="0.35">
      <c r="A70" s="28" t="s">
        <v>15</v>
      </c>
      <c r="B70">
        <v>5.8139999999999997E-3</v>
      </c>
    </row>
    <row r="71" spans="1:2" x14ac:dyDescent="0.35">
      <c r="A71" s="28" t="s">
        <v>15</v>
      </c>
      <c r="B71">
        <v>5.8430000000000001E-3</v>
      </c>
    </row>
    <row r="72" spans="1:2" x14ac:dyDescent="0.35">
      <c r="A72" s="28" t="s">
        <v>16</v>
      </c>
      <c r="B72">
        <v>5.8469999999999998E-3</v>
      </c>
    </row>
    <row r="73" spans="1:2" x14ac:dyDescent="0.35">
      <c r="A73" s="28" t="s">
        <v>16</v>
      </c>
      <c r="B73">
        <v>4.1479999999999998E-3</v>
      </c>
    </row>
    <row r="74" spans="1:2" x14ac:dyDescent="0.35">
      <c r="A74" s="28" t="s">
        <v>16</v>
      </c>
      <c r="B74">
        <v>4.1399999999999996E-3</v>
      </c>
    </row>
    <row r="75" spans="1:2" x14ac:dyDescent="0.35">
      <c r="A75" s="28" t="s">
        <v>16</v>
      </c>
      <c r="B75">
        <v>4.1240000000000001E-3</v>
      </c>
    </row>
    <row r="76" spans="1:2" x14ac:dyDescent="0.35">
      <c r="A76" s="28" t="s">
        <v>16</v>
      </c>
      <c r="B76">
        <v>4.1419999999999998E-3</v>
      </c>
    </row>
    <row r="77" spans="1:2" x14ac:dyDescent="0.35">
      <c r="A77" s="28" t="s">
        <v>17</v>
      </c>
      <c r="B77">
        <v>8.0190000000000001E-3</v>
      </c>
    </row>
    <row r="78" spans="1:2" x14ac:dyDescent="0.35">
      <c r="A78" s="28" t="s">
        <v>17</v>
      </c>
      <c r="B78">
        <v>8.1209999999999997E-3</v>
      </c>
    </row>
    <row r="79" spans="1:2" x14ac:dyDescent="0.35">
      <c r="A79" s="28" t="s">
        <v>17</v>
      </c>
      <c r="B79">
        <v>7.9920000000000008E-3</v>
      </c>
    </row>
    <row r="80" spans="1:2" x14ac:dyDescent="0.35">
      <c r="A80" s="28" t="s">
        <v>17</v>
      </c>
      <c r="B80">
        <v>8.0440000000000008E-3</v>
      </c>
    </row>
    <row r="81" spans="1:2" x14ac:dyDescent="0.35">
      <c r="A81" s="28" t="s">
        <v>17</v>
      </c>
      <c r="B81">
        <v>8.0129999999999993E-3</v>
      </c>
    </row>
    <row r="82" spans="1:2" x14ac:dyDescent="0.35">
      <c r="A82" s="28" t="s">
        <v>18</v>
      </c>
      <c r="B82">
        <v>1.5812E-2</v>
      </c>
    </row>
    <row r="83" spans="1:2" x14ac:dyDescent="0.35">
      <c r="A83" s="28" t="s">
        <v>18</v>
      </c>
      <c r="B83">
        <v>1.5744999999999999E-2</v>
      </c>
    </row>
    <row r="84" spans="1:2" x14ac:dyDescent="0.35">
      <c r="A84" s="28" t="s">
        <v>18</v>
      </c>
      <c r="B84">
        <v>1.5900999999999998E-2</v>
      </c>
    </row>
    <row r="85" spans="1:2" x14ac:dyDescent="0.35">
      <c r="A85" s="28" t="s">
        <v>18</v>
      </c>
      <c r="B85">
        <v>1.6029999999999999E-2</v>
      </c>
    </row>
    <row r="86" spans="1:2" x14ac:dyDescent="0.35">
      <c r="A86" s="28" t="s">
        <v>18</v>
      </c>
      <c r="B86">
        <v>1.5980999999999999E-2</v>
      </c>
    </row>
    <row r="87" spans="1:2" x14ac:dyDescent="0.35">
      <c r="A87" s="28" t="s">
        <v>19</v>
      </c>
      <c r="B87">
        <v>3.1560999999999999E-2</v>
      </c>
    </row>
    <row r="88" spans="1:2" x14ac:dyDescent="0.35">
      <c r="A88" s="28" t="s">
        <v>19</v>
      </c>
      <c r="B88">
        <v>3.1675000000000002E-2</v>
      </c>
    </row>
    <row r="89" spans="1:2" x14ac:dyDescent="0.35">
      <c r="A89" s="28" t="s">
        <v>19</v>
      </c>
      <c r="B89">
        <v>3.1875000000000001E-2</v>
      </c>
    </row>
    <row r="90" spans="1:2" x14ac:dyDescent="0.35">
      <c r="A90" s="28" t="s">
        <v>19</v>
      </c>
      <c r="B90">
        <v>3.1266000000000002E-2</v>
      </c>
    </row>
    <row r="91" spans="1:2" x14ac:dyDescent="0.35">
      <c r="A91" s="28" t="s">
        <v>19</v>
      </c>
      <c r="B91">
        <v>3.1133999999999998E-2</v>
      </c>
    </row>
    <row r="92" spans="1:2" x14ac:dyDescent="0.35">
      <c r="A92" s="28" t="s">
        <v>20</v>
      </c>
      <c r="B92">
        <v>8.4410000000000006E-3</v>
      </c>
    </row>
    <row r="93" spans="1:2" x14ac:dyDescent="0.35">
      <c r="A93" s="28" t="s">
        <v>20</v>
      </c>
      <c r="B93">
        <v>4.7920000000000003E-3</v>
      </c>
    </row>
    <row r="94" spans="1:2" x14ac:dyDescent="0.35">
      <c r="A94" s="28" t="s">
        <v>20</v>
      </c>
      <c r="B94">
        <v>4.7780000000000001E-3</v>
      </c>
    </row>
    <row r="95" spans="1:2" x14ac:dyDescent="0.35">
      <c r="A95" s="28" t="s">
        <v>20</v>
      </c>
      <c r="B95">
        <v>4.7879999999999997E-3</v>
      </c>
    </row>
    <row r="96" spans="1:2" x14ac:dyDescent="0.35">
      <c r="A96" s="28" t="s">
        <v>20</v>
      </c>
      <c r="B96">
        <v>4.7840000000000001E-3</v>
      </c>
    </row>
    <row r="97" spans="1:2" x14ac:dyDescent="0.35">
      <c r="A97" s="28" t="s">
        <v>21</v>
      </c>
      <c r="B97">
        <v>1.5077E-2</v>
      </c>
    </row>
    <row r="98" spans="1:2" x14ac:dyDescent="0.35">
      <c r="A98" s="28" t="s">
        <v>21</v>
      </c>
      <c r="B98">
        <v>9.6799999999999994E-3</v>
      </c>
    </row>
    <row r="99" spans="1:2" x14ac:dyDescent="0.35">
      <c r="A99" s="28" t="s">
        <v>21</v>
      </c>
      <c r="B99">
        <v>9.1959999999999993E-3</v>
      </c>
    </row>
    <row r="100" spans="1:2" x14ac:dyDescent="0.35">
      <c r="A100" s="28" t="s">
        <v>21</v>
      </c>
      <c r="B100">
        <v>8.352E-3</v>
      </c>
    </row>
    <row r="101" spans="1:2" x14ac:dyDescent="0.35">
      <c r="A101" s="28" t="s">
        <v>21</v>
      </c>
      <c r="B101">
        <v>8.4320000000000003E-3</v>
      </c>
    </row>
    <row r="102" spans="1:2" x14ac:dyDescent="0.35">
      <c r="A102" s="28" t="s">
        <v>22</v>
      </c>
      <c r="B102">
        <v>2.171E-2</v>
      </c>
    </row>
    <row r="103" spans="1:2" x14ac:dyDescent="0.35">
      <c r="A103" s="28" t="s">
        <v>22</v>
      </c>
      <c r="B103">
        <v>1.5195E-2</v>
      </c>
    </row>
    <row r="104" spans="1:2" x14ac:dyDescent="0.35">
      <c r="A104" s="28" t="s">
        <v>22</v>
      </c>
      <c r="B104">
        <v>1.5107000000000001E-2</v>
      </c>
    </row>
    <row r="105" spans="1:2" x14ac:dyDescent="0.35">
      <c r="A105" s="28" t="s">
        <v>22</v>
      </c>
      <c r="B105">
        <v>1.5105E-2</v>
      </c>
    </row>
    <row r="106" spans="1:2" x14ac:dyDescent="0.35">
      <c r="A106" s="28" t="s">
        <v>22</v>
      </c>
      <c r="B106">
        <v>1.5011E-2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AFE-FBC3-4526-BE8F-DDBCA02CC325}">
  <dimension ref="A1:B106"/>
  <sheetViews>
    <sheetView workbookViewId="0">
      <selection activeCell="H11" sqref="H11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1.3178E-2</v>
      </c>
    </row>
    <row r="3" spans="1:2" x14ac:dyDescent="0.35">
      <c r="A3" s="28" t="s">
        <v>2</v>
      </c>
      <c r="B3">
        <v>2.9E-4</v>
      </c>
    </row>
    <row r="4" spans="1:2" x14ac:dyDescent="0.35">
      <c r="A4" s="28" t="s">
        <v>2</v>
      </c>
      <c r="B4">
        <v>3.1300000000000002E-4</v>
      </c>
    </row>
    <row r="5" spans="1:2" x14ac:dyDescent="0.35">
      <c r="A5" s="28" t="s">
        <v>2</v>
      </c>
      <c r="B5">
        <v>3.0499999999999999E-4</v>
      </c>
    </row>
    <row r="6" spans="1:2" x14ac:dyDescent="0.35">
      <c r="A6" s="28" t="s">
        <v>2</v>
      </c>
      <c r="B6">
        <v>2.9999999999999997E-4</v>
      </c>
    </row>
    <row r="7" spans="1:2" x14ac:dyDescent="0.35">
      <c r="A7" s="28" t="s">
        <v>3</v>
      </c>
      <c r="B7">
        <v>2.9999999999999997E-4</v>
      </c>
    </row>
    <row r="8" spans="1:2" x14ac:dyDescent="0.35">
      <c r="A8" s="28" t="s">
        <v>3</v>
      </c>
      <c r="B8">
        <v>3.0600000000000001E-4</v>
      </c>
    </row>
    <row r="9" spans="1:2" x14ac:dyDescent="0.35">
      <c r="A9" s="28" t="s">
        <v>3</v>
      </c>
      <c r="B9">
        <v>3.1100000000000002E-4</v>
      </c>
    </row>
    <row r="10" spans="1:2" x14ac:dyDescent="0.35">
      <c r="A10" s="28" t="s">
        <v>3</v>
      </c>
      <c r="B10">
        <v>3.0699999999999998E-4</v>
      </c>
    </row>
    <row r="11" spans="1:2" x14ac:dyDescent="0.35">
      <c r="A11" s="28" t="s">
        <v>3</v>
      </c>
      <c r="B11">
        <v>3.3E-4</v>
      </c>
    </row>
    <row r="12" spans="1:2" x14ac:dyDescent="0.35">
      <c r="A12" s="28" t="s">
        <v>4</v>
      </c>
      <c r="B12">
        <v>3.0499999999999999E-4</v>
      </c>
    </row>
    <row r="13" spans="1:2" x14ac:dyDescent="0.35">
      <c r="A13" s="28" t="s">
        <v>4</v>
      </c>
      <c r="B13">
        <v>3.0299999999999999E-4</v>
      </c>
    </row>
    <row r="14" spans="1:2" x14ac:dyDescent="0.35">
      <c r="A14" s="28" t="s">
        <v>4</v>
      </c>
      <c r="B14">
        <v>3.0800000000000001E-4</v>
      </c>
    </row>
    <row r="15" spans="1:2" x14ac:dyDescent="0.35">
      <c r="A15" s="28" t="s">
        <v>4</v>
      </c>
      <c r="B15">
        <v>3.0299999999999999E-4</v>
      </c>
    </row>
    <row r="16" spans="1:2" x14ac:dyDescent="0.35">
      <c r="A16" s="28" t="s">
        <v>4</v>
      </c>
      <c r="B16">
        <v>2.9300000000000002E-4</v>
      </c>
    </row>
    <row r="17" spans="1:2" x14ac:dyDescent="0.35">
      <c r="A17" s="28" t="s">
        <v>5</v>
      </c>
      <c r="B17">
        <v>3.0800000000000001E-4</v>
      </c>
    </row>
    <row r="18" spans="1:2" x14ac:dyDescent="0.35">
      <c r="A18" s="28" t="s">
        <v>5</v>
      </c>
      <c r="B18">
        <v>3.0499999999999999E-4</v>
      </c>
    </row>
    <row r="19" spans="1:2" x14ac:dyDescent="0.35">
      <c r="A19" s="28" t="s">
        <v>5</v>
      </c>
      <c r="B19">
        <v>2.8499999999999999E-4</v>
      </c>
    </row>
    <row r="20" spans="1:2" x14ac:dyDescent="0.35">
      <c r="A20" s="28" t="s">
        <v>5</v>
      </c>
      <c r="B20">
        <v>2.9700000000000001E-4</v>
      </c>
    </row>
    <row r="21" spans="1:2" x14ac:dyDescent="0.35">
      <c r="A21" s="28" t="s">
        <v>5</v>
      </c>
      <c r="B21">
        <v>3.0499999999999999E-4</v>
      </c>
    </row>
    <row r="22" spans="1:2" x14ac:dyDescent="0.35">
      <c r="A22" s="28" t="s">
        <v>6</v>
      </c>
      <c r="B22">
        <v>2.9799999999999998E-4</v>
      </c>
    </row>
    <row r="23" spans="1:2" x14ac:dyDescent="0.35">
      <c r="A23" s="28" t="s">
        <v>6</v>
      </c>
      <c r="B23">
        <v>3.0899999999999998E-4</v>
      </c>
    </row>
    <row r="24" spans="1:2" x14ac:dyDescent="0.35">
      <c r="A24" s="28" t="s">
        <v>6</v>
      </c>
      <c r="B24">
        <v>2.9100000000000003E-4</v>
      </c>
    </row>
    <row r="25" spans="1:2" x14ac:dyDescent="0.35">
      <c r="A25" s="28" t="s">
        <v>6</v>
      </c>
      <c r="B25">
        <v>2.9599999999999998E-4</v>
      </c>
    </row>
    <row r="26" spans="1:2" x14ac:dyDescent="0.35">
      <c r="A26" s="28" t="s">
        <v>6</v>
      </c>
      <c r="B26">
        <v>3.0200000000000002E-4</v>
      </c>
    </row>
    <row r="27" spans="1:2" x14ac:dyDescent="0.35">
      <c r="A27" s="28" t="s">
        <v>7</v>
      </c>
      <c r="B27">
        <v>3.8000000000000002E-4</v>
      </c>
    </row>
    <row r="28" spans="1:2" x14ac:dyDescent="0.35">
      <c r="A28" s="28" t="s">
        <v>7</v>
      </c>
      <c r="B28">
        <v>4.0499999999999998E-4</v>
      </c>
    </row>
    <row r="29" spans="1:2" x14ac:dyDescent="0.35">
      <c r="A29" s="28" t="s">
        <v>7</v>
      </c>
      <c r="B29">
        <v>3.7800000000000003E-4</v>
      </c>
    </row>
    <row r="30" spans="1:2" x14ac:dyDescent="0.35">
      <c r="A30" s="28" t="s">
        <v>7</v>
      </c>
      <c r="B30">
        <v>3.8099999999999999E-4</v>
      </c>
    </row>
    <row r="31" spans="1:2" x14ac:dyDescent="0.35">
      <c r="A31" s="28" t="s">
        <v>7</v>
      </c>
      <c r="B31">
        <v>4.0200000000000001E-4</v>
      </c>
    </row>
    <row r="32" spans="1:2" x14ac:dyDescent="0.35">
      <c r="A32" s="28" t="s">
        <v>8</v>
      </c>
      <c r="B32">
        <v>6.2E-4</v>
      </c>
    </row>
    <row r="33" spans="1:2" x14ac:dyDescent="0.35">
      <c r="A33" s="28" t="s">
        <v>8</v>
      </c>
      <c r="B33">
        <v>5.9400000000000002E-4</v>
      </c>
    </row>
    <row r="34" spans="1:2" x14ac:dyDescent="0.35">
      <c r="A34" s="28" t="s">
        <v>8</v>
      </c>
      <c r="B34">
        <v>6.1200000000000002E-4</v>
      </c>
    </row>
    <row r="35" spans="1:2" x14ac:dyDescent="0.35">
      <c r="A35" s="28" t="s">
        <v>8</v>
      </c>
      <c r="B35">
        <v>6.0899999999999995E-4</v>
      </c>
    </row>
    <row r="36" spans="1:2" x14ac:dyDescent="0.35">
      <c r="A36" s="28" t="s">
        <v>8</v>
      </c>
      <c r="B36">
        <v>5.8900000000000001E-4</v>
      </c>
    </row>
    <row r="37" spans="1:2" x14ac:dyDescent="0.35">
      <c r="A37" s="28" t="s">
        <v>9</v>
      </c>
      <c r="B37">
        <v>5.44E-4</v>
      </c>
    </row>
    <row r="38" spans="1:2" x14ac:dyDescent="0.35">
      <c r="A38" s="28" t="s">
        <v>9</v>
      </c>
      <c r="B38">
        <v>5.3899999999999998E-4</v>
      </c>
    </row>
    <row r="39" spans="1:2" x14ac:dyDescent="0.35">
      <c r="A39" s="28" t="s">
        <v>9</v>
      </c>
      <c r="B39">
        <v>5.5000000000000003E-4</v>
      </c>
    </row>
    <row r="40" spans="1:2" x14ac:dyDescent="0.35">
      <c r="A40" s="28" t="s">
        <v>9</v>
      </c>
      <c r="B40">
        <v>5.5999999999999995E-4</v>
      </c>
    </row>
    <row r="41" spans="1:2" x14ac:dyDescent="0.35">
      <c r="A41" s="28" t="s">
        <v>9</v>
      </c>
      <c r="B41">
        <v>5.62E-4</v>
      </c>
    </row>
    <row r="42" spans="1:2" x14ac:dyDescent="0.35">
      <c r="A42" s="28" t="s">
        <v>10</v>
      </c>
      <c r="B42">
        <v>8.3900000000000001E-4</v>
      </c>
    </row>
    <row r="43" spans="1:2" x14ac:dyDescent="0.35">
      <c r="A43" s="28" t="s">
        <v>10</v>
      </c>
      <c r="B43">
        <v>8.12E-4</v>
      </c>
    </row>
    <row r="44" spans="1:2" x14ac:dyDescent="0.35">
      <c r="A44" s="28" t="s">
        <v>10</v>
      </c>
      <c r="B44">
        <v>8.2899999999999998E-4</v>
      </c>
    </row>
    <row r="45" spans="1:2" x14ac:dyDescent="0.35">
      <c r="A45" s="28" t="s">
        <v>10</v>
      </c>
      <c r="B45">
        <v>8.03E-4</v>
      </c>
    </row>
    <row r="46" spans="1:2" x14ac:dyDescent="0.35">
      <c r="A46" s="28" t="s">
        <v>10</v>
      </c>
      <c r="B46">
        <v>8.2299999999999995E-4</v>
      </c>
    </row>
    <row r="47" spans="1:2" x14ac:dyDescent="0.35">
      <c r="A47" s="28" t="s">
        <v>11</v>
      </c>
      <c r="B47">
        <v>9.2599999999999996E-4</v>
      </c>
    </row>
    <row r="48" spans="1:2" x14ac:dyDescent="0.35">
      <c r="A48" s="28" t="s">
        <v>11</v>
      </c>
      <c r="B48">
        <v>9.2400000000000002E-4</v>
      </c>
    </row>
    <row r="49" spans="1:2" x14ac:dyDescent="0.35">
      <c r="A49" s="28" t="s">
        <v>11</v>
      </c>
      <c r="B49">
        <v>9.1200000000000005E-4</v>
      </c>
    </row>
    <row r="50" spans="1:2" x14ac:dyDescent="0.35">
      <c r="A50" s="28" t="s">
        <v>11</v>
      </c>
      <c r="B50">
        <v>9.2599999999999996E-4</v>
      </c>
    </row>
    <row r="51" spans="1:2" x14ac:dyDescent="0.35">
      <c r="A51" s="28" t="s">
        <v>11</v>
      </c>
      <c r="B51">
        <v>9.2599999999999996E-4</v>
      </c>
    </row>
    <row r="52" spans="1:2" x14ac:dyDescent="0.35">
      <c r="A52" s="28" t="s">
        <v>12</v>
      </c>
      <c r="B52">
        <v>1.0889999999999999E-3</v>
      </c>
    </row>
    <row r="53" spans="1:2" x14ac:dyDescent="0.35">
      <c r="A53" s="28" t="s">
        <v>12</v>
      </c>
      <c r="B53">
        <v>1.096E-3</v>
      </c>
    </row>
    <row r="54" spans="1:2" x14ac:dyDescent="0.35">
      <c r="A54" s="28" t="s">
        <v>12</v>
      </c>
      <c r="B54">
        <v>6.9569999999999996E-3</v>
      </c>
    </row>
    <row r="55" spans="1:2" x14ac:dyDescent="0.35">
      <c r="A55" s="28" t="s">
        <v>12</v>
      </c>
      <c r="B55">
        <v>1.109E-3</v>
      </c>
    </row>
    <row r="56" spans="1:2" x14ac:dyDescent="0.35">
      <c r="A56" s="28" t="s">
        <v>12</v>
      </c>
      <c r="B56">
        <v>1.093E-3</v>
      </c>
    </row>
    <row r="57" spans="1:2" x14ac:dyDescent="0.35">
      <c r="A57" s="28" t="s">
        <v>13</v>
      </c>
      <c r="B57">
        <v>1.794E-3</v>
      </c>
    </row>
    <row r="58" spans="1:2" x14ac:dyDescent="0.35">
      <c r="A58" s="28" t="s">
        <v>13</v>
      </c>
      <c r="B58">
        <v>1.8190000000000001E-3</v>
      </c>
    </row>
    <row r="59" spans="1:2" x14ac:dyDescent="0.35">
      <c r="A59" s="28" t="s">
        <v>13</v>
      </c>
      <c r="B59">
        <v>1.8079999999999999E-3</v>
      </c>
    </row>
    <row r="60" spans="1:2" x14ac:dyDescent="0.35">
      <c r="A60" s="28" t="s">
        <v>13</v>
      </c>
      <c r="B60">
        <v>1.8339999999999999E-3</v>
      </c>
    </row>
    <row r="61" spans="1:2" x14ac:dyDescent="0.35">
      <c r="A61" s="28" t="s">
        <v>13</v>
      </c>
      <c r="B61">
        <v>1.841E-3</v>
      </c>
    </row>
    <row r="62" spans="1:2" x14ac:dyDescent="0.35">
      <c r="A62" s="28" t="s">
        <v>14</v>
      </c>
      <c r="B62">
        <v>2.2300000000000002E-3</v>
      </c>
    </row>
    <row r="63" spans="1:2" x14ac:dyDescent="0.35">
      <c r="A63" s="28" t="s">
        <v>14</v>
      </c>
      <c r="B63">
        <v>2.212E-3</v>
      </c>
    </row>
    <row r="64" spans="1:2" x14ac:dyDescent="0.35">
      <c r="A64" s="28" t="s">
        <v>14</v>
      </c>
      <c r="B64">
        <v>2.2060000000000001E-3</v>
      </c>
    </row>
    <row r="65" spans="1:2" x14ac:dyDescent="0.35">
      <c r="A65" s="28" t="s">
        <v>14</v>
      </c>
      <c r="B65">
        <v>2.2139999999999998E-3</v>
      </c>
    </row>
    <row r="66" spans="1:2" x14ac:dyDescent="0.35">
      <c r="A66" s="28" t="s">
        <v>14</v>
      </c>
      <c r="B66">
        <v>2.2130000000000001E-3</v>
      </c>
    </row>
    <row r="67" spans="1:2" x14ac:dyDescent="0.35">
      <c r="A67" s="28" t="s">
        <v>15</v>
      </c>
      <c r="B67">
        <v>3.0219999999999999E-3</v>
      </c>
    </row>
    <row r="68" spans="1:2" x14ac:dyDescent="0.35">
      <c r="A68" s="28" t="s">
        <v>15</v>
      </c>
      <c r="B68">
        <v>3.0400000000000002E-3</v>
      </c>
    </row>
    <row r="69" spans="1:2" x14ac:dyDescent="0.35">
      <c r="A69" s="28" t="s">
        <v>15</v>
      </c>
      <c r="B69">
        <v>3.0500000000000002E-3</v>
      </c>
    </row>
    <row r="70" spans="1:2" x14ac:dyDescent="0.35">
      <c r="A70" s="28" t="s">
        <v>15</v>
      </c>
      <c r="B70">
        <v>3.0279999999999999E-3</v>
      </c>
    </row>
    <row r="71" spans="1:2" x14ac:dyDescent="0.35">
      <c r="A71" s="28" t="s">
        <v>15</v>
      </c>
      <c r="B71">
        <v>3.0010000000000002E-3</v>
      </c>
    </row>
    <row r="72" spans="1:2" x14ac:dyDescent="0.35">
      <c r="A72" s="28" t="s">
        <v>16</v>
      </c>
      <c r="B72">
        <v>4.7819999999999998E-3</v>
      </c>
    </row>
    <row r="73" spans="1:2" x14ac:dyDescent="0.35">
      <c r="A73" s="28" t="s">
        <v>16</v>
      </c>
      <c r="B73">
        <v>4.712E-3</v>
      </c>
    </row>
    <row r="74" spans="1:2" x14ac:dyDescent="0.35">
      <c r="A74" s="28" t="s">
        <v>16</v>
      </c>
      <c r="B74">
        <v>4.7910000000000001E-3</v>
      </c>
    </row>
    <row r="75" spans="1:2" x14ac:dyDescent="0.35">
      <c r="A75" s="28" t="s">
        <v>16</v>
      </c>
      <c r="B75">
        <v>4.6959999999999997E-3</v>
      </c>
    </row>
    <row r="76" spans="1:2" x14ac:dyDescent="0.35">
      <c r="A76" s="28" t="s">
        <v>16</v>
      </c>
      <c r="B76">
        <v>4.777E-3</v>
      </c>
    </row>
    <row r="77" spans="1:2" x14ac:dyDescent="0.35">
      <c r="A77" s="28" t="s">
        <v>17</v>
      </c>
      <c r="B77">
        <v>8.4379999999999993E-3</v>
      </c>
    </row>
    <row r="78" spans="1:2" x14ac:dyDescent="0.35">
      <c r="A78" s="28" t="s">
        <v>17</v>
      </c>
      <c r="B78">
        <v>8.4510000000000002E-3</v>
      </c>
    </row>
    <row r="79" spans="1:2" x14ac:dyDescent="0.35">
      <c r="A79" s="28" t="s">
        <v>17</v>
      </c>
      <c r="B79">
        <v>8.4679999999999998E-3</v>
      </c>
    </row>
    <row r="80" spans="1:2" x14ac:dyDescent="0.35">
      <c r="A80" s="28" t="s">
        <v>17</v>
      </c>
      <c r="B80">
        <v>3.6470000000000001E-3</v>
      </c>
    </row>
    <row r="81" spans="1:2" x14ac:dyDescent="0.35">
      <c r="A81" s="28" t="s">
        <v>17</v>
      </c>
      <c r="B81">
        <v>3.676E-3</v>
      </c>
    </row>
    <row r="82" spans="1:2" x14ac:dyDescent="0.35">
      <c r="A82" s="28" t="s">
        <v>18</v>
      </c>
      <c r="B82">
        <v>5.9170000000000004E-3</v>
      </c>
    </row>
    <row r="83" spans="1:2" x14ac:dyDescent="0.35">
      <c r="A83" s="28" t="s">
        <v>18</v>
      </c>
      <c r="B83">
        <v>5.8849999999999996E-3</v>
      </c>
    </row>
    <row r="84" spans="1:2" x14ac:dyDescent="0.35">
      <c r="A84" s="28" t="s">
        <v>18</v>
      </c>
      <c r="B84">
        <v>5.9300000000000004E-3</v>
      </c>
    </row>
    <row r="85" spans="1:2" x14ac:dyDescent="0.35">
      <c r="A85" s="28" t="s">
        <v>18</v>
      </c>
      <c r="B85">
        <v>5.8840000000000003E-3</v>
      </c>
    </row>
    <row r="86" spans="1:2" x14ac:dyDescent="0.35">
      <c r="A86" s="28" t="s">
        <v>18</v>
      </c>
      <c r="B86">
        <v>5.9259999999999998E-3</v>
      </c>
    </row>
    <row r="87" spans="1:2" x14ac:dyDescent="0.35">
      <c r="A87" s="28" t="s">
        <v>19</v>
      </c>
      <c r="B87">
        <v>1.0637000000000001E-2</v>
      </c>
    </row>
    <row r="88" spans="1:2" x14ac:dyDescent="0.35">
      <c r="A88" s="28" t="s">
        <v>19</v>
      </c>
      <c r="B88">
        <v>1.0652E-2</v>
      </c>
    </row>
    <row r="89" spans="1:2" x14ac:dyDescent="0.35">
      <c r="A89" s="28" t="s">
        <v>19</v>
      </c>
      <c r="B89">
        <v>1.0584E-2</v>
      </c>
    </row>
    <row r="90" spans="1:2" x14ac:dyDescent="0.35">
      <c r="A90" s="28" t="s">
        <v>19</v>
      </c>
      <c r="B90">
        <v>9.4079999999999997E-3</v>
      </c>
    </row>
    <row r="91" spans="1:2" x14ac:dyDescent="0.35">
      <c r="A91" s="28" t="s">
        <v>19</v>
      </c>
      <c r="B91">
        <v>9.3760000000000007E-3</v>
      </c>
    </row>
    <row r="92" spans="1:2" x14ac:dyDescent="0.35">
      <c r="A92" s="28" t="s">
        <v>20</v>
      </c>
      <c r="B92">
        <v>1.8617999999999999E-2</v>
      </c>
    </row>
    <row r="93" spans="1:2" x14ac:dyDescent="0.35">
      <c r="A93" s="28" t="s">
        <v>20</v>
      </c>
      <c r="B93">
        <v>1.5401E-2</v>
      </c>
    </row>
    <row r="94" spans="1:2" x14ac:dyDescent="0.35">
      <c r="A94" s="28" t="s">
        <v>20</v>
      </c>
      <c r="B94">
        <v>1.5592999999999999E-2</v>
      </c>
    </row>
    <row r="95" spans="1:2" x14ac:dyDescent="0.35">
      <c r="A95" s="28" t="s">
        <v>20</v>
      </c>
      <c r="B95">
        <v>1.5363E-2</v>
      </c>
    </row>
    <row r="96" spans="1:2" x14ac:dyDescent="0.35">
      <c r="A96" s="28" t="s">
        <v>20</v>
      </c>
      <c r="B96">
        <v>1.5395000000000001E-2</v>
      </c>
    </row>
    <row r="97" spans="1:2" x14ac:dyDescent="0.35">
      <c r="A97" s="28" t="s">
        <v>21</v>
      </c>
      <c r="B97">
        <v>3.1912999999999997E-2</v>
      </c>
    </row>
    <row r="98" spans="1:2" x14ac:dyDescent="0.35">
      <c r="A98" s="28" t="s">
        <v>21</v>
      </c>
      <c r="B98">
        <v>2.6314000000000001E-2</v>
      </c>
    </row>
    <row r="99" spans="1:2" x14ac:dyDescent="0.35">
      <c r="A99" s="28" t="s">
        <v>21</v>
      </c>
      <c r="B99">
        <v>2.6183000000000001E-2</v>
      </c>
    </row>
    <row r="100" spans="1:2" x14ac:dyDescent="0.35">
      <c r="A100" s="28" t="s">
        <v>21</v>
      </c>
      <c r="B100">
        <v>2.6258E-2</v>
      </c>
    </row>
    <row r="101" spans="1:2" x14ac:dyDescent="0.35">
      <c r="A101" s="28" t="s">
        <v>21</v>
      </c>
      <c r="B101">
        <v>2.6204999999999999E-2</v>
      </c>
    </row>
    <row r="102" spans="1:2" x14ac:dyDescent="0.35">
      <c r="A102" s="28" t="s">
        <v>22</v>
      </c>
      <c r="B102">
        <v>5.2854999999999999E-2</v>
      </c>
    </row>
    <row r="103" spans="1:2" x14ac:dyDescent="0.35">
      <c r="A103" s="28" t="s">
        <v>22</v>
      </c>
      <c r="B103">
        <v>4.7437E-2</v>
      </c>
    </row>
    <row r="104" spans="1:2" x14ac:dyDescent="0.35">
      <c r="A104" s="28" t="s">
        <v>22</v>
      </c>
      <c r="B104">
        <v>4.7502999999999997E-2</v>
      </c>
    </row>
    <row r="105" spans="1:2" x14ac:dyDescent="0.35">
      <c r="A105" s="28" t="s">
        <v>22</v>
      </c>
      <c r="B105">
        <v>4.7405000000000003E-2</v>
      </c>
    </row>
    <row r="106" spans="1:2" x14ac:dyDescent="0.35">
      <c r="A106" s="28" t="s">
        <v>22</v>
      </c>
      <c r="B106">
        <v>4.7592000000000002E-2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AA8-F7E3-43D9-AF4E-F89589D637B1}">
  <dimension ref="A1:B106"/>
  <sheetViews>
    <sheetView topLeftCell="A196" workbookViewId="0">
      <selection activeCell="G17" sqref="G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9.4200000000000002E-4</v>
      </c>
    </row>
    <row r="3" spans="1:2" x14ac:dyDescent="0.35">
      <c r="A3" t="s">
        <v>2</v>
      </c>
      <c r="B3">
        <v>7.6499999999999995E-4</v>
      </c>
    </row>
    <row r="4" spans="1:2" x14ac:dyDescent="0.35">
      <c r="A4" t="s">
        <v>2</v>
      </c>
      <c r="B4">
        <v>7.6199999999999998E-4</v>
      </c>
    </row>
    <row r="5" spans="1:2" x14ac:dyDescent="0.35">
      <c r="A5" t="s">
        <v>2</v>
      </c>
      <c r="B5">
        <v>9.7199999999999999E-4</v>
      </c>
    </row>
    <row r="6" spans="1:2" x14ac:dyDescent="0.35">
      <c r="A6" t="s">
        <v>2</v>
      </c>
      <c r="B6">
        <v>7.6099999999999996E-4</v>
      </c>
    </row>
    <row r="7" spans="1:2" x14ac:dyDescent="0.35">
      <c r="A7" t="s">
        <v>3</v>
      </c>
      <c r="B7">
        <v>7.6400000000000003E-4</v>
      </c>
    </row>
    <row r="8" spans="1:2" x14ac:dyDescent="0.35">
      <c r="A8" t="s">
        <v>3</v>
      </c>
      <c r="B8">
        <v>7.6400000000000003E-4</v>
      </c>
    </row>
    <row r="9" spans="1:2" x14ac:dyDescent="0.35">
      <c r="A9" t="s">
        <v>3</v>
      </c>
      <c r="B9">
        <v>7.6499999999999995E-4</v>
      </c>
    </row>
    <row r="10" spans="1:2" x14ac:dyDescent="0.35">
      <c r="A10" t="s">
        <v>3</v>
      </c>
      <c r="B10">
        <v>7.8899999999999999E-4</v>
      </c>
    </row>
    <row r="11" spans="1:2" x14ac:dyDescent="0.35">
      <c r="A11" t="s">
        <v>3</v>
      </c>
      <c r="B11">
        <v>7.6499999999999995E-4</v>
      </c>
    </row>
    <row r="12" spans="1:2" x14ac:dyDescent="0.35">
      <c r="A12" t="s">
        <v>4</v>
      </c>
      <c r="B12">
        <v>7.6499999999999995E-4</v>
      </c>
    </row>
    <row r="13" spans="1:2" x14ac:dyDescent="0.35">
      <c r="A13" t="s">
        <v>4</v>
      </c>
      <c r="B13">
        <v>7.6599999999999997E-4</v>
      </c>
    </row>
    <row r="14" spans="1:2" x14ac:dyDescent="0.35">
      <c r="A14" t="s">
        <v>4</v>
      </c>
      <c r="B14">
        <v>7.6400000000000003E-4</v>
      </c>
    </row>
    <row r="15" spans="1:2" x14ac:dyDescent="0.35">
      <c r="A15" t="s">
        <v>4</v>
      </c>
      <c r="B15">
        <v>7.8399999999999997E-4</v>
      </c>
    </row>
    <row r="16" spans="1:2" x14ac:dyDescent="0.35">
      <c r="A16" t="s">
        <v>4</v>
      </c>
      <c r="B16">
        <v>7.6499999999999995E-4</v>
      </c>
    </row>
    <row r="17" spans="1:2" x14ac:dyDescent="0.35">
      <c r="A17" t="s">
        <v>5</v>
      </c>
      <c r="B17">
        <v>7.7700000000000002E-4</v>
      </c>
    </row>
    <row r="18" spans="1:2" x14ac:dyDescent="0.35">
      <c r="A18" t="s">
        <v>5</v>
      </c>
      <c r="B18">
        <v>7.6400000000000003E-4</v>
      </c>
    </row>
    <row r="19" spans="1:2" x14ac:dyDescent="0.35">
      <c r="A19" t="s">
        <v>5</v>
      </c>
      <c r="B19">
        <v>7.5900000000000002E-4</v>
      </c>
    </row>
    <row r="20" spans="1:2" x14ac:dyDescent="0.35">
      <c r="A20" t="s">
        <v>5</v>
      </c>
      <c r="B20">
        <v>7.8799999999999996E-4</v>
      </c>
    </row>
    <row r="21" spans="1:2" x14ac:dyDescent="0.35">
      <c r="A21" t="s">
        <v>5</v>
      </c>
      <c r="B21">
        <v>7.67E-4</v>
      </c>
    </row>
    <row r="22" spans="1:2" x14ac:dyDescent="0.35">
      <c r="A22" t="s">
        <v>6</v>
      </c>
      <c r="B22">
        <v>7.6400000000000003E-4</v>
      </c>
    </row>
    <row r="23" spans="1:2" x14ac:dyDescent="0.35">
      <c r="A23" t="s">
        <v>6</v>
      </c>
      <c r="B23">
        <v>7.6499999999999995E-4</v>
      </c>
    </row>
    <row r="24" spans="1:2" x14ac:dyDescent="0.35">
      <c r="A24" t="s">
        <v>6</v>
      </c>
      <c r="B24">
        <v>7.6499999999999995E-4</v>
      </c>
    </row>
    <row r="25" spans="1:2" x14ac:dyDescent="0.35">
      <c r="A25" t="s">
        <v>6</v>
      </c>
      <c r="B25">
        <v>7.85E-4</v>
      </c>
    </row>
    <row r="26" spans="1:2" x14ac:dyDescent="0.35">
      <c r="A26" t="s">
        <v>6</v>
      </c>
      <c r="B26">
        <v>7.6599999999999997E-4</v>
      </c>
    </row>
    <row r="27" spans="1:2" x14ac:dyDescent="0.35">
      <c r="A27" t="s">
        <v>7</v>
      </c>
      <c r="B27">
        <v>1.1019999999999999E-3</v>
      </c>
    </row>
    <row r="28" spans="1:2" x14ac:dyDescent="0.35">
      <c r="A28" t="s">
        <v>7</v>
      </c>
      <c r="B28">
        <v>1.1050000000000001E-3</v>
      </c>
    </row>
    <row r="29" spans="1:2" x14ac:dyDescent="0.35">
      <c r="A29" t="s">
        <v>7</v>
      </c>
      <c r="B29">
        <v>1.111E-3</v>
      </c>
    </row>
    <row r="30" spans="1:2" x14ac:dyDescent="0.35">
      <c r="A30" t="s">
        <v>7</v>
      </c>
      <c r="B30">
        <v>1.16E-3</v>
      </c>
    </row>
    <row r="31" spans="1:2" x14ac:dyDescent="0.35">
      <c r="A31" t="s">
        <v>7</v>
      </c>
      <c r="B31">
        <v>1.1000000000000001E-3</v>
      </c>
    </row>
    <row r="32" spans="1:2" x14ac:dyDescent="0.35">
      <c r="A32" t="s">
        <v>8</v>
      </c>
      <c r="B32">
        <v>1.093E-3</v>
      </c>
    </row>
    <row r="33" spans="1:2" x14ac:dyDescent="0.35">
      <c r="A33" t="s">
        <v>8</v>
      </c>
      <c r="B33">
        <v>1.1199999999999999E-3</v>
      </c>
    </row>
    <row r="34" spans="1:2" x14ac:dyDescent="0.35">
      <c r="A34" t="s">
        <v>8</v>
      </c>
      <c r="B34">
        <v>1.0839999999999999E-3</v>
      </c>
    </row>
    <row r="35" spans="1:2" x14ac:dyDescent="0.35">
      <c r="A35" t="s">
        <v>8</v>
      </c>
      <c r="B35">
        <v>1.0920000000000001E-3</v>
      </c>
    </row>
    <row r="36" spans="1:2" x14ac:dyDescent="0.35">
      <c r="A36" t="s">
        <v>8</v>
      </c>
      <c r="B36">
        <v>1.098E-3</v>
      </c>
    </row>
    <row r="37" spans="1:2" x14ac:dyDescent="0.35">
      <c r="A37" t="s">
        <v>9</v>
      </c>
      <c r="B37">
        <v>2.3E-3</v>
      </c>
    </row>
    <row r="38" spans="1:2" x14ac:dyDescent="0.35">
      <c r="A38" t="s">
        <v>9</v>
      </c>
      <c r="B38">
        <v>1.199E-3</v>
      </c>
    </row>
    <row r="39" spans="1:2" x14ac:dyDescent="0.35">
      <c r="A39" t="s">
        <v>9</v>
      </c>
      <c r="B39">
        <v>1.2210000000000001E-3</v>
      </c>
    </row>
    <row r="40" spans="1:2" x14ac:dyDescent="0.35">
      <c r="A40" t="s">
        <v>9</v>
      </c>
      <c r="B40">
        <v>1.1999999999999999E-3</v>
      </c>
    </row>
    <row r="41" spans="1:2" x14ac:dyDescent="0.35">
      <c r="A41" t="s">
        <v>9</v>
      </c>
      <c r="B41">
        <v>1.1980000000000001E-3</v>
      </c>
    </row>
    <row r="42" spans="1:2" x14ac:dyDescent="0.35">
      <c r="A42" t="s">
        <v>10</v>
      </c>
      <c r="B42">
        <v>1.3979999999999999E-3</v>
      </c>
    </row>
    <row r="43" spans="1:2" x14ac:dyDescent="0.35">
      <c r="A43" t="s">
        <v>10</v>
      </c>
      <c r="B43">
        <v>1.323E-3</v>
      </c>
    </row>
    <row r="44" spans="1:2" x14ac:dyDescent="0.35">
      <c r="A44" t="s">
        <v>10</v>
      </c>
      <c r="B44">
        <v>1.2819999999999999E-3</v>
      </c>
    </row>
    <row r="45" spans="1:2" x14ac:dyDescent="0.35">
      <c r="A45" t="s">
        <v>10</v>
      </c>
      <c r="B45">
        <v>1.2899999999999999E-3</v>
      </c>
    </row>
    <row r="46" spans="1:2" x14ac:dyDescent="0.35">
      <c r="A46" t="s">
        <v>10</v>
      </c>
      <c r="B46">
        <v>1.2700000000000001E-3</v>
      </c>
    </row>
    <row r="47" spans="1:2" x14ac:dyDescent="0.35">
      <c r="A47" t="s">
        <v>11</v>
      </c>
      <c r="B47">
        <v>1.8730000000000001E-3</v>
      </c>
    </row>
    <row r="48" spans="1:2" x14ac:dyDescent="0.35">
      <c r="A48" t="s">
        <v>11</v>
      </c>
      <c r="B48">
        <v>1.627E-3</v>
      </c>
    </row>
    <row r="49" spans="1:2" x14ac:dyDescent="0.35">
      <c r="A49" t="s">
        <v>11</v>
      </c>
      <c r="B49">
        <v>1.6180000000000001E-3</v>
      </c>
    </row>
    <row r="50" spans="1:2" x14ac:dyDescent="0.35">
      <c r="A50" t="s">
        <v>11</v>
      </c>
      <c r="B50">
        <v>1.622E-3</v>
      </c>
    </row>
    <row r="51" spans="1:2" x14ac:dyDescent="0.35">
      <c r="A51" t="s">
        <v>11</v>
      </c>
      <c r="B51">
        <v>1.64E-3</v>
      </c>
    </row>
    <row r="52" spans="1:2" x14ac:dyDescent="0.35">
      <c r="A52" t="s">
        <v>12</v>
      </c>
      <c r="B52">
        <v>2.4190000000000001E-3</v>
      </c>
    </row>
    <row r="53" spans="1:2" x14ac:dyDescent="0.35">
      <c r="A53" t="s">
        <v>12</v>
      </c>
      <c r="B53">
        <v>1.9710000000000001E-3</v>
      </c>
    </row>
    <row r="54" spans="1:2" x14ac:dyDescent="0.35">
      <c r="A54" t="s">
        <v>12</v>
      </c>
      <c r="B54">
        <v>1.9840000000000001E-3</v>
      </c>
    </row>
    <row r="55" spans="1:2" x14ac:dyDescent="0.35">
      <c r="A55" t="s">
        <v>12</v>
      </c>
      <c r="B55">
        <v>2E-3</v>
      </c>
    </row>
    <row r="56" spans="1:2" x14ac:dyDescent="0.35">
      <c r="A56" t="s">
        <v>12</v>
      </c>
      <c r="B56">
        <v>1.9959999999999999E-3</v>
      </c>
    </row>
    <row r="57" spans="1:2" x14ac:dyDescent="0.35">
      <c r="A57" t="s">
        <v>13</v>
      </c>
      <c r="B57">
        <v>4.0439999999999999E-3</v>
      </c>
    </row>
    <row r="58" spans="1:2" x14ac:dyDescent="0.35">
      <c r="A58" t="s">
        <v>13</v>
      </c>
      <c r="B58">
        <v>3.4329999999999999E-3</v>
      </c>
    </row>
    <row r="59" spans="1:2" x14ac:dyDescent="0.35">
      <c r="A59" t="s">
        <v>13</v>
      </c>
      <c r="B59">
        <v>3.4220000000000001E-3</v>
      </c>
    </row>
    <row r="60" spans="1:2" x14ac:dyDescent="0.35">
      <c r="A60" t="s">
        <v>13</v>
      </c>
      <c r="B60">
        <v>3.4220000000000001E-3</v>
      </c>
    </row>
    <row r="61" spans="1:2" x14ac:dyDescent="0.35">
      <c r="A61" t="s">
        <v>13</v>
      </c>
      <c r="B61">
        <v>3.3779999999999999E-3</v>
      </c>
    </row>
    <row r="62" spans="1:2" x14ac:dyDescent="0.35">
      <c r="A62" t="s">
        <v>14</v>
      </c>
      <c r="B62">
        <v>6.9290000000000003E-3</v>
      </c>
    </row>
    <row r="63" spans="1:2" x14ac:dyDescent="0.35">
      <c r="A63" t="s">
        <v>14</v>
      </c>
      <c r="B63">
        <v>5.372E-3</v>
      </c>
    </row>
    <row r="64" spans="1:2" x14ac:dyDescent="0.35">
      <c r="A64" t="s">
        <v>14</v>
      </c>
      <c r="B64">
        <v>5.3280000000000003E-3</v>
      </c>
    </row>
    <row r="65" spans="1:2" x14ac:dyDescent="0.35">
      <c r="A65" t="s">
        <v>14</v>
      </c>
      <c r="B65">
        <v>5.3470000000000002E-3</v>
      </c>
    </row>
    <row r="66" spans="1:2" x14ac:dyDescent="0.35">
      <c r="A66" t="s">
        <v>14</v>
      </c>
      <c r="B66">
        <v>5.3299999999999997E-3</v>
      </c>
    </row>
    <row r="67" spans="1:2" x14ac:dyDescent="0.35">
      <c r="A67" t="s">
        <v>15</v>
      </c>
      <c r="B67">
        <v>9.4850000000000004E-3</v>
      </c>
    </row>
    <row r="68" spans="1:2" x14ac:dyDescent="0.35">
      <c r="A68" t="s">
        <v>15</v>
      </c>
      <c r="B68">
        <v>9.0369999999999999E-3</v>
      </c>
    </row>
    <row r="69" spans="1:2" x14ac:dyDescent="0.35">
      <c r="A69" t="s">
        <v>15</v>
      </c>
      <c r="B69">
        <v>9.0329999999999994E-3</v>
      </c>
    </row>
    <row r="70" spans="1:2" x14ac:dyDescent="0.35">
      <c r="A70" t="s">
        <v>15</v>
      </c>
      <c r="B70">
        <v>9.1479999999999999E-3</v>
      </c>
    </row>
    <row r="71" spans="1:2" x14ac:dyDescent="0.35">
      <c r="A71" t="s">
        <v>15</v>
      </c>
      <c r="B71">
        <v>9.1489999999999991E-3</v>
      </c>
    </row>
    <row r="72" spans="1:2" x14ac:dyDescent="0.35">
      <c r="A72" t="s">
        <v>16</v>
      </c>
      <c r="B72">
        <v>1.7006E-2</v>
      </c>
    </row>
    <row r="73" spans="1:2" x14ac:dyDescent="0.35">
      <c r="A73" t="s">
        <v>16</v>
      </c>
      <c r="B73">
        <v>1.6178999999999999E-2</v>
      </c>
    </row>
    <row r="74" spans="1:2" x14ac:dyDescent="0.35">
      <c r="A74" t="s">
        <v>16</v>
      </c>
      <c r="B74">
        <v>1.6881E-2</v>
      </c>
    </row>
    <row r="75" spans="1:2" x14ac:dyDescent="0.35">
      <c r="A75" t="s">
        <v>16</v>
      </c>
      <c r="B75">
        <v>1.6889000000000001E-2</v>
      </c>
    </row>
    <row r="76" spans="1:2" x14ac:dyDescent="0.35">
      <c r="A76" t="s">
        <v>16</v>
      </c>
      <c r="B76">
        <v>1.7687000000000001E-2</v>
      </c>
    </row>
    <row r="77" spans="1:2" x14ac:dyDescent="0.35">
      <c r="A77" t="s">
        <v>17</v>
      </c>
      <c r="B77">
        <v>3.0827E-2</v>
      </c>
    </row>
    <row r="78" spans="1:2" x14ac:dyDescent="0.35">
      <c r="A78" t="s">
        <v>17</v>
      </c>
      <c r="B78">
        <v>2.9940999999999999E-2</v>
      </c>
    </row>
    <row r="79" spans="1:2" x14ac:dyDescent="0.35">
      <c r="A79" t="s">
        <v>17</v>
      </c>
      <c r="B79">
        <v>1.2796999999999999E-2</v>
      </c>
    </row>
    <row r="80" spans="1:2" x14ac:dyDescent="0.35">
      <c r="A80" t="s">
        <v>17</v>
      </c>
      <c r="B80">
        <v>1.0342E-2</v>
      </c>
    </row>
    <row r="81" spans="1:2" x14ac:dyDescent="0.35">
      <c r="A81" t="s">
        <v>17</v>
      </c>
      <c r="B81">
        <v>1.043E-2</v>
      </c>
    </row>
    <row r="82" spans="1:2" x14ac:dyDescent="0.35">
      <c r="A82" t="s">
        <v>18</v>
      </c>
      <c r="B82">
        <v>1.8629E-2</v>
      </c>
    </row>
    <row r="83" spans="1:2" x14ac:dyDescent="0.35">
      <c r="A83" t="s">
        <v>18</v>
      </c>
      <c r="B83">
        <v>1.8610999999999999E-2</v>
      </c>
    </row>
    <row r="84" spans="1:2" x14ac:dyDescent="0.35">
      <c r="A84" t="s">
        <v>18</v>
      </c>
      <c r="B84">
        <v>1.8530000000000001E-2</v>
      </c>
    </row>
    <row r="85" spans="1:2" x14ac:dyDescent="0.35">
      <c r="A85" t="s">
        <v>18</v>
      </c>
      <c r="B85">
        <v>1.8536E-2</v>
      </c>
    </row>
    <row r="86" spans="1:2" x14ac:dyDescent="0.35">
      <c r="A86" t="s">
        <v>18</v>
      </c>
      <c r="B86">
        <v>1.8446000000000001E-2</v>
      </c>
    </row>
    <row r="87" spans="1:2" x14ac:dyDescent="0.35">
      <c r="A87" t="s">
        <v>19</v>
      </c>
      <c r="B87">
        <v>3.4717999999999999E-2</v>
      </c>
    </row>
    <row r="88" spans="1:2" x14ac:dyDescent="0.35">
      <c r="A88" t="s">
        <v>19</v>
      </c>
      <c r="B88">
        <v>3.4643E-2</v>
      </c>
    </row>
    <row r="89" spans="1:2" x14ac:dyDescent="0.35">
      <c r="A89" t="s">
        <v>19</v>
      </c>
      <c r="B89">
        <v>3.4686000000000002E-2</v>
      </c>
    </row>
    <row r="90" spans="1:2" x14ac:dyDescent="0.35">
      <c r="A90" t="s">
        <v>19</v>
      </c>
      <c r="B90">
        <v>3.4852000000000001E-2</v>
      </c>
    </row>
    <row r="91" spans="1:2" x14ac:dyDescent="0.35">
      <c r="A91" t="s">
        <v>19</v>
      </c>
      <c r="B91">
        <v>3.4845000000000001E-2</v>
      </c>
    </row>
    <row r="92" spans="1:2" x14ac:dyDescent="0.35">
      <c r="A92" t="s">
        <v>20</v>
      </c>
      <c r="B92">
        <v>1.77E-2</v>
      </c>
    </row>
    <row r="93" spans="1:2" x14ac:dyDescent="0.35">
      <c r="A93" t="s">
        <v>20</v>
      </c>
      <c r="B93">
        <v>9.3830000000000007E-3</v>
      </c>
    </row>
    <row r="94" spans="1:2" x14ac:dyDescent="0.35">
      <c r="A94" t="s">
        <v>20</v>
      </c>
      <c r="B94">
        <v>9.3670000000000003E-3</v>
      </c>
    </row>
    <row r="95" spans="1:2" x14ac:dyDescent="0.35">
      <c r="A95" t="s">
        <v>20</v>
      </c>
      <c r="B95">
        <v>9.417E-3</v>
      </c>
    </row>
    <row r="96" spans="1:2" x14ac:dyDescent="0.35">
      <c r="A96" t="s">
        <v>20</v>
      </c>
      <c r="B96">
        <v>9.3430000000000006E-3</v>
      </c>
    </row>
    <row r="97" spans="1:2" x14ac:dyDescent="0.35">
      <c r="A97" t="s">
        <v>21</v>
      </c>
      <c r="B97">
        <v>2.6862E-2</v>
      </c>
    </row>
    <row r="98" spans="1:2" x14ac:dyDescent="0.35">
      <c r="A98" t="s">
        <v>21</v>
      </c>
      <c r="B98">
        <v>2.1013E-2</v>
      </c>
    </row>
    <row r="99" spans="1:2" x14ac:dyDescent="0.35">
      <c r="A99" t="s">
        <v>21</v>
      </c>
      <c r="B99">
        <v>2.0974E-2</v>
      </c>
    </row>
    <row r="100" spans="1:2" x14ac:dyDescent="0.35">
      <c r="A100" t="s">
        <v>21</v>
      </c>
      <c r="B100">
        <v>2.0743999999999999E-2</v>
      </c>
    </row>
    <row r="101" spans="1:2" x14ac:dyDescent="0.35">
      <c r="A101" t="s">
        <v>21</v>
      </c>
      <c r="B101">
        <v>2.0465000000000001E-2</v>
      </c>
    </row>
    <row r="102" spans="1:2" x14ac:dyDescent="0.35">
      <c r="A102" t="s">
        <v>22</v>
      </c>
      <c r="B102">
        <v>4.7279000000000002E-2</v>
      </c>
    </row>
    <row r="103" spans="1:2" x14ac:dyDescent="0.35">
      <c r="A103" t="s">
        <v>22</v>
      </c>
      <c r="B103">
        <v>4.1098000000000003E-2</v>
      </c>
    </row>
    <row r="104" spans="1:2" x14ac:dyDescent="0.35">
      <c r="A104" t="s">
        <v>22</v>
      </c>
      <c r="B104">
        <v>3.9810999999999999E-2</v>
      </c>
    </row>
    <row r="105" spans="1:2" x14ac:dyDescent="0.35">
      <c r="A105" t="s">
        <v>22</v>
      </c>
      <c r="B105">
        <v>3.934E-2</v>
      </c>
    </row>
    <row r="106" spans="1:2" x14ac:dyDescent="0.35">
      <c r="A106" t="s">
        <v>22</v>
      </c>
      <c r="B106">
        <v>3.8954000000000003E-2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290B-BBE4-498C-BA56-5B8D36F34BEC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1.9217999999999999E-2</v>
      </c>
    </row>
    <row r="3" spans="1:2" x14ac:dyDescent="0.35">
      <c r="A3" t="s">
        <v>2</v>
      </c>
      <c r="B3">
        <v>1.359E-3</v>
      </c>
    </row>
    <row r="4" spans="1:2" x14ac:dyDescent="0.35">
      <c r="A4" t="s">
        <v>2</v>
      </c>
      <c r="B4">
        <v>1.5920000000000001E-3</v>
      </c>
    </row>
    <row r="5" spans="1:2" x14ac:dyDescent="0.35">
      <c r="A5" t="s">
        <v>2</v>
      </c>
      <c r="B5">
        <v>1.366E-3</v>
      </c>
    </row>
    <row r="6" spans="1:2" x14ac:dyDescent="0.35">
      <c r="A6" t="s">
        <v>2</v>
      </c>
      <c r="B6">
        <v>1.3600000000000001E-3</v>
      </c>
    </row>
    <row r="7" spans="1:2" x14ac:dyDescent="0.35">
      <c r="A7" t="s">
        <v>3</v>
      </c>
      <c r="B7">
        <v>1.3760000000000001E-3</v>
      </c>
    </row>
    <row r="8" spans="1:2" x14ac:dyDescent="0.35">
      <c r="A8" t="s">
        <v>3</v>
      </c>
      <c r="B8">
        <v>1.346E-3</v>
      </c>
    </row>
    <row r="9" spans="1:2" x14ac:dyDescent="0.35">
      <c r="A9" t="s">
        <v>3</v>
      </c>
      <c r="B9">
        <v>1.3450000000000001E-3</v>
      </c>
    </row>
    <row r="10" spans="1:2" x14ac:dyDescent="0.35">
      <c r="A10" t="s">
        <v>3</v>
      </c>
      <c r="B10">
        <v>1.3519999999999999E-3</v>
      </c>
    </row>
    <row r="11" spans="1:2" x14ac:dyDescent="0.35">
      <c r="A11" t="s">
        <v>3</v>
      </c>
      <c r="B11">
        <v>1.3940000000000001E-3</v>
      </c>
    </row>
    <row r="12" spans="1:2" x14ac:dyDescent="0.35">
      <c r="A12" t="s">
        <v>4</v>
      </c>
      <c r="B12">
        <v>1.354E-3</v>
      </c>
    </row>
    <row r="13" spans="1:2" x14ac:dyDescent="0.35">
      <c r="A13" t="s">
        <v>4</v>
      </c>
      <c r="B13">
        <v>1.3649999999999999E-3</v>
      </c>
    </row>
    <row r="14" spans="1:2" x14ac:dyDescent="0.35">
      <c r="A14" t="s">
        <v>4</v>
      </c>
      <c r="B14">
        <v>1.379E-3</v>
      </c>
    </row>
    <row r="15" spans="1:2" x14ac:dyDescent="0.35">
      <c r="A15" t="s">
        <v>4</v>
      </c>
      <c r="B15">
        <v>1.356E-3</v>
      </c>
    </row>
    <row r="16" spans="1:2" x14ac:dyDescent="0.35">
      <c r="A16" t="s">
        <v>4</v>
      </c>
      <c r="B16">
        <v>1.361E-3</v>
      </c>
    </row>
    <row r="17" spans="1:2" x14ac:dyDescent="0.35">
      <c r="A17" t="s">
        <v>5</v>
      </c>
      <c r="B17">
        <v>1.3799999999999999E-3</v>
      </c>
    </row>
    <row r="18" spans="1:2" x14ac:dyDescent="0.35">
      <c r="A18" t="s">
        <v>5</v>
      </c>
      <c r="B18">
        <v>1.353E-3</v>
      </c>
    </row>
    <row r="19" spans="1:2" x14ac:dyDescent="0.35">
      <c r="A19" t="s">
        <v>5</v>
      </c>
      <c r="B19">
        <v>1.3519999999999999E-3</v>
      </c>
    </row>
    <row r="20" spans="1:2" x14ac:dyDescent="0.35">
      <c r="A20" t="s">
        <v>5</v>
      </c>
      <c r="B20">
        <v>1.3910000000000001E-3</v>
      </c>
    </row>
    <row r="21" spans="1:2" x14ac:dyDescent="0.35">
      <c r="A21" t="s">
        <v>5</v>
      </c>
      <c r="B21">
        <v>1.354E-3</v>
      </c>
    </row>
    <row r="22" spans="1:2" x14ac:dyDescent="0.35">
      <c r="A22" t="s">
        <v>6</v>
      </c>
      <c r="B22">
        <v>1.354E-3</v>
      </c>
    </row>
    <row r="23" spans="1:2" x14ac:dyDescent="0.35">
      <c r="A23" t="s">
        <v>6</v>
      </c>
      <c r="B23">
        <v>1.371E-3</v>
      </c>
    </row>
    <row r="24" spans="1:2" x14ac:dyDescent="0.35">
      <c r="A24" t="s">
        <v>6</v>
      </c>
      <c r="B24">
        <v>1.3489999999999999E-3</v>
      </c>
    </row>
    <row r="25" spans="1:2" x14ac:dyDescent="0.35">
      <c r="A25" t="s">
        <v>6</v>
      </c>
      <c r="B25">
        <v>1.3569999999999999E-3</v>
      </c>
    </row>
    <row r="26" spans="1:2" x14ac:dyDescent="0.35">
      <c r="A26" t="s">
        <v>6</v>
      </c>
      <c r="B26">
        <v>1.374E-3</v>
      </c>
    </row>
    <row r="27" spans="1:2" x14ac:dyDescent="0.35">
      <c r="A27" t="s">
        <v>7</v>
      </c>
      <c r="B27">
        <v>1.578E-3</v>
      </c>
    </row>
    <row r="28" spans="1:2" x14ac:dyDescent="0.35">
      <c r="A28" t="s">
        <v>7</v>
      </c>
      <c r="B28">
        <v>1.575E-3</v>
      </c>
    </row>
    <row r="29" spans="1:2" x14ac:dyDescent="0.35">
      <c r="A29" t="s">
        <v>7</v>
      </c>
      <c r="B29">
        <v>1.596E-3</v>
      </c>
    </row>
    <row r="30" spans="1:2" x14ac:dyDescent="0.35">
      <c r="A30" t="s">
        <v>7</v>
      </c>
      <c r="B30">
        <v>1.5809999999999999E-3</v>
      </c>
    </row>
    <row r="31" spans="1:2" x14ac:dyDescent="0.35">
      <c r="A31" t="s">
        <v>7</v>
      </c>
      <c r="B31">
        <v>1.5759999999999999E-3</v>
      </c>
    </row>
    <row r="32" spans="1:2" x14ac:dyDescent="0.35">
      <c r="A32" t="s">
        <v>8</v>
      </c>
      <c r="B32">
        <v>1.621E-3</v>
      </c>
    </row>
    <row r="33" spans="1:2" x14ac:dyDescent="0.35">
      <c r="A33" t="s">
        <v>8</v>
      </c>
      <c r="B33">
        <v>1.5809999999999999E-3</v>
      </c>
    </row>
    <row r="34" spans="1:2" x14ac:dyDescent="0.35">
      <c r="A34" t="s">
        <v>8</v>
      </c>
      <c r="B34">
        <v>1.588E-3</v>
      </c>
    </row>
    <row r="35" spans="1:2" x14ac:dyDescent="0.35">
      <c r="A35" t="s">
        <v>8</v>
      </c>
      <c r="B35">
        <v>1.5900000000000001E-3</v>
      </c>
    </row>
    <row r="36" spans="1:2" x14ac:dyDescent="0.35">
      <c r="A36" t="s">
        <v>8</v>
      </c>
      <c r="B36">
        <v>1.5709999999999999E-3</v>
      </c>
    </row>
    <row r="37" spans="1:2" x14ac:dyDescent="0.35">
      <c r="A37" t="s">
        <v>9</v>
      </c>
      <c r="B37">
        <v>1.663E-3</v>
      </c>
    </row>
    <row r="38" spans="1:2" x14ac:dyDescent="0.35">
      <c r="A38" t="s">
        <v>9</v>
      </c>
      <c r="B38">
        <v>1.6509999999999999E-3</v>
      </c>
    </row>
    <row r="39" spans="1:2" x14ac:dyDescent="0.35">
      <c r="A39" t="s">
        <v>9</v>
      </c>
      <c r="B39">
        <v>1.653E-3</v>
      </c>
    </row>
    <row r="40" spans="1:2" x14ac:dyDescent="0.35">
      <c r="A40" t="s">
        <v>9</v>
      </c>
      <c r="B40">
        <v>1.684E-3</v>
      </c>
    </row>
    <row r="41" spans="1:2" x14ac:dyDescent="0.35">
      <c r="A41" t="s">
        <v>9</v>
      </c>
      <c r="B41">
        <v>1.6789999999999999E-3</v>
      </c>
    </row>
    <row r="42" spans="1:2" x14ac:dyDescent="0.35">
      <c r="A42" t="s">
        <v>10</v>
      </c>
      <c r="B42">
        <v>2.0799999999999998E-3</v>
      </c>
    </row>
    <row r="43" spans="1:2" x14ac:dyDescent="0.35">
      <c r="A43" t="s">
        <v>10</v>
      </c>
      <c r="B43">
        <v>2.0509999999999999E-3</v>
      </c>
    </row>
    <row r="44" spans="1:2" x14ac:dyDescent="0.35">
      <c r="A44" t="s">
        <v>10</v>
      </c>
      <c r="B44">
        <v>2.0409999999999998E-3</v>
      </c>
    </row>
    <row r="45" spans="1:2" x14ac:dyDescent="0.35">
      <c r="A45" t="s">
        <v>10</v>
      </c>
      <c r="B45">
        <v>2.0999999999999999E-3</v>
      </c>
    </row>
    <row r="46" spans="1:2" x14ac:dyDescent="0.35">
      <c r="A46" t="s">
        <v>10</v>
      </c>
      <c r="B46">
        <v>2.0479999999999999E-3</v>
      </c>
    </row>
    <row r="47" spans="1:2" x14ac:dyDescent="0.35">
      <c r="A47" t="s">
        <v>11</v>
      </c>
      <c r="B47">
        <v>2.2699999999999999E-3</v>
      </c>
    </row>
    <row r="48" spans="1:2" x14ac:dyDescent="0.35">
      <c r="A48" t="s">
        <v>11</v>
      </c>
      <c r="B48">
        <v>2.2560000000000002E-3</v>
      </c>
    </row>
    <row r="49" spans="1:2" x14ac:dyDescent="0.35">
      <c r="A49" t="s">
        <v>11</v>
      </c>
      <c r="B49">
        <v>2.2880000000000001E-3</v>
      </c>
    </row>
    <row r="50" spans="1:2" x14ac:dyDescent="0.35">
      <c r="A50" t="s">
        <v>11</v>
      </c>
      <c r="B50">
        <v>2.2439999999999999E-3</v>
      </c>
    </row>
    <row r="51" spans="1:2" x14ac:dyDescent="0.35">
      <c r="A51" t="s">
        <v>11</v>
      </c>
      <c r="B51">
        <v>2.2620000000000001E-3</v>
      </c>
    </row>
    <row r="52" spans="1:2" x14ac:dyDescent="0.35">
      <c r="A52" t="s">
        <v>12</v>
      </c>
      <c r="B52">
        <v>2.545E-3</v>
      </c>
    </row>
    <row r="53" spans="1:2" x14ac:dyDescent="0.35">
      <c r="A53" t="s">
        <v>12</v>
      </c>
      <c r="B53">
        <v>2.565E-3</v>
      </c>
    </row>
    <row r="54" spans="1:2" x14ac:dyDescent="0.35">
      <c r="A54" t="s">
        <v>12</v>
      </c>
      <c r="B54">
        <v>2.5360000000000001E-3</v>
      </c>
    </row>
    <row r="55" spans="1:2" x14ac:dyDescent="0.35">
      <c r="A55" t="s">
        <v>12</v>
      </c>
      <c r="B55">
        <v>2.5669999999999998E-3</v>
      </c>
    </row>
    <row r="56" spans="1:2" x14ac:dyDescent="0.35">
      <c r="A56" t="s">
        <v>12</v>
      </c>
      <c r="B56">
        <v>2.5539999999999998E-3</v>
      </c>
    </row>
    <row r="57" spans="1:2" x14ac:dyDescent="0.35">
      <c r="A57" t="s">
        <v>13</v>
      </c>
      <c r="B57">
        <v>9.3740000000000004E-3</v>
      </c>
    </row>
    <row r="58" spans="1:2" x14ac:dyDescent="0.35">
      <c r="A58" t="s">
        <v>13</v>
      </c>
      <c r="B58">
        <v>3.4069999999999999E-3</v>
      </c>
    </row>
    <row r="59" spans="1:2" x14ac:dyDescent="0.35">
      <c r="A59" t="s">
        <v>13</v>
      </c>
      <c r="B59">
        <v>3.4229999999999998E-3</v>
      </c>
    </row>
    <row r="60" spans="1:2" x14ac:dyDescent="0.35">
      <c r="A60" t="s">
        <v>13</v>
      </c>
      <c r="B60">
        <v>3.3679999999999999E-3</v>
      </c>
    </row>
    <row r="61" spans="1:2" x14ac:dyDescent="0.35">
      <c r="A61" t="s">
        <v>13</v>
      </c>
      <c r="B61">
        <v>3.356E-3</v>
      </c>
    </row>
    <row r="62" spans="1:2" x14ac:dyDescent="0.35">
      <c r="A62" t="s">
        <v>14</v>
      </c>
      <c r="B62">
        <v>4.6759999999999996E-3</v>
      </c>
    </row>
    <row r="63" spans="1:2" x14ac:dyDescent="0.35">
      <c r="A63" t="s">
        <v>14</v>
      </c>
      <c r="B63">
        <v>4.7099999999999998E-3</v>
      </c>
    </row>
    <row r="64" spans="1:2" x14ac:dyDescent="0.35">
      <c r="A64" t="s">
        <v>14</v>
      </c>
      <c r="B64">
        <v>4.7549999999999997E-3</v>
      </c>
    </row>
    <row r="65" spans="1:2" x14ac:dyDescent="0.35">
      <c r="A65" t="s">
        <v>14</v>
      </c>
      <c r="B65">
        <v>4.7060000000000001E-3</v>
      </c>
    </row>
    <row r="66" spans="1:2" x14ac:dyDescent="0.35">
      <c r="A66" t="s">
        <v>14</v>
      </c>
      <c r="B66">
        <v>4.692E-3</v>
      </c>
    </row>
    <row r="67" spans="1:2" x14ac:dyDescent="0.35">
      <c r="A67" t="s">
        <v>15</v>
      </c>
      <c r="B67">
        <v>6.581E-3</v>
      </c>
    </row>
    <row r="68" spans="1:2" x14ac:dyDescent="0.35">
      <c r="A68" t="s">
        <v>15</v>
      </c>
      <c r="B68">
        <v>6.6480000000000003E-3</v>
      </c>
    </row>
    <row r="69" spans="1:2" x14ac:dyDescent="0.35">
      <c r="A69" t="s">
        <v>15</v>
      </c>
      <c r="B69">
        <v>6.5339999999999999E-3</v>
      </c>
    </row>
    <row r="70" spans="1:2" x14ac:dyDescent="0.35">
      <c r="A70" t="s">
        <v>15</v>
      </c>
      <c r="B70">
        <v>6.5729999999999998E-3</v>
      </c>
    </row>
    <row r="71" spans="1:2" x14ac:dyDescent="0.35">
      <c r="A71" t="s">
        <v>15</v>
      </c>
      <c r="B71">
        <v>6.5180000000000004E-3</v>
      </c>
    </row>
    <row r="72" spans="1:2" x14ac:dyDescent="0.35">
      <c r="A72" t="s">
        <v>16</v>
      </c>
      <c r="B72">
        <v>1.0156999999999999E-2</v>
      </c>
    </row>
    <row r="73" spans="1:2" x14ac:dyDescent="0.35">
      <c r="A73" t="s">
        <v>16</v>
      </c>
      <c r="B73">
        <v>1.0114E-2</v>
      </c>
    </row>
    <row r="74" spans="1:2" x14ac:dyDescent="0.35">
      <c r="A74" t="s">
        <v>16</v>
      </c>
      <c r="B74">
        <v>1.0132E-2</v>
      </c>
    </row>
    <row r="75" spans="1:2" x14ac:dyDescent="0.35">
      <c r="A75" t="s">
        <v>16</v>
      </c>
      <c r="B75">
        <v>1.0151E-2</v>
      </c>
    </row>
    <row r="76" spans="1:2" x14ac:dyDescent="0.35">
      <c r="A76" t="s">
        <v>16</v>
      </c>
      <c r="B76">
        <v>1.0139E-2</v>
      </c>
    </row>
    <row r="77" spans="1:2" x14ac:dyDescent="0.35">
      <c r="A77" t="s">
        <v>17</v>
      </c>
      <c r="B77">
        <v>1.6355999999999999E-2</v>
      </c>
    </row>
    <row r="78" spans="1:2" x14ac:dyDescent="0.35">
      <c r="A78" t="s">
        <v>17</v>
      </c>
      <c r="B78">
        <v>1.6365999999999999E-2</v>
      </c>
    </row>
    <row r="79" spans="1:2" x14ac:dyDescent="0.35">
      <c r="A79" t="s">
        <v>17</v>
      </c>
      <c r="B79">
        <v>1.6341000000000001E-2</v>
      </c>
    </row>
    <row r="80" spans="1:2" x14ac:dyDescent="0.35">
      <c r="A80" t="s">
        <v>17</v>
      </c>
      <c r="B80">
        <v>1.6317999999999999E-2</v>
      </c>
    </row>
    <row r="81" spans="1:2" x14ac:dyDescent="0.35">
      <c r="A81" t="s">
        <v>17</v>
      </c>
      <c r="B81">
        <v>1.6497999999999999E-2</v>
      </c>
    </row>
    <row r="82" spans="1:2" x14ac:dyDescent="0.35">
      <c r="A82" t="s">
        <v>18</v>
      </c>
      <c r="B82">
        <v>2.9329999999999998E-2</v>
      </c>
    </row>
    <row r="83" spans="1:2" x14ac:dyDescent="0.35">
      <c r="A83" t="s">
        <v>18</v>
      </c>
      <c r="B83">
        <v>2.9246000000000001E-2</v>
      </c>
    </row>
    <row r="84" spans="1:2" x14ac:dyDescent="0.35">
      <c r="A84" t="s">
        <v>18</v>
      </c>
      <c r="B84">
        <v>2.9221E-2</v>
      </c>
    </row>
    <row r="85" spans="1:2" x14ac:dyDescent="0.35">
      <c r="A85" t="s">
        <v>18</v>
      </c>
      <c r="B85">
        <v>2.9250999999999999E-2</v>
      </c>
    </row>
    <row r="86" spans="1:2" x14ac:dyDescent="0.35">
      <c r="A86" t="s">
        <v>18</v>
      </c>
      <c r="B86">
        <v>2.9197000000000001E-2</v>
      </c>
    </row>
    <row r="87" spans="1:2" x14ac:dyDescent="0.35">
      <c r="A87" t="s">
        <v>19</v>
      </c>
      <c r="B87">
        <v>5.4468999999999997E-2</v>
      </c>
    </row>
    <row r="88" spans="1:2" x14ac:dyDescent="0.35">
      <c r="A88" t="s">
        <v>19</v>
      </c>
      <c r="B88">
        <v>5.4418000000000001E-2</v>
      </c>
    </row>
    <row r="89" spans="1:2" x14ac:dyDescent="0.35">
      <c r="A89" t="s">
        <v>19</v>
      </c>
      <c r="B89">
        <v>5.4446000000000001E-2</v>
      </c>
    </row>
    <row r="90" spans="1:2" x14ac:dyDescent="0.35">
      <c r="A90" t="s">
        <v>19</v>
      </c>
      <c r="B90">
        <v>5.4468000000000003E-2</v>
      </c>
    </row>
    <row r="91" spans="1:2" x14ac:dyDescent="0.35">
      <c r="A91" t="s">
        <v>19</v>
      </c>
      <c r="B91">
        <v>4.2313999999999997E-2</v>
      </c>
    </row>
    <row r="92" spans="1:2" x14ac:dyDescent="0.35">
      <c r="A92" t="s">
        <v>20</v>
      </c>
      <c r="B92">
        <v>3.8900999999999998E-2</v>
      </c>
    </row>
    <row r="93" spans="1:2" x14ac:dyDescent="0.35">
      <c r="A93" t="s">
        <v>20</v>
      </c>
      <c r="B93">
        <v>3.3276E-2</v>
      </c>
    </row>
    <row r="94" spans="1:2" x14ac:dyDescent="0.35">
      <c r="A94" t="s">
        <v>20</v>
      </c>
      <c r="B94">
        <v>3.3207E-2</v>
      </c>
    </row>
    <row r="95" spans="1:2" x14ac:dyDescent="0.35">
      <c r="A95" t="s">
        <v>20</v>
      </c>
      <c r="B95">
        <v>3.3251000000000003E-2</v>
      </c>
    </row>
    <row r="96" spans="1:2" x14ac:dyDescent="0.35">
      <c r="A96" t="s">
        <v>20</v>
      </c>
      <c r="B96">
        <v>3.3241E-2</v>
      </c>
    </row>
    <row r="97" spans="1:2" x14ac:dyDescent="0.35">
      <c r="A97" t="s">
        <v>21</v>
      </c>
      <c r="B97">
        <v>6.5124000000000001E-2</v>
      </c>
    </row>
    <row r="98" spans="1:2" x14ac:dyDescent="0.35">
      <c r="A98" t="s">
        <v>21</v>
      </c>
      <c r="B98">
        <v>5.7714000000000001E-2</v>
      </c>
    </row>
    <row r="99" spans="1:2" x14ac:dyDescent="0.35">
      <c r="A99" t="s">
        <v>21</v>
      </c>
      <c r="B99">
        <v>5.7685E-2</v>
      </c>
    </row>
    <row r="100" spans="1:2" x14ac:dyDescent="0.35">
      <c r="A100" t="s">
        <v>21</v>
      </c>
      <c r="B100">
        <v>5.7645000000000002E-2</v>
      </c>
    </row>
    <row r="101" spans="1:2" x14ac:dyDescent="0.35">
      <c r="A101" t="s">
        <v>21</v>
      </c>
      <c r="B101">
        <v>5.7591999999999997E-2</v>
      </c>
    </row>
    <row r="102" spans="1:2" x14ac:dyDescent="0.35">
      <c r="A102" t="s">
        <v>22</v>
      </c>
      <c r="B102">
        <v>0.107099</v>
      </c>
    </row>
    <row r="103" spans="1:2" x14ac:dyDescent="0.35">
      <c r="A103" t="s">
        <v>22</v>
      </c>
      <c r="B103">
        <v>9.3759999999999996E-2</v>
      </c>
    </row>
    <row r="104" spans="1:2" x14ac:dyDescent="0.35">
      <c r="A104" t="s">
        <v>22</v>
      </c>
      <c r="B104">
        <v>9.3772999999999995E-2</v>
      </c>
    </row>
    <row r="105" spans="1:2" x14ac:dyDescent="0.35">
      <c r="A105" t="s">
        <v>22</v>
      </c>
      <c r="B105">
        <v>9.3772999999999995E-2</v>
      </c>
    </row>
    <row r="106" spans="1:2" x14ac:dyDescent="0.35">
      <c r="A106" t="s">
        <v>22</v>
      </c>
      <c r="B106">
        <v>9.3745999999999996E-2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15FC-7C1A-4998-AE83-F981D916A80D}">
  <dimension ref="A1:B106"/>
  <sheetViews>
    <sheetView workbookViewId="0">
      <selection sqref="A1:B10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3.8200000000000002E-4</v>
      </c>
    </row>
    <row r="3" spans="1:2" x14ac:dyDescent="0.35">
      <c r="A3" s="28" t="s">
        <v>2</v>
      </c>
      <c r="B3">
        <v>2.2000000000000001E-4</v>
      </c>
    </row>
    <row r="4" spans="1:2" x14ac:dyDescent="0.35">
      <c r="A4" s="28" t="s">
        <v>2</v>
      </c>
      <c r="B4">
        <v>2.8499999999999999E-4</v>
      </c>
    </row>
    <row r="5" spans="1:2" x14ac:dyDescent="0.35">
      <c r="A5" s="28" t="s">
        <v>2</v>
      </c>
      <c r="B5">
        <v>2.2000000000000001E-4</v>
      </c>
    </row>
    <row r="6" spans="1:2" x14ac:dyDescent="0.35">
      <c r="A6" s="28" t="s">
        <v>2</v>
      </c>
      <c r="B6">
        <v>2.1000000000000001E-4</v>
      </c>
    </row>
    <row r="7" spans="1:2" x14ac:dyDescent="0.35">
      <c r="A7" s="28" t="s">
        <v>3</v>
      </c>
      <c r="B7">
        <v>2.1100000000000001E-4</v>
      </c>
    </row>
    <row r="8" spans="1:2" x14ac:dyDescent="0.35">
      <c r="A8" s="28" t="s">
        <v>3</v>
      </c>
      <c r="B8">
        <v>2.0799999999999999E-4</v>
      </c>
    </row>
    <row r="9" spans="1:2" x14ac:dyDescent="0.35">
      <c r="A9" s="28" t="s">
        <v>3</v>
      </c>
      <c r="B9">
        <v>2.1000000000000001E-4</v>
      </c>
    </row>
    <row r="10" spans="1:2" x14ac:dyDescent="0.35">
      <c r="A10" s="28" t="s">
        <v>3</v>
      </c>
      <c r="B10">
        <v>2.1100000000000001E-4</v>
      </c>
    </row>
    <row r="11" spans="1:2" x14ac:dyDescent="0.35">
      <c r="A11" s="28" t="s">
        <v>3</v>
      </c>
      <c r="B11">
        <v>2.1100000000000001E-4</v>
      </c>
    </row>
    <row r="12" spans="1:2" x14ac:dyDescent="0.35">
      <c r="A12" s="28" t="s">
        <v>4</v>
      </c>
      <c r="B12">
        <v>2.1100000000000001E-4</v>
      </c>
    </row>
    <row r="13" spans="1:2" x14ac:dyDescent="0.35">
      <c r="A13" s="28" t="s">
        <v>4</v>
      </c>
      <c r="B13">
        <v>2.12E-4</v>
      </c>
    </row>
    <row r="14" spans="1:2" x14ac:dyDescent="0.35">
      <c r="A14" s="28" t="s">
        <v>4</v>
      </c>
      <c r="B14">
        <v>2.13E-4</v>
      </c>
    </row>
    <row r="15" spans="1:2" x14ac:dyDescent="0.35">
      <c r="A15" s="28" t="s">
        <v>4</v>
      </c>
      <c r="B15">
        <v>2.13E-4</v>
      </c>
    </row>
    <row r="16" spans="1:2" x14ac:dyDescent="0.35">
      <c r="A16" s="28" t="s">
        <v>4</v>
      </c>
      <c r="B16">
        <v>2.4699999999999999E-4</v>
      </c>
    </row>
    <row r="17" spans="1:2" x14ac:dyDescent="0.35">
      <c r="A17" s="28" t="s">
        <v>5</v>
      </c>
      <c r="B17">
        <v>2.1000000000000001E-4</v>
      </c>
    </row>
    <row r="18" spans="1:2" x14ac:dyDescent="0.35">
      <c r="A18" s="28" t="s">
        <v>5</v>
      </c>
      <c r="B18">
        <v>2.1000000000000001E-4</v>
      </c>
    </row>
    <row r="19" spans="1:2" x14ac:dyDescent="0.35">
      <c r="A19" s="28" t="s">
        <v>5</v>
      </c>
      <c r="B19">
        <v>2.1100000000000001E-4</v>
      </c>
    </row>
    <row r="20" spans="1:2" x14ac:dyDescent="0.35">
      <c r="A20" s="28" t="s">
        <v>5</v>
      </c>
      <c r="B20">
        <v>2.0900000000000001E-4</v>
      </c>
    </row>
    <row r="21" spans="1:2" x14ac:dyDescent="0.35">
      <c r="A21" s="28" t="s">
        <v>5</v>
      </c>
      <c r="B21">
        <v>2.13E-4</v>
      </c>
    </row>
    <row r="22" spans="1:2" x14ac:dyDescent="0.35">
      <c r="A22" s="28" t="s">
        <v>6</v>
      </c>
      <c r="B22">
        <v>2.13E-4</v>
      </c>
    </row>
    <row r="23" spans="1:2" x14ac:dyDescent="0.35">
      <c r="A23" s="28" t="s">
        <v>6</v>
      </c>
      <c r="B23">
        <v>2.0900000000000001E-4</v>
      </c>
    </row>
    <row r="24" spans="1:2" x14ac:dyDescent="0.35">
      <c r="A24" s="28" t="s">
        <v>6</v>
      </c>
      <c r="B24">
        <v>2.1000000000000001E-4</v>
      </c>
    </row>
    <row r="25" spans="1:2" x14ac:dyDescent="0.35">
      <c r="A25" s="28" t="s">
        <v>6</v>
      </c>
      <c r="B25">
        <v>2.14E-4</v>
      </c>
    </row>
    <row r="26" spans="1:2" x14ac:dyDescent="0.35">
      <c r="A26" s="28" t="s">
        <v>6</v>
      </c>
      <c r="B26">
        <v>2.14E-4</v>
      </c>
    </row>
    <row r="27" spans="1:2" x14ac:dyDescent="0.35">
      <c r="A27" s="28" t="s">
        <v>7</v>
      </c>
      <c r="B27">
        <v>2.7300000000000002E-4</v>
      </c>
    </row>
    <row r="28" spans="1:2" x14ac:dyDescent="0.35">
      <c r="A28" s="28" t="s">
        <v>7</v>
      </c>
      <c r="B28">
        <v>2.6899999999999998E-4</v>
      </c>
    </row>
    <row r="29" spans="1:2" x14ac:dyDescent="0.35">
      <c r="A29" s="28" t="s">
        <v>7</v>
      </c>
      <c r="B29">
        <v>2.6600000000000001E-4</v>
      </c>
    </row>
    <row r="30" spans="1:2" x14ac:dyDescent="0.35">
      <c r="A30" s="28" t="s">
        <v>7</v>
      </c>
      <c r="B30">
        <v>2.6699999999999998E-4</v>
      </c>
    </row>
    <row r="31" spans="1:2" x14ac:dyDescent="0.35">
      <c r="A31" s="28" t="s">
        <v>7</v>
      </c>
      <c r="B31">
        <v>2.63E-4</v>
      </c>
    </row>
    <row r="32" spans="1:2" x14ac:dyDescent="0.35">
      <c r="A32" s="28" t="s">
        <v>8</v>
      </c>
      <c r="B32">
        <v>2.3900000000000001E-4</v>
      </c>
    </row>
    <row r="33" spans="1:2" x14ac:dyDescent="0.35">
      <c r="A33" s="28" t="s">
        <v>8</v>
      </c>
      <c r="B33">
        <v>2.4000000000000001E-4</v>
      </c>
    </row>
    <row r="34" spans="1:2" x14ac:dyDescent="0.35">
      <c r="A34" s="28" t="s">
        <v>8</v>
      </c>
      <c r="B34">
        <v>2.2900000000000001E-4</v>
      </c>
    </row>
    <row r="35" spans="1:2" x14ac:dyDescent="0.35">
      <c r="A35" s="28" t="s">
        <v>8</v>
      </c>
      <c r="B35">
        <v>2.3499999999999999E-4</v>
      </c>
    </row>
    <row r="36" spans="1:2" x14ac:dyDescent="0.35">
      <c r="A36" s="28" t="s">
        <v>8</v>
      </c>
      <c r="B36">
        <v>2.3599999999999999E-4</v>
      </c>
    </row>
    <row r="37" spans="1:2" x14ac:dyDescent="0.35">
      <c r="A37" s="28" t="s">
        <v>9</v>
      </c>
      <c r="B37">
        <v>1.0939999999999999E-3</v>
      </c>
    </row>
    <row r="38" spans="1:2" x14ac:dyDescent="0.35">
      <c r="A38" s="28" t="s">
        <v>9</v>
      </c>
      <c r="B38">
        <v>4.8000000000000001E-4</v>
      </c>
    </row>
    <row r="39" spans="1:2" x14ac:dyDescent="0.35">
      <c r="A39" s="28" t="s">
        <v>9</v>
      </c>
      <c r="B39">
        <v>4.1599999999999997E-4</v>
      </c>
    </row>
    <row r="40" spans="1:2" x14ac:dyDescent="0.35">
      <c r="A40" s="28" t="s">
        <v>9</v>
      </c>
      <c r="B40">
        <v>4.0099999999999999E-4</v>
      </c>
    </row>
    <row r="41" spans="1:2" x14ac:dyDescent="0.35">
      <c r="A41" s="28" t="s">
        <v>9</v>
      </c>
      <c r="B41">
        <v>4.0900000000000002E-4</v>
      </c>
    </row>
    <row r="42" spans="1:2" x14ac:dyDescent="0.35">
      <c r="A42" s="28" t="s">
        <v>10</v>
      </c>
      <c r="B42">
        <v>5.2400000000000005E-4</v>
      </c>
    </row>
    <row r="43" spans="1:2" x14ac:dyDescent="0.35">
      <c r="A43" s="28" t="s">
        <v>10</v>
      </c>
      <c r="B43">
        <v>4.7600000000000002E-4</v>
      </c>
    </row>
    <row r="44" spans="1:2" x14ac:dyDescent="0.35">
      <c r="A44" s="28" t="s">
        <v>10</v>
      </c>
      <c r="B44">
        <v>4.4700000000000002E-4</v>
      </c>
    </row>
    <row r="45" spans="1:2" x14ac:dyDescent="0.35">
      <c r="A45" s="28" t="s">
        <v>10</v>
      </c>
      <c r="B45">
        <v>4.4099999999999999E-4</v>
      </c>
    </row>
    <row r="46" spans="1:2" x14ac:dyDescent="0.35">
      <c r="A46" s="28" t="s">
        <v>10</v>
      </c>
      <c r="B46">
        <v>4.5199999999999998E-4</v>
      </c>
    </row>
    <row r="47" spans="1:2" x14ac:dyDescent="0.35">
      <c r="A47" s="28" t="s">
        <v>11</v>
      </c>
      <c r="B47">
        <v>8.1400000000000005E-4</v>
      </c>
    </row>
    <row r="48" spans="1:2" x14ac:dyDescent="0.35">
      <c r="A48" s="28" t="s">
        <v>11</v>
      </c>
      <c r="B48">
        <v>6.3699999999999998E-4</v>
      </c>
    </row>
    <row r="49" spans="1:2" x14ac:dyDescent="0.35">
      <c r="A49" s="28" t="s">
        <v>11</v>
      </c>
      <c r="B49">
        <v>6.3699999999999998E-4</v>
      </c>
    </row>
    <row r="50" spans="1:2" x14ac:dyDescent="0.35">
      <c r="A50" s="28" t="s">
        <v>11</v>
      </c>
      <c r="B50">
        <v>6.2500000000000001E-4</v>
      </c>
    </row>
    <row r="51" spans="1:2" x14ac:dyDescent="0.35">
      <c r="A51" s="28" t="s">
        <v>11</v>
      </c>
      <c r="B51">
        <v>6.3699999999999998E-4</v>
      </c>
    </row>
    <row r="52" spans="1:2" x14ac:dyDescent="0.35">
      <c r="A52" s="28" t="s">
        <v>12</v>
      </c>
      <c r="B52">
        <v>1.132E-3</v>
      </c>
    </row>
    <row r="53" spans="1:2" x14ac:dyDescent="0.35">
      <c r="A53" s="28" t="s">
        <v>12</v>
      </c>
      <c r="B53">
        <v>9.0200000000000002E-4</v>
      </c>
    </row>
    <row r="54" spans="1:2" x14ac:dyDescent="0.35">
      <c r="A54" s="28" t="s">
        <v>12</v>
      </c>
      <c r="B54">
        <v>9.9599999999999992E-4</v>
      </c>
    </row>
    <row r="55" spans="1:2" x14ac:dyDescent="0.35">
      <c r="A55" s="28" t="s">
        <v>12</v>
      </c>
      <c r="B55">
        <v>9.0700000000000004E-4</v>
      </c>
    </row>
    <row r="56" spans="1:2" x14ac:dyDescent="0.35">
      <c r="A56" s="28" t="s">
        <v>12</v>
      </c>
      <c r="B56">
        <v>8.92E-4</v>
      </c>
    </row>
    <row r="57" spans="1:2" x14ac:dyDescent="0.35">
      <c r="A57" s="28" t="s">
        <v>13</v>
      </c>
      <c r="B57">
        <v>2.101E-3</v>
      </c>
    </row>
    <row r="58" spans="1:2" x14ac:dyDescent="0.35">
      <c r="A58" s="28" t="s">
        <v>13</v>
      </c>
      <c r="B58">
        <v>1.6310000000000001E-3</v>
      </c>
    </row>
    <row r="59" spans="1:2" x14ac:dyDescent="0.35">
      <c r="A59" s="28" t="s">
        <v>13</v>
      </c>
      <c r="B59">
        <v>1.67E-3</v>
      </c>
    </row>
    <row r="60" spans="1:2" x14ac:dyDescent="0.35">
      <c r="A60" s="28" t="s">
        <v>13</v>
      </c>
      <c r="B60">
        <v>1.635E-3</v>
      </c>
    </row>
    <row r="61" spans="1:2" x14ac:dyDescent="0.35">
      <c r="A61" s="28" t="s">
        <v>13</v>
      </c>
      <c r="B61">
        <v>1.65E-3</v>
      </c>
    </row>
    <row r="62" spans="1:2" x14ac:dyDescent="0.35">
      <c r="A62" s="28" t="s">
        <v>14</v>
      </c>
      <c r="B62">
        <v>3.8349999999999999E-3</v>
      </c>
    </row>
    <row r="63" spans="1:2" x14ac:dyDescent="0.35">
      <c r="A63" s="28" t="s">
        <v>14</v>
      </c>
      <c r="B63">
        <v>3.0530000000000002E-3</v>
      </c>
    </row>
    <row r="64" spans="1:2" x14ac:dyDescent="0.35">
      <c r="A64" s="28" t="s">
        <v>14</v>
      </c>
      <c r="B64">
        <v>2.99E-3</v>
      </c>
    </row>
    <row r="65" spans="1:2" x14ac:dyDescent="0.35">
      <c r="A65" s="28" t="s">
        <v>14</v>
      </c>
      <c r="B65">
        <v>2.9979999999999998E-3</v>
      </c>
    </row>
    <row r="66" spans="1:2" x14ac:dyDescent="0.35">
      <c r="A66" s="28" t="s">
        <v>14</v>
      </c>
      <c r="B66">
        <v>2.9659999999999999E-3</v>
      </c>
    </row>
    <row r="67" spans="1:2" x14ac:dyDescent="0.35">
      <c r="A67" s="28" t="s">
        <v>15</v>
      </c>
      <c r="B67">
        <v>6.1700000000000001E-3</v>
      </c>
    </row>
    <row r="68" spans="1:2" x14ac:dyDescent="0.35">
      <c r="A68" s="28" t="s">
        <v>15</v>
      </c>
      <c r="B68">
        <v>5.8430000000000001E-3</v>
      </c>
    </row>
    <row r="69" spans="1:2" x14ac:dyDescent="0.35">
      <c r="A69" s="28" t="s">
        <v>15</v>
      </c>
      <c r="B69">
        <v>2.0110000000000002E-3</v>
      </c>
    </row>
    <row r="70" spans="1:2" x14ac:dyDescent="0.35">
      <c r="A70" s="28" t="s">
        <v>15</v>
      </c>
      <c r="B70">
        <v>1.9499999999999999E-3</v>
      </c>
    </row>
    <row r="71" spans="1:2" x14ac:dyDescent="0.35">
      <c r="A71" s="28" t="s">
        <v>15</v>
      </c>
      <c r="B71">
        <v>1.9849999999999998E-3</v>
      </c>
    </row>
    <row r="72" spans="1:2" x14ac:dyDescent="0.35">
      <c r="A72" s="28" t="s">
        <v>16</v>
      </c>
      <c r="B72">
        <v>4.2859999999999999E-3</v>
      </c>
    </row>
    <row r="73" spans="1:2" x14ac:dyDescent="0.35">
      <c r="A73" s="28" t="s">
        <v>16</v>
      </c>
      <c r="B73">
        <v>3.8019999999999998E-3</v>
      </c>
    </row>
    <row r="74" spans="1:2" x14ac:dyDescent="0.35">
      <c r="A74" s="28" t="s">
        <v>16</v>
      </c>
      <c r="B74">
        <v>3.8089999999999999E-3</v>
      </c>
    </row>
    <row r="75" spans="1:2" x14ac:dyDescent="0.35">
      <c r="A75" s="28" t="s">
        <v>16</v>
      </c>
      <c r="B75">
        <v>3.8319999999999999E-3</v>
      </c>
    </row>
    <row r="76" spans="1:2" x14ac:dyDescent="0.35">
      <c r="A76" s="28" t="s">
        <v>16</v>
      </c>
      <c r="B76">
        <v>3.8010000000000001E-3</v>
      </c>
    </row>
    <row r="77" spans="1:2" x14ac:dyDescent="0.35">
      <c r="A77" s="28" t="s">
        <v>17</v>
      </c>
      <c r="B77">
        <v>7.4679999999999998E-3</v>
      </c>
    </row>
    <row r="78" spans="1:2" x14ac:dyDescent="0.35">
      <c r="A78" s="28" t="s">
        <v>17</v>
      </c>
      <c r="B78">
        <v>8.2269999999999999E-3</v>
      </c>
    </row>
    <row r="79" spans="1:2" x14ac:dyDescent="0.35">
      <c r="A79" s="28" t="s">
        <v>17</v>
      </c>
      <c r="B79">
        <v>5.5050000000000003E-3</v>
      </c>
    </row>
    <row r="80" spans="1:2" x14ac:dyDescent="0.35">
      <c r="A80" s="28" t="s">
        <v>17</v>
      </c>
      <c r="B80">
        <v>5.5079999999999999E-3</v>
      </c>
    </row>
    <row r="81" spans="1:2" x14ac:dyDescent="0.35">
      <c r="A81" s="28" t="s">
        <v>17</v>
      </c>
      <c r="B81">
        <v>5.4660000000000004E-3</v>
      </c>
    </row>
    <row r="82" spans="1:2" x14ac:dyDescent="0.35">
      <c r="A82" s="28" t="s">
        <v>18</v>
      </c>
      <c r="B82">
        <v>1.0544E-2</v>
      </c>
    </row>
    <row r="83" spans="1:2" x14ac:dyDescent="0.35">
      <c r="A83" s="28" t="s">
        <v>18</v>
      </c>
      <c r="B83">
        <v>1.1565000000000001E-2</v>
      </c>
    </row>
    <row r="84" spans="1:2" x14ac:dyDescent="0.35">
      <c r="A84" s="28" t="s">
        <v>18</v>
      </c>
      <c r="B84">
        <v>1.3318999999999999E-2</v>
      </c>
    </row>
    <row r="85" spans="1:2" x14ac:dyDescent="0.35">
      <c r="A85" s="28" t="s">
        <v>18</v>
      </c>
      <c r="B85">
        <v>1.3202E-2</v>
      </c>
    </row>
    <row r="86" spans="1:2" x14ac:dyDescent="0.35">
      <c r="A86" s="28" t="s">
        <v>18</v>
      </c>
      <c r="B86">
        <v>1.3226E-2</v>
      </c>
    </row>
    <row r="87" spans="1:2" x14ac:dyDescent="0.35">
      <c r="A87" s="28" t="s">
        <v>19</v>
      </c>
      <c r="B87">
        <v>2.5309000000000002E-2</v>
      </c>
    </row>
    <row r="88" spans="1:2" x14ac:dyDescent="0.35">
      <c r="A88" s="28" t="s">
        <v>19</v>
      </c>
      <c r="B88">
        <v>2.5538000000000002E-2</v>
      </c>
    </row>
    <row r="89" spans="1:2" x14ac:dyDescent="0.35">
      <c r="A89" s="28" t="s">
        <v>19</v>
      </c>
      <c r="B89">
        <v>2.5588E-2</v>
      </c>
    </row>
    <row r="90" spans="1:2" x14ac:dyDescent="0.35">
      <c r="A90" s="28" t="s">
        <v>19</v>
      </c>
      <c r="B90">
        <v>2.5669000000000001E-2</v>
      </c>
    </row>
    <row r="91" spans="1:2" x14ac:dyDescent="0.35">
      <c r="A91" s="28" t="s">
        <v>19</v>
      </c>
      <c r="B91">
        <v>2.5538999999999999E-2</v>
      </c>
    </row>
    <row r="92" spans="1:2" x14ac:dyDescent="0.35">
      <c r="A92" s="28" t="s">
        <v>20</v>
      </c>
      <c r="B92">
        <v>8.2170000000000003E-3</v>
      </c>
    </row>
    <row r="93" spans="1:2" x14ac:dyDescent="0.35">
      <c r="A93" s="28" t="s">
        <v>20</v>
      </c>
      <c r="B93">
        <v>4.4809999999999997E-3</v>
      </c>
    </row>
    <row r="94" spans="1:2" x14ac:dyDescent="0.35">
      <c r="A94" s="28" t="s">
        <v>20</v>
      </c>
      <c r="B94">
        <v>4.5240000000000002E-3</v>
      </c>
    </row>
    <row r="95" spans="1:2" x14ac:dyDescent="0.35">
      <c r="A95" s="28" t="s">
        <v>20</v>
      </c>
      <c r="B95">
        <v>4.4609999999999997E-3</v>
      </c>
    </row>
    <row r="96" spans="1:2" x14ac:dyDescent="0.35">
      <c r="A96" s="28" t="s">
        <v>20</v>
      </c>
      <c r="B96">
        <v>4.6039999999999996E-3</v>
      </c>
    </row>
    <row r="97" spans="1:2" x14ac:dyDescent="0.35">
      <c r="A97" s="28" t="s">
        <v>21</v>
      </c>
      <c r="B97">
        <v>1.4596E-2</v>
      </c>
    </row>
    <row r="98" spans="1:2" x14ac:dyDescent="0.35">
      <c r="A98" s="28" t="s">
        <v>21</v>
      </c>
      <c r="B98">
        <v>9.5949999999999994E-3</v>
      </c>
    </row>
    <row r="99" spans="1:2" x14ac:dyDescent="0.35">
      <c r="A99" s="28" t="s">
        <v>21</v>
      </c>
      <c r="B99">
        <v>8.6309999999999998E-3</v>
      </c>
    </row>
    <row r="100" spans="1:2" x14ac:dyDescent="0.35">
      <c r="A100" s="28" t="s">
        <v>21</v>
      </c>
      <c r="B100">
        <v>8.2319999999999997E-3</v>
      </c>
    </row>
    <row r="101" spans="1:2" x14ac:dyDescent="0.35">
      <c r="A101" s="28" t="s">
        <v>21</v>
      </c>
      <c r="B101">
        <v>8.2019999999999992E-3</v>
      </c>
    </row>
    <row r="102" spans="1:2" x14ac:dyDescent="0.35">
      <c r="A102" s="28" t="s">
        <v>22</v>
      </c>
      <c r="B102">
        <v>2.036E-2</v>
      </c>
    </row>
    <row r="103" spans="1:2" x14ac:dyDescent="0.35">
      <c r="A103" s="28" t="s">
        <v>22</v>
      </c>
      <c r="B103">
        <v>1.5140000000000001E-2</v>
      </c>
    </row>
    <row r="104" spans="1:2" x14ac:dyDescent="0.35">
      <c r="A104" s="28" t="s">
        <v>22</v>
      </c>
      <c r="B104">
        <v>1.5053E-2</v>
      </c>
    </row>
    <row r="105" spans="1:2" x14ac:dyDescent="0.35">
      <c r="A105" s="28" t="s">
        <v>22</v>
      </c>
      <c r="B105">
        <v>1.6379000000000001E-2</v>
      </c>
    </row>
    <row r="106" spans="1:2" x14ac:dyDescent="0.35">
      <c r="A106" s="28" t="s">
        <v>22</v>
      </c>
      <c r="B106">
        <v>1.5158E-2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CFF9-C785-4F32-A196-60347E615D56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1.264E-2</v>
      </c>
    </row>
    <row r="3" spans="1:2" x14ac:dyDescent="0.35">
      <c r="A3" s="28" t="s">
        <v>2</v>
      </c>
      <c r="B3">
        <v>1.36E-4</v>
      </c>
    </row>
    <row r="4" spans="1:2" x14ac:dyDescent="0.35">
      <c r="A4" s="28" t="s">
        <v>2</v>
      </c>
      <c r="B4">
        <v>1.5200000000000001E-4</v>
      </c>
    </row>
    <row r="5" spans="1:2" x14ac:dyDescent="0.35">
      <c r="A5" s="28" t="s">
        <v>2</v>
      </c>
      <c r="B5">
        <v>1.2E-4</v>
      </c>
    </row>
    <row r="6" spans="1:2" x14ac:dyDescent="0.35">
      <c r="A6" s="28" t="s">
        <v>2</v>
      </c>
      <c r="B6">
        <v>1.22E-4</v>
      </c>
    </row>
    <row r="7" spans="1:2" x14ac:dyDescent="0.35">
      <c r="A7" s="28" t="s">
        <v>3</v>
      </c>
      <c r="B7">
        <v>1.2300000000000001E-4</v>
      </c>
    </row>
    <row r="8" spans="1:2" x14ac:dyDescent="0.35">
      <c r="A8" s="28" t="s">
        <v>3</v>
      </c>
      <c r="B8">
        <v>1.47E-4</v>
      </c>
    </row>
    <row r="9" spans="1:2" x14ac:dyDescent="0.35">
      <c r="A9" s="28" t="s">
        <v>3</v>
      </c>
      <c r="B9">
        <v>1.25E-4</v>
      </c>
    </row>
    <row r="10" spans="1:2" x14ac:dyDescent="0.35">
      <c r="A10" s="28" t="s">
        <v>3</v>
      </c>
      <c r="B10">
        <v>1.2300000000000001E-4</v>
      </c>
    </row>
    <row r="11" spans="1:2" x14ac:dyDescent="0.35">
      <c r="A11" s="28" t="s">
        <v>3</v>
      </c>
      <c r="B11">
        <v>1.22E-4</v>
      </c>
    </row>
    <row r="12" spans="1:2" x14ac:dyDescent="0.35">
      <c r="A12" s="28" t="s">
        <v>4</v>
      </c>
      <c r="B12">
        <v>1.22E-4</v>
      </c>
    </row>
    <row r="13" spans="1:2" x14ac:dyDescent="0.35">
      <c r="A13" s="28" t="s">
        <v>4</v>
      </c>
      <c r="B13">
        <v>1.2400000000000001E-4</v>
      </c>
    </row>
    <row r="14" spans="1:2" x14ac:dyDescent="0.35">
      <c r="A14" s="28" t="s">
        <v>4</v>
      </c>
      <c r="B14">
        <v>1.26E-4</v>
      </c>
    </row>
    <row r="15" spans="1:2" x14ac:dyDescent="0.35">
      <c r="A15" s="28" t="s">
        <v>4</v>
      </c>
      <c r="B15">
        <v>1.21E-4</v>
      </c>
    </row>
    <row r="16" spans="1:2" x14ac:dyDescent="0.35">
      <c r="A16" s="28" t="s">
        <v>4</v>
      </c>
      <c r="B16">
        <v>1.1900000000000001E-4</v>
      </c>
    </row>
    <row r="17" spans="1:2" x14ac:dyDescent="0.35">
      <c r="A17" s="28" t="s">
        <v>5</v>
      </c>
      <c r="B17">
        <v>1.2E-4</v>
      </c>
    </row>
    <row r="18" spans="1:2" x14ac:dyDescent="0.35">
      <c r="A18" s="28" t="s">
        <v>5</v>
      </c>
      <c r="B18">
        <v>1.2E-4</v>
      </c>
    </row>
    <row r="19" spans="1:2" x14ac:dyDescent="0.35">
      <c r="A19" s="28" t="s">
        <v>5</v>
      </c>
      <c r="B19">
        <v>1.1900000000000001E-4</v>
      </c>
    </row>
    <row r="20" spans="1:2" x14ac:dyDescent="0.35">
      <c r="A20" s="28" t="s">
        <v>5</v>
      </c>
      <c r="B20">
        <v>1.21E-4</v>
      </c>
    </row>
    <row r="21" spans="1:2" x14ac:dyDescent="0.35">
      <c r="A21" s="28" t="s">
        <v>5</v>
      </c>
      <c r="B21">
        <v>1.2E-4</v>
      </c>
    </row>
    <row r="22" spans="1:2" x14ac:dyDescent="0.35">
      <c r="A22" s="28" t="s">
        <v>6</v>
      </c>
      <c r="B22">
        <v>1.25E-4</v>
      </c>
    </row>
    <row r="23" spans="1:2" x14ac:dyDescent="0.35">
      <c r="A23" s="28" t="s">
        <v>6</v>
      </c>
      <c r="B23">
        <v>1.16E-4</v>
      </c>
    </row>
    <row r="24" spans="1:2" x14ac:dyDescent="0.35">
      <c r="A24" s="28" t="s">
        <v>6</v>
      </c>
      <c r="B24">
        <v>1.1900000000000001E-4</v>
      </c>
    </row>
    <row r="25" spans="1:2" x14ac:dyDescent="0.35">
      <c r="A25" s="28" t="s">
        <v>6</v>
      </c>
      <c r="B25">
        <v>1.25E-4</v>
      </c>
    </row>
    <row r="26" spans="1:2" x14ac:dyDescent="0.35">
      <c r="A26" s="28" t="s">
        <v>6</v>
      </c>
      <c r="B26">
        <v>1.1900000000000001E-4</v>
      </c>
    </row>
    <row r="27" spans="1:2" x14ac:dyDescent="0.35">
      <c r="A27" s="28" t="s">
        <v>7</v>
      </c>
      <c r="B27">
        <v>1.2300000000000001E-4</v>
      </c>
    </row>
    <row r="28" spans="1:2" x14ac:dyDescent="0.35">
      <c r="A28" s="28" t="s">
        <v>7</v>
      </c>
      <c r="B28">
        <v>1.1400000000000001E-4</v>
      </c>
    </row>
    <row r="29" spans="1:2" x14ac:dyDescent="0.35">
      <c r="A29" s="28" t="s">
        <v>7</v>
      </c>
      <c r="B29">
        <v>1.3300000000000001E-4</v>
      </c>
    </row>
    <row r="30" spans="1:2" x14ac:dyDescent="0.35">
      <c r="A30" s="28" t="s">
        <v>7</v>
      </c>
      <c r="B30">
        <v>1.26E-4</v>
      </c>
    </row>
    <row r="31" spans="1:2" x14ac:dyDescent="0.35">
      <c r="A31" s="28" t="s">
        <v>7</v>
      </c>
      <c r="B31">
        <v>1.25E-4</v>
      </c>
    </row>
    <row r="32" spans="1:2" x14ac:dyDescent="0.35">
      <c r="A32" s="28" t="s">
        <v>8</v>
      </c>
      <c r="B32">
        <v>4.1599999999999997E-4</v>
      </c>
    </row>
    <row r="33" spans="1:2" x14ac:dyDescent="0.35">
      <c r="A33" s="28" t="s">
        <v>8</v>
      </c>
      <c r="B33">
        <v>4.1300000000000001E-4</v>
      </c>
    </row>
    <row r="34" spans="1:2" x14ac:dyDescent="0.35">
      <c r="A34" s="28" t="s">
        <v>8</v>
      </c>
      <c r="B34">
        <v>4.08E-4</v>
      </c>
    </row>
    <row r="35" spans="1:2" x14ac:dyDescent="0.35">
      <c r="A35" s="28" t="s">
        <v>8</v>
      </c>
      <c r="B35">
        <v>4.2099999999999999E-4</v>
      </c>
    </row>
    <row r="36" spans="1:2" x14ac:dyDescent="0.35">
      <c r="A36" s="28" t="s">
        <v>8</v>
      </c>
      <c r="B36">
        <v>4.08E-4</v>
      </c>
    </row>
    <row r="37" spans="1:2" x14ac:dyDescent="0.35">
      <c r="A37" s="28" t="s">
        <v>9</v>
      </c>
      <c r="B37">
        <v>4.2499999999999998E-4</v>
      </c>
    </row>
    <row r="38" spans="1:2" x14ac:dyDescent="0.35">
      <c r="A38" s="28" t="s">
        <v>9</v>
      </c>
      <c r="B38">
        <v>4.26E-4</v>
      </c>
    </row>
    <row r="39" spans="1:2" x14ac:dyDescent="0.35">
      <c r="A39" s="28" t="s">
        <v>9</v>
      </c>
      <c r="B39">
        <v>4.2700000000000002E-4</v>
      </c>
    </row>
    <row r="40" spans="1:2" x14ac:dyDescent="0.35">
      <c r="A40" s="28" t="s">
        <v>9</v>
      </c>
      <c r="B40">
        <v>4.28E-4</v>
      </c>
    </row>
    <row r="41" spans="1:2" x14ac:dyDescent="0.35">
      <c r="A41" s="28" t="s">
        <v>9</v>
      </c>
      <c r="B41">
        <v>4.2299999999999998E-4</v>
      </c>
    </row>
    <row r="42" spans="1:2" x14ac:dyDescent="0.35">
      <c r="A42" s="28" t="s">
        <v>10</v>
      </c>
      <c r="B42">
        <v>5.4699999999999996E-4</v>
      </c>
    </row>
    <row r="43" spans="1:2" x14ac:dyDescent="0.35">
      <c r="A43" s="28" t="s">
        <v>10</v>
      </c>
      <c r="B43">
        <v>5.0900000000000001E-4</v>
      </c>
    </row>
    <row r="44" spans="1:2" x14ac:dyDescent="0.35">
      <c r="A44" s="28" t="s">
        <v>10</v>
      </c>
      <c r="B44">
        <v>5.1099999999999995E-4</v>
      </c>
    </row>
    <row r="45" spans="1:2" x14ac:dyDescent="0.35">
      <c r="A45" s="28" t="s">
        <v>10</v>
      </c>
      <c r="B45">
        <v>6.5500000000000003E-3</v>
      </c>
    </row>
    <row r="46" spans="1:2" x14ac:dyDescent="0.35">
      <c r="A46" s="28" t="s">
        <v>10</v>
      </c>
      <c r="B46">
        <v>5.0000000000000001E-4</v>
      </c>
    </row>
    <row r="47" spans="1:2" x14ac:dyDescent="0.35">
      <c r="A47" s="28" t="s">
        <v>11</v>
      </c>
      <c r="B47">
        <v>5.7499999999999999E-4</v>
      </c>
    </row>
    <row r="48" spans="1:2" x14ac:dyDescent="0.35">
      <c r="A48" s="28" t="s">
        <v>11</v>
      </c>
      <c r="B48">
        <v>5.9699999999999998E-4</v>
      </c>
    </row>
    <row r="49" spans="1:2" x14ac:dyDescent="0.35">
      <c r="A49" s="28" t="s">
        <v>11</v>
      </c>
      <c r="B49">
        <v>5.8E-4</v>
      </c>
    </row>
    <row r="50" spans="1:2" x14ac:dyDescent="0.35">
      <c r="A50" s="28" t="s">
        <v>11</v>
      </c>
      <c r="B50">
        <v>5.7499999999999999E-4</v>
      </c>
    </row>
    <row r="51" spans="1:2" x14ac:dyDescent="0.35">
      <c r="A51" s="28" t="s">
        <v>11</v>
      </c>
      <c r="B51">
        <v>5.5999999999999995E-4</v>
      </c>
    </row>
    <row r="52" spans="1:2" x14ac:dyDescent="0.35">
      <c r="A52" s="28" t="s">
        <v>12</v>
      </c>
      <c r="B52">
        <v>6.3599999999999996E-4</v>
      </c>
    </row>
    <row r="53" spans="1:2" x14ac:dyDescent="0.35">
      <c r="A53" s="28" t="s">
        <v>12</v>
      </c>
      <c r="B53">
        <v>6.4099999999999997E-4</v>
      </c>
    </row>
    <row r="54" spans="1:2" x14ac:dyDescent="0.35">
      <c r="A54" s="28" t="s">
        <v>12</v>
      </c>
      <c r="B54">
        <v>6.4000000000000005E-4</v>
      </c>
    </row>
    <row r="55" spans="1:2" x14ac:dyDescent="0.35">
      <c r="A55" s="28" t="s">
        <v>12</v>
      </c>
      <c r="B55">
        <v>6.3100000000000005E-4</v>
      </c>
    </row>
    <row r="56" spans="1:2" x14ac:dyDescent="0.35">
      <c r="A56" s="28" t="s">
        <v>12</v>
      </c>
      <c r="B56">
        <v>6.5300000000000004E-4</v>
      </c>
    </row>
    <row r="57" spans="1:2" x14ac:dyDescent="0.35">
      <c r="A57" s="28" t="s">
        <v>13</v>
      </c>
      <c r="B57">
        <v>9.5500000000000001E-4</v>
      </c>
    </row>
    <row r="58" spans="1:2" x14ac:dyDescent="0.35">
      <c r="A58" s="28" t="s">
        <v>13</v>
      </c>
      <c r="B58">
        <v>9.1699999999999995E-4</v>
      </c>
    </row>
    <row r="59" spans="1:2" x14ac:dyDescent="0.35">
      <c r="A59" s="28" t="s">
        <v>13</v>
      </c>
      <c r="B59">
        <v>9.1299999999999997E-4</v>
      </c>
    </row>
    <row r="60" spans="1:2" x14ac:dyDescent="0.35">
      <c r="A60" s="28" t="s">
        <v>13</v>
      </c>
      <c r="B60">
        <v>9.1799999999999998E-4</v>
      </c>
    </row>
    <row r="61" spans="1:2" x14ac:dyDescent="0.35">
      <c r="A61" s="28" t="s">
        <v>13</v>
      </c>
      <c r="B61">
        <v>9.1600000000000004E-4</v>
      </c>
    </row>
    <row r="62" spans="1:2" x14ac:dyDescent="0.35">
      <c r="A62" s="28" t="s">
        <v>14</v>
      </c>
      <c r="B62">
        <v>1.217E-3</v>
      </c>
    </row>
    <row r="63" spans="1:2" x14ac:dyDescent="0.35">
      <c r="A63" s="28" t="s">
        <v>14</v>
      </c>
      <c r="B63">
        <v>1.183E-3</v>
      </c>
    </row>
    <row r="64" spans="1:2" x14ac:dyDescent="0.35">
      <c r="A64" s="28" t="s">
        <v>14</v>
      </c>
      <c r="B64">
        <v>1.1800000000000001E-3</v>
      </c>
    </row>
    <row r="65" spans="1:2" x14ac:dyDescent="0.35">
      <c r="A65" s="28" t="s">
        <v>14</v>
      </c>
      <c r="B65">
        <v>1.188E-3</v>
      </c>
    </row>
    <row r="66" spans="1:2" x14ac:dyDescent="0.35">
      <c r="A66" s="28" t="s">
        <v>14</v>
      </c>
      <c r="B66">
        <v>1.1919999999999999E-3</v>
      </c>
    </row>
    <row r="67" spans="1:2" x14ac:dyDescent="0.35">
      <c r="A67" s="28" t="s">
        <v>15</v>
      </c>
      <c r="B67">
        <v>1.441E-3</v>
      </c>
    </row>
    <row r="68" spans="1:2" x14ac:dyDescent="0.35">
      <c r="A68" s="28" t="s">
        <v>15</v>
      </c>
      <c r="B68">
        <v>1.441E-3</v>
      </c>
    </row>
    <row r="69" spans="1:2" x14ac:dyDescent="0.35">
      <c r="A69" s="28" t="s">
        <v>15</v>
      </c>
      <c r="B69">
        <v>1.441E-3</v>
      </c>
    </row>
    <row r="70" spans="1:2" x14ac:dyDescent="0.35">
      <c r="A70" s="28" t="s">
        <v>15</v>
      </c>
      <c r="B70">
        <v>1.431E-3</v>
      </c>
    </row>
    <row r="71" spans="1:2" x14ac:dyDescent="0.35">
      <c r="A71" s="28" t="s">
        <v>15</v>
      </c>
      <c r="B71">
        <v>1.438E-3</v>
      </c>
    </row>
    <row r="72" spans="1:2" x14ac:dyDescent="0.35">
      <c r="A72" s="28" t="s">
        <v>16</v>
      </c>
      <c r="B72">
        <v>1.841E-3</v>
      </c>
    </row>
    <row r="73" spans="1:2" x14ac:dyDescent="0.35">
      <c r="A73" s="28" t="s">
        <v>16</v>
      </c>
      <c r="B73">
        <v>1.7849999999999999E-3</v>
      </c>
    </row>
    <row r="74" spans="1:2" x14ac:dyDescent="0.35">
      <c r="A74" s="28" t="s">
        <v>16</v>
      </c>
      <c r="B74">
        <v>1.7880000000000001E-3</v>
      </c>
    </row>
    <row r="75" spans="1:2" x14ac:dyDescent="0.35">
      <c r="A75" s="28" t="s">
        <v>16</v>
      </c>
      <c r="B75">
        <v>1.7799999999999999E-3</v>
      </c>
    </row>
    <row r="76" spans="1:2" x14ac:dyDescent="0.35">
      <c r="A76" s="28" t="s">
        <v>16</v>
      </c>
      <c r="B76">
        <v>1.823E-3</v>
      </c>
    </row>
    <row r="77" spans="1:2" x14ac:dyDescent="0.35">
      <c r="A77" s="28" t="s">
        <v>17</v>
      </c>
      <c r="B77">
        <v>2.813E-3</v>
      </c>
    </row>
    <row r="78" spans="1:2" x14ac:dyDescent="0.35">
      <c r="A78" s="28" t="s">
        <v>17</v>
      </c>
      <c r="B78">
        <v>2.7169999999999998E-3</v>
      </c>
    </row>
    <row r="79" spans="1:2" x14ac:dyDescent="0.35">
      <c r="A79" s="28" t="s">
        <v>17</v>
      </c>
      <c r="B79">
        <v>2.7520000000000001E-3</v>
      </c>
    </row>
    <row r="80" spans="1:2" x14ac:dyDescent="0.35">
      <c r="A80" s="28" t="s">
        <v>17</v>
      </c>
      <c r="B80">
        <v>2.7330000000000002E-3</v>
      </c>
    </row>
    <row r="81" spans="1:2" x14ac:dyDescent="0.35">
      <c r="A81" s="28" t="s">
        <v>17</v>
      </c>
      <c r="B81">
        <v>2.7529999999999998E-3</v>
      </c>
    </row>
    <row r="82" spans="1:2" x14ac:dyDescent="0.35">
      <c r="A82" s="28" t="s">
        <v>18</v>
      </c>
      <c r="B82">
        <v>4.5649999999999996E-3</v>
      </c>
    </row>
    <row r="83" spans="1:2" x14ac:dyDescent="0.35">
      <c r="A83" s="28" t="s">
        <v>18</v>
      </c>
      <c r="B83">
        <v>4.6379999999999998E-3</v>
      </c>
    </row>
    <row r="84" spans="1:2" x14ac:dyDescent="0.35">
      <c r="A84" s="28" t="s">
        <v>18</v>
      </c>
      <c r="B84">
        <v>4.6420000000000003E-3</v>
      </c>
    </row>
    <row r="85" spans="1:2" x14ac:dyDescent="0.35">
      <c r="A85" s="28" t="s">
        <v>18</v>
      </c>
      <c r="B85">
        <v>4.6129999999999999E-3</v>
      </c>
    </row>
    <row r="86" spans="1:2" x14ac:dyDescent="0.35">
      <c r="A86" s="28" t="s">
        <v>18</v>
      </c>
      <c r="B86">
        <v>4.5880000000000001E-3</v>
      </c>
    </row>
    <row r="87" spans="1:2" x14ac:dyDescent="0.35">
      <c r="A87" s="28" t="s">
        <v>19</v>
      </c>
      <c r="B87">
        <v>9.4299999999999991E-3</v>
      </c>
    </row>
    <row r="88" spans="1:2" x14ac:dyDescent="0.35">
      <c r="A88" s="28" t="s">
        <v>19</v>
      </c>
      <c r="B88">
        <v>8.1209999999999997E-3</v>
      </c>
    </row>
    <row r="89" spans="1:2" x14ac:dyDescent="0.35">
      <c r="A89" s="28" t="s">
        <v>19</v>
      </c>
      <c r="B89">
        <v>8.005E-3</v>
      </c>
    </row>
    <row r="90" spans="1:2" x14ac:dyDescent="0.35">
      <c r="A90" s="28" t="s">
        <v>19</v>
      </c>
      <c r="B90">
        <v>7.9159999999999994E-3</v>
      </c>
    </row>
    <row r="91" spans="1:2" x14ac:dyDescent="0.35">
      <c r="A91" s="28" t="s">
        <v>19</v>
      </c>
      <c r="B91">
        <v>7.9869999999999993E-3</v>
      </c>
    </row>
    <row r="92" spans="1:2" x14ac:dyDescent="0.35">
      <c r="A92" s="28" t="s">
        <v>20</v>
      </c>
      <c r="B92">
        <v>2.0125000000000001E-2</v>
      </c>
    </row>
    <row r="93" spans="1:2" x14ac:dyDescent="0.35">
      <c r="A93" s="28" t="s">
        <v>20</v>
      </c>
      <c r="B93">
        <v>1.6324999999999999E-2</v>
      </c>
    </row>
    <row r="94" spans="1:2" x14ac:dyDescent="0.35">
      <c r="A94" s="28" t="s">
        <v>20</v>
      </c>
      <c r="B94">
        <v>1.6381E-2</v>
      </c>
    </row>
    <row r="95" spans="1:2" x14ac:dyDescent="0.35">
      <c r="A95" s="28" t="s">
        <v>20</v>
      </c>
      <c r="B95">
        <v>1.6338999999999999E-2</v>
      </c>
    </row>
    <row r="96" spans="1:2" x14ac:dyDescent="0.35">
      <c r="A96" s="28" t="s">
        <v>20</v>
      </c>
      <c r="B96">
        <v>1.6319E-2</v>
      </c>
    </row>
    <row r="97" spans="1:2" x14ac:dyDescent="0.35">
      <c r="A97" s="28" t="s">
        <v>21</v>
      </c>
      <c r="B97">
        <v>3.2411000000000002E-2</v>
      </c>
    </row>
    <row r="98" spans="1:2" x14ac:dyDescent="0.35">
      <c r="A98" s="28" t="s">
        <v>21</v>
      </c>
      <c r="B98">
        <v>2.6925999999999999E-2</v>
      </c>
    </row>
    <row r="99" spans="1:2" x14ac:dyDescent="0.35">
      <c r="A99" s="28" t="s">
        <v>21</v>
      </c>
      <c r="B99">
        <v>2.6979E-2</v>
      </c>
    </row>
    <row r="100" spans="1:2" x14ac:dyDescent="0.35">
      <c r="A100" s="28" t="s">
        <v>21</v>
      </c>
      <c r="B100">
        <v>2.6927E-2</v>
      </c>
    </row>
    <row r="101" spans="1:2" x14ac:dyDescent="0.35">
      <c r="A101" s="28" t="s">
        <v>21</v>
      </c>
      <c r="B101">
        <v>2.6981999999999999E-2</v>
      </c>
    </row>
    <row r="102" spans="1:2" x14ac:dyDescent="0.35">
      <c r="A102" s="28" t="s">
        <v>22</v>
      </c>
      <c r="B102">
        <v>5.3733000000000003E-2</v>
      </c>
    </row>
    <row r="103" spans="1:2" x14ac:dyDescent="0.35">
      <c r="A103" s="28" t="s">
        <v>22</v>
      </c>
      <c r="B103">
        <v>4.8164999999999999E-2</v>
      </c>
    </row>
    <row r="104" spans="1:2" x14ac:dyDescent="0.35">
      <c r="A104" s="28" t="s">
        <v>22</v>
      </c>
      <c r="B104">
        <v>4.8189000000000003E-2</v>
      </c>
    </row>
    <row r="105" spans="1:2" x14ac:dyDescent="0.35">
      <c r="A105" s="28" t="s">
        <v>22</v>
      </c>
      <c r="B105">
        <v>4.8193E-2</v>
      </c>
    </row>
    <row r="106" spans="1:2" x14ac:dyDescent="0.35">
      <c r="A106" s="28" t="s">
        <v>22</v>
      </c>
      <c r="B106">
        <v>4.8188000000000002E-2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51AA-36D9-4165-AB82-7CCBCD5387EC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1.7409999999999999E-3</v>
      </c>
    </row>
    <row r="3" spans="1:2" x14ac:dyDescent="0.35">
      <c r="A3" t="s">
        <v>2</v>
      </c>
      <c r="B3">
        <v>1.065E-3</v>
      </c>
    </row>
    <row r="4" spans="1:2" x14ac:dyDescent="0.35">
      <c r="A4" t="s">
        <v>2</v>
      </c>
      <c r="B4">
        <v>1.0790000000000001E-3</v>
      </c>
    </row>
    <row r="5" spans="1:2" x14ac:dyDescent="0.35">
      <c r="A5" t="s">
        <v>2</v>
      </c>
      <c r="B5">
        <v>1.276E-3</v>
      </c>
    </row>
    <row r="6" spans="1:2" x14ac:dyDescent="0.35">
      <c r="A6" t="s">
        <v>2</v>
      </c>
      <c r="B6">
        <v>1.0839999999999999E-3</v>
      </c>
    </row>
    <row r="7" spans="1:2" x14ac:dyDescent="0.35">
      <c r="A7" t="s">
        <v>3</v>
      </c>
      <c r="B7">
        <v>1.289E-3</v>
      </c>
    </row>
    <row r="8" spans="1:2" x14ac:dyDescent="0.35">
      <c r="A8" t="s">
        <v>3</v>
      </c>
      <c r="B8">
        <v>1.101E-3</v>
      </c>
    </row>
    <row r="9" spans="1:2" x14ac:dyDescent="0.35">
      <c r="A9" t="s">
        <v>3</v>
      </c>
      <c r="B9">
        <v>1.0319999999999999E-3</v>
      </c>
    </row>
    <row r="10" spans="1:2" x14ac:dyDescent="0.35">
      <c r="A10" t="s">
        <v>3</v>
      </c>
      <c r="B10">
        <v>1.065E-3</v>
      </c>
    </row>
    <row r="11" spans="1:2" x14ac:dyDescent="0.35">
      <c r="A11" t="s">
        <v>3</v>
      </c>
      <c r="B11">
        <v>1.0759999999999999E-3</v>
      </c>
    </row>
    <row r="12" spans="1:2" x14ac:dyDescent="0.35">
      <c r="A12" t="s">
        <v>4</v>
      </c>
      <c r="B12">
        <v>1.0859999999999999E-3</v>
      </c>
    </row>
    <row r="13" spans="1:2" x14ac:dyDescent="0.35">
      <c r="A13" t="s">
        <v>4</v>
      </c>
      <c r="B13">
        <v>1.0989999999999999E-3</v>
      </c>
    </row>
    <row r="14" spans="1:2" x14ac:dyDescent="0.35">
      <c r="A14" t="s">
        <v>4</v>
      </c>
      <c r="B14">
        <v>1.0529999999999999E-3</v>
      </c>
    </row>
    <row r="15" spans="1:2" x14ac:dyDescent="0.35">
      <c r="A15" t="s">
        <v>4</v>
      </c>
      <c r="B15">
        <v>1.1130000000000001E-3</v>
      </c>
    </row>
    <row r="16" spans="1:2" x14ac:dyDescent="0.35">
      <c r="A16" t="s">
        <v>4</v>
      </c>
      <c r="B16">
        <v>1.077E-3</v>
      </c>
    </row>
    <row r="17" spans="1:2" x14ac:dyDescent="0.35">
      <c r="A17" t="s">
        <v>5</v>
      </c>
      <c r="B17">
        <v>1.116E-3</v>
      </c>
    </row>
    <row r="18" spans="1:2" x14ac:dyDescent="0.35">
      <c r="A18" t="s">
        <v>5</v>
      </c>
      <c r="B18">
        <v>1.1310000000000001E-3</v>
      </c>
    </row>
    <row r="19" spans="1:2" x14ac:dyDescent="0.35">
      <c r="A19" t="s">
        <v>5</v>
      </c>
      <c r="B19">
        <v>1.0790000000000001E-3</v>
      </c>
    </row>
    <row r="20" spans="1:2" x14ac:dyDescent="0.35">
      <c r="A20" t="s">
        <v>5</v>
      </c>
      <c r="B20">
        <v>1.129E-3</v>
      </c>
    </row>
    <row r="21" spans="1:2" x14ac:dyDescent="0.35">
      <c r="A21" t="s">
        <v>5</v>
      </c>
      <c r="B21">
        <v>1.1000000000000001E-3</v>
      </c>
    </row>
    <row r="22" spans="1:2" x14ac:dyDescent="0.35">
      <c r="A22" t="s">
        <v>6</v>
      </c>
      <c r="B22">
        <v>1.073E-3</v>
      </c>
    </row>
    <row r="23" spans="1:2" x14ac:dyDescent="0.35">
      <c r="A23" t="s">
        <v>6</v>
      </c>
      <c r="B23">
        <v>1.1299999999999999E-3</v>
      </c>
    </row>
    <row r="24" spans="1:2" x14ac:dyDescent="0.35">
      <c r="A24" t="s">
        <v>6</v>
      </c>
      <c r="B24">
        <v>1.0740000000000001E-3</v>
      </c>
    </row>
    <row r="25" spans="1:2" x14ac:dyDescent="0.35">
      <c r="A25" t="s">
        <v>6</v>
      </c>
      <c r="B25">
        <v>1.1169999999999999E-3</v>
      </c>
    </row>
    <row r="26" spans="1:2" x14ac:dyDescent="0.35">
      <c r="A26" t="s">
        <v>6</v>
      </c>
      <c r="B26">
        <v>1.116E-3</v>
      </c>
    </row>
    <row r="27" spans="1:2" x14ac:dyDescent="0.35">
      <c r="A27" t="s">
        <v>7</v>
      </c>
      <c r="B27">
        <v>1.127E-3</v>
      </c>
    </row>
    <row r="28" spans="1:2" x14ac:dyDescent="0.35">
      <c r="A28" t="s">
        <v>7</v>
      </c>
      <c r="B28">
        <v>1.157E-3</v>
      </c>
    </row>
    <row r="29" spans="1:2" x14ac:dyDescent="0.35">
      <c r="A29" t="s">
        <v>7</v>
      </c>
      <c r="B29">
        <v>1.1460000000000001E-3</v>
      </c>
    </row>
    <row r="30" spans="1:2" x14ac:dyDescent="0.35">
      <c r="A30" t="s">
        <v>7</v>
      </c>
      <c r="B30">
        <v>1.1429999999999999E-3</v>
      </c>
    </row>
    <row r="31" spans="1:2" x14ac:dyDescent="0.35">
      <c r="A31" t="s">
        <v>7</v>
      </c>
      <c r="B31">
        <v>1.152E-3</v>
      </c>
    </row>
    <row r="32" spans="1:2" x14ac:dyDescent="0.35">
      <c r="A32" t="s">
        <v>8</v>
      </c>
      <c r="B32">
        <v>1.2099999999999999E-3</v>
      </c>
    </row>
    <row r="33" spans="1:2" x14ac:dyDescent="0.35">
      <c r="A33" t="s">
        <v>8</v>
      </c>
      <c r="B33">
        <v>1.163E-3</v>
      </c>
    </row>
    <row r="34" spans="1:2" x14ac:dyDescent="0.35">
      <c r="A34" t="s">
        <v>8</v>
      </c>
      <c r="B34">
        <v>1.0579999999999999E-3</v>
      </c>
    </row>
    <row r="35" spans="1:2" x14ac:dyDescent="0.35">
      <c r="A35" t="s">
        <v>8</v>
      </c>
      <c r="B35">
        <v>1.0690000000000001E-3</v>
      </c>
    </row>
    <row r="36" spans="1:2" x14ac:dyDescent="0.35">
      <c r="A36" t="s">
        <v>8</v>
      </c>
      <c r="B36">
        <v>1.0759999999999999E-3</v>
      </c>
    </row>
    <row r="37" spans="1:2" x14ac:dyDescent="0.35">
      <c r="A37" t="s">
        <v>9</v>
      </c>
      <c r="B37">
        <v>1.861E-3</v>
      </c>
    </row>
    <row r="38" spans="1:2" x14ac:dyDescent="0.35">
      <c r="A38" t="s">
        <v>9</v>
      </c>
      <c r="B38">
        <v>1.1429999999999999E-3</v>
      </c>
    </row>
    <row r="39" spans="1:2" x14ac:dyDescent="0.35">
      <c r="A39" t="s">
        <v>9</v>
      </c>
      <c r="B39">
        <v>1.0939999999999999E-3</v>
      </c>
    </row>
    <row r="40" spans="1:2" x14ac:dyDescent="0.35">
      <c r="A40" t="s">
        <v>9</v>
      </c>
      <c r="B40">
        <v>1.1460000000000001E-3</v>
      </c>
    </row>
    <row r="41" spans="1:2" x14ac:dyDescent="0.35">
      <c r="A41" t="s">
        <v>9</v>
      </c>
      <c r="B41">
        <v>1.098E-3</v>
      </c>
    </row>
    <row r="42" spans="1:2" x14ac:dyDescent="0.35">
      <c r="A42" t="s">
        <v>10</v>
      </c>
      <c r="B42">
        <v>1.1540000000000001E-3</v>
      </c>
    </row>
    <row r="43" spans="1:2" x14ac:dyDescent="0.35">
      <c r="A43" t="s">
        <v>10</v>
      </c>
      <c r="B43">
        <v>1.1100000000000001E-3</v>
      </c>
    </row>
    <row r="44" spans="1:2" x14ac:dyDescent="0.35">
      <c r="A44" t="s">
        <v>10</v>
      </c>
      <c r="B44">
        <v>1.0859999999999999E-3</v>
      </c>
    </row>
    <row r="45" spans="1:2" x14ac:dyDescent="0.35">
      <c r="A45" t="s">
        <v>10</v>
      </c>
      <c r="B45">
        <v>1.121E-3</v>
      </c>
    </row>
    <row r="46" spans="1:2" x14ac:dyDescent="0.35">
      <c r="A46" t="s">
        <v>10</v>
      </c>
      <c r="B46">
        <v>1.163E-3</v>
      </c>
    </row>
    <row r="47" spans="1:2" x14ac:dyDescent="0.35">
      <c r="A47" t="s">
        <v>11</v>
      </c>
      <c r="B47">
        <v>1.3140000000000001E-3</v>
      </c>
    </row>
    <row r="48" spans="1:2" x14ac:dyDescent="0.35">
      <c r="A48" t="s">
        <v>11</v>
      </c>
      <c r="B48">
        <v>1.2110000000000001E-3</v>
      </c>
    </row>
    <row r="49" spans="1:2" x14ac:dyDescent="0.35">
      <c r="A49" t="s">
        <v>11</v>
      </c>
      <c r="B49">
        <v>1.157E-3</v>
      </c>
    </row>
    <row r="50" spans="1:2" x14ac:dyDescent="0.35">
      <c r="A50" t="s">
        <v>11</v>
      </c>
      <c r="B50">
        <v>1.158E-3</v>
      </c>
    </row>
    <row r="51" spans="1:2" x14ac:dyDescent="0.35">
      <c r="A51" t="s">
        <v>11</v>
      </c>
      <c r="B51">
        <v>1.1559999999999999E-3</v>
      </c>
    </row>
    <row r="52" spans="1:2" x14ac:dyDescent="0.35">
      <c r="A52" t="s">
        <v>12</v>
      </c>
      <c r="B52">
        <v>1.4339999999999999E-3</v>
      </c>
    </row>
    <row r="53" spans="1:2" x14ac:dyDescent="0.35">
      <c r="A53" t="s">
        <v>12</v>
      </c>
      <c r="B53">
        <v>1.2589999999999999E-3</v>
      </c>
    </row>
    <row r="54" spans="1:2" x14ac:dyDescent="0.35">
      <c r="A54" t="s">
        <v>12</v>
      </c>
      <c r="B54">
        <v>1.2080000000000001E-3</v>
      </c>
    </row>
    <row r="55" spans="1:2" x14ac:dyDescent="0.35">
      <c r="A55" t="s">
        <v>12</v>
      </c>
      <c r="B55">
        <v>1.194E-3</v>
      </c>
    </row>
    <row r="56" spans="1:2" x14ac:dyDescent="0.35">
      <c r="A56" t="s">
        <v>12</v>
      </c>
      <c r="B56">
        <v>1.2210000000000001E-3</v>
      </c>
    </row>
    <row r="57" spans="1:2" x14ac:dyDescent="0.35">
      <c r="A57" t="s">
        <v>13</v>
      </c>
      <c r="B57">
        <v>1.9269999999999999E-3</v>
      </c>
    </row>
    <row r="58" spans="1:2" x14ac:dyDescent="0.35">
      <c r="A58" t="s">
        <v>13</v>
      </c>
      <c r="B58">
        <v>1.539E-3</v>
      </c>
    </row>
    <row r="59" spans="1:2" x14ac:dyDescent="0.35">
      <c r="A59" t="s">
        <v>13</v>
      </c>
      <c r="B59">
        <v>1.493E-3</v>
      </c>
    </row>
    <row r="60" spans="1:2" x14ac:dyDescent="0.35">
      <c r="A60" t="s">
        <v>13</v>
      </c>
      <c r="B60">
        <v>1.537E-3</v>
      </c>
    </row>
    <row r="61" spans="1:2" x14ac:dyDescent="0.35">
      <c r="A61" t="s">
        <v>13</v>
      </c>
      <c r="B61">
        <v>1.4940000000000001E-3</v>
      </c>
    </row>
    <row r="62" spans="1:2" x14ac:dyDescent="0.35">
      <c r="A62" t="s">
        <v>14</v>
      </c>
      <c r="B62">
        <v>2.7330000000000002E-3</v>
      </c>
    </row>
    <row r="63" spans="1:2" x14ac:dyDescent="0.35">
      <c r="A63" t="s">
        <v>14</v>
      </c>
      <c r="B63">
        <v>1.8320000000000001E-3</v>
      </c>
    </row>
    <row r="64" spans="1:2" x14ac:dyDescent="0.35">
      <c r="A64" t="s">
        <v>14</v>
      </c>
      <c r="B64">
        <v>1.8879999999999999E-3</v>
      </c>
    </row>
    <row r="65" spans="1:2" x14ac:dyDescent="0.35">
      <c r="A65" t="s">
        <v>14</v>
      </c>
      <c r="B65">
        <v>1.921E-3</v>
      </c>
    </row>
    <row r="66" spans="1:2" x14ac:dyDescent="0.35">
      <c r="A66" t="s">
        <v>14</v>
      </c>
      <c r="B66">
        <v>1.8240000000000001E-3</v>
      </c>
    </row>
    <row r="67" spans="1:2" x14ac:dyDescent="0.35">
      <c r="A67" t="s">
        <v>15</v>
      </c>
      <c r="B67">
        <v>2.7200000000000002E-3</v>
      </c>
    </row>
    <row r="68" spans="1:2" x14ac:dyDescent="0.35">
      <c r="A68" t="s">
        <v>15</v>
      </c>
      <c r="B68">
        <v>2.4120000000000001E-3</v>
      </c>
    </row>
    <row r="69" spans="1:2" x14ac:dyDescent="0.35">
      <c r="A69" t="s">
        <v>15</v>
      </c>
      <c r="B69">
        <v>2.4529999999999999E-3</v>
      </c>
    </row>
    <row r="70" spans="1:2" x14ac:dyDescent="0.35">
      <c r="A70" t="s">
        <v>15</v>
      </c>
      <c r="B70">
        <v>2.457E-3</v>
      </c>
    </row>
    <row r="71" spans="1:2" x14ac:dyDescent="0.35">
      <c r="A71" t="s">
        <v>15</v>
      </c>
      <c r="B71">
        <v>2.421E-3</v>
      </c>
    </row>
    <row r="72" spans="1:2" x14ac:dyDescent="0.35">
      <c r="A72" t="s">
        <v>16</v>
      </c>
      <c r="B72">
        <v>4.2290000000000001E-3</v>
      </c>
    </row>
    <row r="73" spans="1:2" x14ac:dyDescent="0.35">
      <c r="A73" t="s">
        <v>16</v>
      </c>
      <c r="B73">
        <v>3.4550000000000002E-3</v>
      </c>
    </row>
    <row r="74" spans="1:2" x14ac:dyDescent="0.35">
      <c r="A74" t="s">
        <v>16</v>
      </c>
      <c r="B74">
        <v>3.467E-3</v>
      </c>
    </row>
    <row r="75" spans="1:2" x14ac:dyDescent="0.35">
      <c r="A75" t="s">
        <v>16</v>
      </c>
      <c r="B75">
        <v>3.4859999999999999E-3</v>
      </c>
    </row>
    <row r="76" spans="1:2" x14ac:dyDescent="0.35">
      <c r="A76" t="s">
        <v>16</v>
      </c>
      <c r="B76">
        <v>3.473E-3</v>
      </c>
    </row>
    <row r="77" spans="1:2" x14ac:dyDescent="0.35">
      <c r="A77" t="s">
        <v>17</v>
      </c>
      <c r="B77">
        <v>5.5649999999999996E-3</v>
      </c>
    </row>
    <row r="78" spans="1:2" x14ac:dyDescent="0.35">
      <c r="A78" t="s">
        <v>17</v>
      </c>
      <c r="B78">
        <v>5.561E-3</v>
      </c>
    </row>
    <row r="79" spans="1:2" x14ac:dyDescent="0.35">
      <c r="A79" t="s">
        <v>17</v>
      </c>
      <c r="B79">
        <v>5.5719999999999997E-3</v>
      </c>
    </row>
    <row r="80" spans="1:2" x14ac:dyDescent="0.35">
      <c r="A80" t="s">
        <v>17</v>
      </c>
      <c r="B80">
        <v>5.5259999999999997E-3</v>
      </c>
    </row>
    <row r="81" spans="1:2" x14ac:dyDescent="0.35">
      <c r="A81" t="s">
        <v>17</v>
      </c>
      <c r="B81">
        <v>5.4970000000000001E-3</v>
      </c>
    </row>
    <row r="82" spans="1:2" x14ac:dyDescent="0.35">
      <c r="A82" t="s">
        <v>18</v>
      </c>
      <c r="B82">
        <v>9.5829999999999995E-3</v>
      </c>
    </row>
    <row r="83" spans="1:2" x14ac:dyDescent="0.35">
      <c r="A83" t="s">
        <v>18</v>
      </c>
      <c r="B83">
        <v>9.5689999999999994E-3</v>
      </c>
    </row>
    <row r="84" spans="1:2" x14ac:dyDescent="0.35">
      <c r="A84" t="s">
        <v>18</v>
      </c>
      <c r="B84">
        <v>9.5820000000000002E-3</v>
      </c>
    </row>
    <row r="85" spans="1:2" x14ac:dyDescent="0.35">
      <c r="A85" t="s">
        <v>18</v>
      </c>
      <c r="B85">
        <v>9.9539999999999993E-3</v>
      </c>
    </row>
    <row r="86" spans="1:2" x14ac:dyDescent="0.35">
      <c r="A86" t="s">
        <v>18</v>
      </c>
      <c r="B86">
        <v>1.0109E-2</v>
      </c>
    </row>
    <row r="87" spans="1:2" x14ac:dyDescent="0.35">
      <c r="A87" t="s">
        <v>19</v>
      </c>
      <c r="B87">
        <v>1.8619E-2</v>
      </c>
    </row>
    <row r="88" spans="1:2" x14ac:dyDescent="0.35">
      <c r="A88" t="s">
        <v>19</v>
      </c>
      <c r="B88">
        <v>1.8605E-2</v>
      </c>
    </row>
    <row r="89" spans="1:2" x14ac:dyDescent="0.35">
      <c r="A89" t="s">
        <v>19</v>
      </c>
      <c r="B89">
        <v>1.8579999999999999E-2</v>
      </c>
    </row>
    <row r="90" spans="1:2" x14ac:dyDescent="0.35">
      <c r="A90" t="s">
        <v>19</v>
      </c>
      <c r="B90">
        <v>1.8499000000000002E-2</v>
      </c>
    </row>
    <row r="91" spans="1:2" x14ac:dyDescent="0.35">
      <c r="A91" t="s">
        <v>19</v>
      </c>
      <c r="B91">
        <v>1.8561000000000001E-2</v>
      </c>
    </row>
    <row r="92" spans="1:2" x14ac:dyDescent="0.35">
      <c r="A92" t="s">
        <v>20</v>
      </c>
      <c r="B92">
        <v>1.6129999999999999E-2</v>
      </c>
    </row>
    <row r="93" spans="1:2" x14ac:dyDescent="0.35">
      <c r="A93" t="s">
        <v>20</v>
      </c>
      <c r="B93">
        <v>8.2520000000000007E-3</v>
      </c>
    </row>
    <row r="94" spans="1:2" x14ac:dyDescent="0.35">
      <c r="A94" t="s">
        <v>20</v>
      </c>
      <c r="B94">
        <v>8.2209999999999991E-3</v>
      </c>
    </row>
    <row r="95" spans="1:2" x14ac:dyDescent="0.35">
      <c r="A95" t="s">
        <v>20</v>
      </c>
      <c r="B95">
        <v>8.1849999999999996E-3</v>
      </c>
    </row>
    <row r="96" spans="1:2" x14ac:dyDescent="0.35">
      <c r="A96" t="s">
        <v>20</v>
      </c>
      <c r="B96">
        <v>8.1919999999999996E-3</v>
      </c>
    </row>
    <row r="97" spans="1:2" x14ac:dyDescent="0.35">
      <c r="A97" t="s">
        <v>21</v>
      </c>
      <c r="B97">
        <v>2.5388999999999998E-2</v>
      </c>
    </row>
    <row r="98" spans="1:2" x14ac:dyDescent="0.35">
      <c r="A98" t="s">
        <v>21</v>
      </c>
      <c r="B98">
        <v>1.9963000000000002E-2</v>
      </c>
    </row>
    <row r="99" spans="1:2" x14ac:dyDescent="0.35">
      <c r="A99" t="s">
        <v>21</v>
      </c>
      <c r="B99">
        <v>1.9924000000000001E-2</v>
      </c>
    </row>
    <row r="100" spans="1:2" x14ac:dyDescent="0.35">
      <c r="A100" t="s">
        <v>21</v>
      </c>
      <c r="B100">
        <v>1.9952999999999999E-2</v>
      </c>
    </row>
    <row r="101" spans="1:2" x14ac:dyDescent="0.35">
      <c r="A101" t="s">
        <v>21</v>
      </c>
      <c r="B101">
        <v>2.0104E-2</v>
      </c>
    </row>
    <row r="102" spans="1:2" x14ac:dyDescent="0.35">
      <c r="A102" t="s">
        <v>22</v>
      </c>
      <c r="B102">
        <v>4.3015999999999999E-2</v>
      </c>
    </row>
    <row r="103" spans="1:2" x14ac:dyDescent="0.35">
      <c r="A103" t="s">
        <v>22</v>
      </c>
      <c r="B103">
        <v>3.3370999999999998E-2</v>
      </c>
    </row>
    <row r="104" spans="1:2" x14ac:dyDescent="0.35">
      <c r="A104" t="s">
        <v>22</v>
      </c>
      <c r="B104">
        <v>2.9624999999999999E-2</v>
      </c>
    </row>
    <row r="105" spans="1:2" x14ac:dyDescent="0.35">
      <c r="A105" t="s">
        <v>22</v>
      </c>
      <c r="B105">
        <v>2.8462999999999999E-2</v>
      </c>
    </row>
    <row r="106" spans="1:2" x14ac:dyDescent="0.35">
      <c r="A106" t="s">
        <v>22</v>
      </c>
      <c r="B106">
        <v>2.8537E-2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EA46-4416-4F7B-B512-ADE08448E486}">
  <dimension ref="A1:B106"/>
  <sheetViews>
    <sheetView topLeftCell="A201" workbookViewId="0">
      <selection activeCell="H12" sqref="H12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4.0999999999999999E-4</v>
      </c>
    </row>
    <row r="3" spans="1:2" x14ac:dyDescent="0.35">
      <c r="A3" t="s">
        <v>2</v>
      </c>
      <c r="B3">
        <v>3.0200000000000002E-4</v>
      </c>
    </row>
    <row r="4" spans="1:2" x14ac:dyDescent="0.35">
      <c r="A4" t="s">
        <v>2</v>
      </c>
      <c r="B4">
        <v>2.99E-4</v>
      </c>
    </row>
    <row r="5" spans="1:2" x14ac:dyDescent="0.35">
      <c r="A5" t="s">
        <v>2</v>
      </c>
      <c r="B5">
        <v>2.9399999999999999E-4</v>
      </c>
    </row>
    <row r="6" spans="1:2" x14ac:dyDescent="0.35">
      <c r="A6" t="s">
        <v>2</v>
      </c>
      <c r="B6">
        <v>2.8899999999999998E-4</v>
      </c>
    </row>
    <row r="7" spans="1:2" x14ac:dyDescent="0.35">
      <c r="A7" t="s">
        <v>3</v>
      </c>
      <c r="B7">
        <v>2.9799999999999998E-4</v>
      </c>
    </row>
    <row r="8" spans="1:2" x14ac:dyDescent="0.35">
      <c r="A8" t="s">
        <v>3</v>
      </c>
      <c r="B8">
        <v>2.9300000000000002E-4</v>
      </c>
    </row>
    <row r="9" spans="1:2" x14ac:dyDescent="0.35">
      <c r="A9" t="s">
        <v>3</v>
      </c>
      <c r="B9">
        <v>3.2899999999999997E-4</v>
      </c>
    </row>
    <row r="10" spans="1:2" x14ac:dyDescent="0.35">
      <c r="A10" t="s">
        <v>3</v>
      </c>
      <c r="B10">
        <v>2.9999999999999997E-4</v>
      </c>
    </row>
    <row r="11" spans="1:2" x14ac:dyDescent="0.35">
      <c r="A11" t="s">
        <v>3</v>
      </c>
      <c r="B11">
        <v>2.9500000000000001E-4</v>
      </c>
    </row>
    <row r="12" spans="1:2" x14ac:dyDescent="0.35">
      <c r="A12" t="s">
        <v>4</v>
      </c>
      <c r="B12">
        <v>2.9500000000000001E-4</v>
      </c>
    </row>
    <row r="13" spans="1:2" x14ac:dyDescent="0.35">
      <c r="A13" t="s">
        <v>4</v>
      </c>
      <c r="B13">
        <v>2.9500000000000001E-4</v>
      </c>
    </row>
    <row r="14" spans="1:2" x14ac:dyDescent="0.35">
      <c r="A14" t="s">
        <v>4</v>
      </c>
      <c r="B14">
        <v>3.01E-4</v>
      </c>
    </row>
    <row r="15" spans="1:2" x14ac:dyDescent="0.35">
      <c r="A15" t="s">
        <v>4</v>
      </c>
      <c r="B15">
        <v>3.0200000000000002E-4</v>
      </c>
    </row>
    <row r="16" spans="1:2" x14ac:dyDescent="0.35">
      <c r="A16" t="s">
        <v>4</v>
      </c>
      <c r="B16">
        <v>2.9500000000000001E-4</v>
      </c>
    </row>
    <row r="17" spans="1:2" x14ac:dyDescent="0.35">
      <c r="A17" t="s">
        <v>5</v>
      </c>
      <c r="B17">
        <v>3.0299999999999999E-4</v>
      </c>
    </row>
    <row r="18" spans="1:2" x14ac:dyDescent="0.35">
      <c r="A18" t="s">
        <v>5</v>
      </c>
      <c r="B18">
        <v>3.01E-4</v>
      </c>
    </row>
    <row r="19" spans="1:2" x14ac:dyDescent="0.35">
      <c r="A19" t="s">
        <v>5</v>
      </c>
      <c r="B19">
        <v>2.9599999999999998E-4</v>
      </c>
    </row>
    <row r="20" spans="1:2" x14ac:dyDescent="0.35">
      <c r="A20" t="s">
        <v>5</v>
      </c>
      <c r="B20">
        <v>2.9300000000000002E-4</v>
      </c>
    </row>
    <row r="21" spans="1:2" x14ac:dyDescent="0.35">
      <c r="A21" t="s">
        <v>5</v>
      </c>
      <c r="B21">
        <v>3.2499999999999999E-4</v>
      </c>
    </row>
    <row r="22" spans="1:2" x14ac:dyDescent="0.35">
      <c r="A22" t="s">
        <v>6</v>
      </c>
      <c r="B22">
        <v>2.9999999999999997E-4</v>
      </c>
    </row>
    <row r="23" spans="1:2" x14ac:dyDescent="0.35">
      <c r="A23" t="s">
        <v>6</v>
      </c>
      <c r="B23">
        <v>2.99E-4</v>
      </c>
    </row>
    <row r="24" spans="1:2" x14ac:dyDescent="0.35">
      <c r="A24" t="s">
        <v>6</v>
      </c>
      <c r="B24">
        <v>2.9999999999999997E-4</v>
      </c>
    </row>
    <row r="25" spans="1:2" x14ac:dyDescent="0.35">
      <c r="A25" t="s">
        <v>6</v>
      </c>
      <c r="B25">
        <v>2.9399999999999999E-4</v>
      </c>
    </row>
    <row r="26" spans="1:2" x14ac:dyDescent="0.35">
      <c r="A26" t="s">
        <v>6</v>
      </c>
      <c r="B26">
        <v>2.9100000000000003E-4</v>
      </c>
    </row>
    <row r="27" spans="1:2" x14ac:dyDescent="0.35">
      <c r="A27" t="s">
        <v>7</v>
      </c>
      <c r="B27">
        <v>4.06E-4</v>
      </c>
    </row>
    <row r="28" spans="1:2" x14ac:dyDescent="0.35">
      <c r="A28" t="s">
        <v>7</v>
      </c>
      <c r="B28">
        <v>4.0700000000000003E-4</v>
      </c>
    </row>
    <row r="29" spans="1:2" x14ac:dyDescent="0.35">
      <c r="A29" t="s">
        <v>7</v>
      </c>
      <c r="B29">
        <v>4.0700000000000003E-4</v>
      </c>
    </row>
    <row r="30" spans="1:2" x14ac:dyDescent="0.35">
      <c r="A30" t="s">
        <v>7</v>
      </c>
      <c r="B30">
        <v>4.06E-4</v>
      </c>
    </row>
    <row r="31" spans="1:2" x14ac:dyDescent="0.35">
      <c r="A31" t="s">
        <v>7</v>
      </c>
      <c r="B31">
        <v>4.0400000000000001E-4</v>
      </c>
    </row>
    <row r="32" spans="1:2" x14ac:dyDescent="0.35">
      <c r="A32" t="s">
        <v>8</v>
      </c>
      <c r="B32">
        <v>4.2900000000000002E-4</v>
      </c>
    </row>
    <row r="33" spans="1:2" x14ac:dyDescent="0.35">
      <c r="A33" t="s">
        <v>8</v>
      </c>
      <c r="B33">
        <v>3.9800000000000002E-4</v>
      </c>
    </row>
    <row r="34" spans="1:2" x14ac:dyDescent="0.35">
      <c r="A34" t="s">
        <v>8</v>
      </c>
      <c r="B34">
        <v>3.9599999999999998E-4</v>
      </c>
    </row>
    <row r="35" spans="1:2" x14ac:dyDescent="0.35">
      <c r="A35" t="s">
        <v>8</v>
      </c>
      <c r="B35">
        <v>3.97E-4</v>
      </c>
    </row>
    <row r="36" spans="1:2" x14ac:dyDescent="0.35">
      <c r="A36" t="s">
        <v>8</v>
      </c>
      <c r="B36">
        <v>3.9599999999999998E-4</v>
      </c>
    </row>
    <row r="37" spans="1:2" x14ac:dyDescent="0.35">
      <c r="A37" t="s">
        <v>9</v>
      </c>
      <c r="B37">
        <v>1.3240000000000001E-3</v>
      </c>
    </row>
    <row r="38" spans="1:2" x14ac:dyDescent="0.35">
      <c r="A38" t="s">
        <v>9</v>
      </c>
      <c r="B38">
        <v>4.5600000000000003E-4</v>
      </c>
    </row>
    <row r="39" spans="1:2" x14ac:dyDescent="0.35">
      <c r="A39" t="s">
        <v>9</v>
      </c>
      <c r="B39">
        <v>4.6200000000000001E-4</v>
      </c>
    </row>
    <row r="40" spans="1:2" x14ac:dyDescent="0.35">
      <c r="A40" t="s">
        <v>9</v>
      </c>
      <c r="B40">
        <v>4.9899999999999999E-4</v>
      </c>
    </row>
    <row r="41" spans="1:2" x14ac:dyDescent="0.35">
      <c r="A41" t="s">
        <v>9</v>
      </c>
      <c r="B41">
        <v>4.6700000000000002E-4</v>
      </c>
    </row>
    <row r="42" spans="1:2" x14ac:dyDescent="0.35">
      <c r="A42" t="s">
        <v>10</v>
      </c>
      <c r="B42">
        <v>5.4500000000000002E-4</v>
      </c>
    </row>
    <row r="43" spans="1:2" x14ac:dyDescent="0.35">
      <c r="A43" t="s">
        <v>10</v>
      </c>
      <c r="B43">
        <v>4.6500000000000003E-4</v>
      </c>
    </row>
    <row r="44" spans="1:2" x14ac:dyDescent="0.35">
      <c r="A44" t="s">
        <v>10</v>
      </c>
      <c r="B44">
        <v>4.6900000000000002E-4</v>
      </c>
    </row>
    <row r="45" spans="1:2" x14ac:dyDescent="0.35">
      <c r="A45" t="s">
        <v>10</v>
      </c>
      <c r="B45">
        <v>4.6900000000000002E-4</v>
      </c>
    </row>
    <row r="46" spans="1:2" x14ac:dyDescent="0.35">
      <c r="A46" t="s">
        <v>10</v>
      </c>
      <c r="B46">
        <v>4.66E-4</v>
      </c>
    </row>
    <row r="47" spans="1:2" x14ac:dyDescent="0.35">
      <c r="A47" t="s">
        <v>11</v>
      </c>
      <c r="B47">
        <v>6.78E-4</v>
      </c>
    </row>
    <row r="48" spans="1:2" x14ac:dyDescent="0.35">
      <c r="A48" t="s">
        <v>11</v>
      </c>
      <c r="B48">
        <v>5.6499999999999996E-4</v>
      </c>
    </row>
    <row r="49" spans="1:2" x14ac:dyDescent="0.35">
      <c r="A49" t="s">
        <v>11</v>
      </c>
      <c r="B49">
        <v>5.44E-4</v>
      </c>
    </row>
    <row r="50" spans="1:2" x14ac:dyDescent="0.35">
      <c r="A50" t="s">
        <v>11</v>
      </c>
      <c r="B50">
        <v>5.44E-4</v>
      </c>
    </row>
    <row r="51" spans="1:2" x14ac:dyDescent="0.35">
      <c r="A51" t="s">
        <v>11</v>
      </c>
      <c r="B51">
        <v>5.4699999999999996E-4</v>
      </c>
    </row>
    <row r="52" spans="1:2" x14ac:dyDescent="0.35">
      <c r="A52" t="s">
        <v>12</v>
      </c>
      <c r="B52">
        <v>9.3000000000000005E-4</v>
      </c>
    </row>
    <row r="53" spans="1:2" x14ac:dyDescent="0.35">
      <c r="A53" t="s">
        <v>12</v>
      </c>
      <c r="B53">
        <v>6.3900000000000003E-4</v>
      </c>
    </row>
    <row r="54" spans="1:2" x14ac:dyDescent="0.35">
      <c r="A54" t="s">
        <v>12</v>
      </c>
      <c r="B54">
        <v>6.29E-4</v>
      </c>
    </row>
    <row r="55" spans="1:2" x14ac:dyDescent="0.35">
      <c r="A55" t="s">
        <v>12</v>
      </c>
      <c r="B55">
        <v>6.6699999999999995E-4</v>
      </c>
    </row>
    <row r="56" spans="1:2" x14ac:dyDescent="0.35">
      <c r="A56" t="s">
        <v>12</v>
      </c>
      <c r="B56">
        <v>6.4499999999999996E-4</v>
      </c>
    </row>
    <row r="57" spans="1:2" x14ac:dyDescent="0.35">
      <c r="A57" t="s">
        <v>13</v>
      </c>
      <c r="B57">
        <v>1.4920000000000001E-3</v>
      </c>
    </row>
    <row r="58" spans="1:2" x14ac:dyDescent="0.35">
      <c r="A58" t="s">
        <v>13</v>
      </c>
      <c r="B58">
        <v>9.5200000000000005E-4</v>
      </c>
    </row>
    <row r="59" spans="1:2" x14ac:dyDescent="0.35">
      <c r="A59" t="s">
        <v>13</v>
      </c>
      <c r="B59">
        <v>9.6299999999999999E-4</v>
      </c>
    </row>
    <row r="60" spans="1:2" x14ac:dyDescent="0.35">
      <c r="A60" t="s">
        <v>13</v>
      </c>
      <c r="B60">
        <v>9.9500000000000001E-4</v>
      </c>
    </row>
    <row r="61" spans="1:2" x14ac:dyDescent="0.35">
      <c r="A61" t="s">
        <v>13</v>
      </c>
      <c r="B61">
        <v>9.5500000000000001E-4</v>
      </c>
    </row>
    <row r="62" spans="1:2" x14ac:dyDescent="0.35">
      <c r="A62" t="s">
        <v>14</v>
      </c>
      <c r="B62">
        <v>2.3530000000000001E-3</v>
      </c>
    </row>
    <row r="63" spans="1:2" x14ac:dyDescent="0.35">
      <c r="A63" t="s">
        <v>14</v>
      </c>
      <c r="B63">
        <v>1.3879999999999999E-3</v>
      </c>
    </row>
    <row r="64" spans="1:2" x14ac:dyDescent="0.35">
      <c r="A64" t="s">
        <v>14</v>
      </c>
      <c r="B64">
        <v>1.3519999999999999E-3</v>
      </c>
    </row>
    <row r="65" spans="1:2" x14ac:dyDescent="0.35">
      <c r="A65" t="s">
        <v>14</v>
      </c>
      <c r="B65">
        <v>1.3519999999999999E-3</v>
      </c>
    </row>
    <row r="66" spans="1:2" x14ac:dyDescent="0.35">
      <c r="A66" t="s">
        <v>14</v>
      </c>
      <c r="B66">
        <v>1.392E-3</v>
      </c>
    </row>
    <row r="67" spans="1:2" x14ac:dyDescent="0.35">
      <c r="A67" t="s">
        <v>15</v>
      </c>
      <c r="B67">
        <v>2.3760000000000001E-3</v>
      </c>
    </row>
    <row r="68" spans="1:2" x14ac:dyDescent="0.35">
      <c r="A68" t="s">
        <v>15</v>
      </c>
      <c r="B68">
        <v>2.1810000000000002E-3</v>
      </c>
    </row>
    <row r="69" spans="1:2" x14ac:dyDescent="0.35">
      <c r="A69" t="s">
        <v>15</v>
      </c>
      <c r="B69">
        <v>2.0960000000000002E-3</v>
      </c>
    </row>
    <row r="70" spans="1:2" x14ac:dyDescent="0.35">
      <c r="A70" t="s">
        <v>15</v>
      </c>
      <c r="B70">
        <v>2.1389999999999998E-3</v>
      </c>
    </row>
    <row r="71" spans="1:2" x14ac:dyDescent="0.35">
      <c r="A71" t="s">
        <v>15</v>
      </c>
      <c r="B71">
        <v>2.1519999999999998E-3</v>
      </c>
    </row>
    <row r="72" spans="1:2" x14ac:dyDescent="0.35">
      <c r="A72" t="s">
        <v>16</v>
      </c>
      <c r="B72">
        <v>4.1180000000000001E-3</v>
      </c>
    </row>
    <row r="73" spans="1:2" x14ac:dyDescent="0.35">
      <c r="A73" t="s">
        <v>16</v>
      </c>
      <c r="B73">
        <v>3.3479999999999998E-3</v>
      </c>
    </row>
    <row r="74" spans="1:2" x14ac:dyDescent="0.35">
      <c r="A74" t="s">
        <v>16</v>
      </c>
      <c r="B74">
        <v>3.3579999999999999E-3</v>
      </c>
    </row>
    <row r="75" spans="1:2" x14ac:dyDescent="0.35">
      <c r="A75" t="s">
        <v>16</v>
      </c>
      <c r="B75">
        <v>3.4129999999999998E-3</v>
      </c>
    </row>
    <row r="76" spans="1:2" x14ac:dyDescent="0.35">
      <c r="A76" t="s">
        <v>16</v>
      </c>
      <c r="B76">
        <v>3.388E-3</v>
      </c>
    </row>
    <row r="77" spans="1:2" x14ac:dyDescent="0.35">
      <c r="A77" t="s">
        <v>17</v>
      </c>
      <c r="B77">
        <v>5.8129999999999996E-3</v>
      </c>
    </row>
    <row r="78" spans="1:2" x14ac:dyDescent="0.35">
      <c r="A78" t="s">
        <v>17</v>
      </c>
      <c r="B78">
        <v>5.47E-3</v>
      </c>
    </row>
    <row r="79" spans="1:2" x14ac:dyDescent="0.35">
      <c r="A79" t="s">
        <v>17</v>
      </c>
      <c r="B79">
        <v>5.4219999999999997E-3</v>
      </c>
    </row>
    <row r="80" spans="1:2" x14ac:dyDescent="0.35">
      <c r="A80" t="s">
        <v>17</v>
      </c>
      <c r="B80">
        <v>5.457E-3</v>
      </c>
    </row>
    <row r="81" spans="1:2" x14ac:dyDescent="0.35">
      <c r="A81" t="s">
        <v>17</v>
      </c>
      <c r="B81">
        <v>5.7080000000000004E-3</v>
      </c>
    </row>
    <row r="82" spans="1:2" x14ac:dyDescent="0.35">
      <c r="A82" t="s">
        <v>18</v>
      </c>
      <c r="B82">
        <v>9.9129999999999999E-3</v>
      </c>
    </row>
    <row r="83" spans="1:2" x14ac:dyDescent="0.35">
      <c r="A83" t="s">
        <v>18</v>
      </c>
      <c r="B83">
        <v>9.4850000000000004E-3</v>
      </c>
    </row>
    <row r="84" spans="1:2" x14ac:dyDescent="0.35">
      <c r="A84" t="s">
        <v>18</v>
      </c>
      <c r="B84">
        <v>9.4599999999999997E-3</v>
      </c>
    </row>
    <row r="85" spans="1:2" x14ac:dyDescent="0.35">
      <c r="A85" t="s">
        <v>18</v>
      </c>
      <c r="B85">
        <v>9.4699999999999993E-3</v>
      </c>
    </row>
    <row r="86" spans="1:2" x14ac:dyDescent="0.35">
      <c r="A86" t="s">
        <v>18</v>
      </c>
      <c r="B86">
        <v>9.4730000000000005E-3</v>
      </c>
    </row>
    <row r="87" spans="1:2" x14ac:dyDescent="0.35">
      <c r="A87" t="s">
        <v>19</v>
      </c>
      <c r="B87">
        <v>1.8436000000000001E-2</v>
      </c>
    </row>
    <row r="88" spans="1:2" x14ac:dyDescent="0.35">
      <c r="A88" t="s">
        <v>19</v>
      </c>
      <c r="B88">
        <v>1.8404E-2</v>
      </c>
    </row>
    <row r="89" spans="1:2" x14ac:dyDescent="0.35">
      <c r="A89" t="s">
        <v>19</v>
      </c>
      <c r="B89">
        <v>1.8411E-2</v>
      </c>
    </row>
    <row r="90" spans="1:2" x14ac:dyDescent="0.35">
      <c r="A90" t="s">
        <v>19</v>
      </c>
      <c r="B90">
        <v>1.8386E-2</v>
      </c>
    </row>
    <row r="91" spans="1:2" x14ac:dyDescent="0.35">
      <c r="A91" t="s">
        <v>19</v>
      </c>
      <c r="B91">
        <v>1.8454000000000002E-2</v>
      </c>
    </row>
    <row r="92" spans="1:2" x14ac:dyDescent="0.35">
      <c r="A92" t="s">
        <v>20</v>
      </c>
      <c r="B92">
        <v>1.4126E-2</v>
      </c>
    </row>
    <row r="93" spans="1:2" x14ac:dyDescent="0.35">
      <c r="A93" t="s">
        <v>20</v>
      </c>
      <c r="B93">
        <v>8.0029999999999997E-3</v>
      </c>
    </row>
    <row r="94" spans="1:2" x14ac:dyDescent="0.35">
      <c r="A94" t="s">
        <v>20</v>
      </c>
      <c r="B94">
        <v>8.0730000000000003E-3</v>
      </c>
    </row>
    <row r="95" spans="1:2" x14ac:dyDescent="0.35">
      <c r="A95" t="s">
        <v>20</v>
      </c>
      <c r="B95">
        <v>8.0599999999999995E-3</v>
      </c>
    </row>
    <row r="96" spans="1:2" x14ac:dyDescent="0.35">
      <c r="A96" t="s">
        <v>20</v>
      </c>
      <c r="B96">
        <v>8.0160000000000006E-3</v>
      </c>
    </row>
    <row r="97" spans="1:2" x14ac:dyDescent="0.35">
      <c r="A97" t="s">
        <v>21</v>
      </c>
      <c r="B97">
        <v>2.4143000000000001E-2</v>
      </c>
    </row>
    <row r="98" spans="1:2" x14ac:dyDescent="0.35">
      <c r="A98" t="s">
        <v>21</v>
      </c>
      <c r="B98">
        <v>1.9179000000000002E-2</v>
      </c>
    </row>
    <row r="99" spans="1:2" x14ac:dyDescent="0.35">
      <c r="A99" t="s">
        <v>21</v>
      </c>
      <c r="B99">
        <v>1.9283000000000002E-2</v>
      </c>
    </row>
    <row r="100" spans="1:2" x14ac:dyDescent="0.35">
      <c r="A100" t="s">
        <v>21</v>
      </c>
      <c r="B100">
        <v>1.9202E-2</v>
      </c>
    </row>
    <row r="101" spans="1:2" x14ac:dyDescent="0.35">
      <c r="A101" t="s">
        <v>21</v>
      </c>
      <c r="B101">
        <v>1.8942000000000001E-2</v>
      </c>
    </row>
    <row r="102" spans="1:2" x14ac:dyDescent="0.35">
      <c r="A102" t="s">
        <v>22</v>
      </c>
      <c r="B102">
        <v>4.1848999999999997E-2</v>
      </c>
    </row>
    <row r="103" spans="1:2" x14ac:dyDescent="0.35">
      <c r="A103" t="s">
        <v>22</v>
      </c>
      <c r="B103">
        <v>2.8656000000000001E-2</v>
      </c>
    </row>
    <row r="104" spans="1:2" x14ac:dyDescent="0.35">
      <c r="A104" t="s">
        <v>22</v>
      </c>
      <c r="B104">
        <v>2.8899000000000001E-2</v>
      </c>
    </row>
    <row r="105" spans="1:2" x14ac:dyDescent="0.35">
      <c r="A105" t="s">
        <v>22</v>
      </c>
      <c r="B105">
        <v>2.7959999999999999E-2</v>
      </c>
    </row>
    <row r="106" spans="1:2" x14ac:dyDescent="0.35">
      <c r="A106" t="s">
        <v>22</v>
      </c>
      <c r="B106">
        <v>2.7675999999999999E-2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C80E-7F83-430B-BA6B-56EFA4F2B414}">
  <dimension ref="A1:B106"/>
  <sheetViews>
    <sheetView workbookViewId="0">
      <selection activeCell="D20" sqref="D20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6.3199999999999997E-4</v>
      </c>
    </row>
    <row r="3" spans="1:2" x14ac:dyDescent="0.35">
      <c r="A3" t="s">
        <v>2</v>
      </c>
      <c r="B3">
        <v>2.6699999999999998E-4</v>
      </c>
    </row>
    <row r="4" spans="1:2" x14ac:dyDescent="0.35">
      <c r="A4" t="s">
        <v>2</v>
      </c>
      <c r="B4">
        <v>2.6800000000000001E-4</v>
      </c>
    </row>
    <row r="5" spans="1:2" x14ac:dyDescent="0.35">
      <c r="A5" t="s">
        <v>2</v>
      </c>
      <c r="B5">
        <v>2.6800000000000001E-4</v>
      </c>
    </row>
    <row r="6" spans="1:2" x14ac:dyDescent="0.35">
      <c r="A6" t="s">
        <v>2</v>
      </c>
      <c r="B6">
        <v>2.6899999999999998E-4</v>
      </c>
    </row>
    <row r="7" spans="1:2" x14ac:dyDescent="0.35">
      <c r="A7" t="s">
        <v>3</v>
      </c>
      <c r="B7">
        <v>2.6600000000000001E-4</v>
      </c>
    </row>
    <row r="8" spans="1:2" x14ac:dyDescent="0.35">
      <c r="A8" t="s">
        <v>3</v>
      </c>
      <c r="B8">
        <v>2.6699999999999998E-4</v>
      </c>
    </row>
    <row r="9" spans="1:2" x14ac:dyDescent="0.35">
      <c r="A9" t="s">
        <v>3</v>
      </c>
      <c r="B9">
        <v>2.6699999999999998E-4</v>
      </c>
    </row>
    <row r="10" spans="1:2" x14ac:dyDescent="0.35">
      <c r="A10" t="s">
        <v>3</v>
      </c>
      <c r="B10">
        <v>2.6600000000000001E-4</v>
      </c>
    </row>
    <row r="11" spans="1:2" x14ac:dyDescent="0.35">
      <c r="A11" t="s">
        <v>3</v>
      </c>
      <c r="B11">
        <v>2.6600000000000001E-4</v>
      </c>
    </row>
    <row r="12" spans="1:2" x14ac:dyDescent="0.35">
      <c r="A12" t="s">
        <v>4</v>
      </c>
      <c r="B12">
        <v>2.6600000000000001E-4</v>
      </c>
    </row>
    <row r="13" spans="1:2" x14ac:dyDescent="0.35">
      <c r="A13" t="s">
        <v>4</v>
      </c>
      <c r="B13">
        <v>2.6600000000000001E-4</v>
      </c>
    </row>
    <row r="14" spans="1:2" x14ac:dyDescent="0.35">
      <c r="A14" t="s">
        <v>4</v>
      </c>
      <c r="B14">
        <v>2.6600000000000001E-4</v>
      </c>
    </row>
    <row r="15" spans="1:2" x14ac:dyDescent="0.35">
      <c r="A15" t="s">
        <v>4</v>
      </c>
      <c r="B15">
        <v>3.0499999999999999E-4</v>
      </c>
    </row>
    <row r="16" spans="1:2" x14ac:dyDescent="0.35">
      <c r="A16" t="s">
        <v>4</v>
      </c>
      <c r="B16">
        <v>2.6899999999999998E-4</v>
      </c>
    </row>
    <row r="17" spans="1:2" x14ac:dyDescent="0.35">
      <c r="A17" t="s">
        <v>5</v>
      </c>
      <c r="B17">
        <v>2.6600000000000001E-4</v>
      </c>
    </row>
    <row r="18" spans="1:2" x14ac:dyDescent="0.35">
      <c r="A18" t="s">
        <v>5</v>
      </c>
      <c r="B18">
        <v>2.6499999999999999E-4</v>
      </c>
    </row>
    <row r="19" spans="1:2" x14ac:dyDescent="0.35">
      <c r="A19" t="s">
        <v>5</v>
      </c>
      <c r="B19">
        <v>2.6600000000000001E-4</v>
      </c>
    </row>
    <row r="20" spans="1:2" x14ac:dyDescent="0.35">
      <c r="A20" t="s">
        <v>5</v>
      </c>
      <c r="B20">
        <v>2.6600000000000001E-4</v>
      </c>
    </row>
    <row r="21" spans="1:2" x14ac:dyDescent="0.35">
      <c r="A21" t="s">
        <v>5</v>
      </c>
      <c r="B21">
        <v>2.6600000000000001E-4</v>
      </c>
    </row>
    <row r="22" spans="1:2" x14ac:dyDescent="0.35">
      <c r="A22" t="s">
        <v>6</v>
      </c>
      <c r="B22">
        <v>2.6499999999999999E-4</v>
      </c>
    </row>
    <row r="23" spans="1:2" x14ac:dyDescent="0.35">
      <c r="A23" t="s">
        <v>6</v>
      </c>
      <c r="B23">
        <v>2.6499999999999999E-4</v>
      </c>
    </row>
    <row r="24" spans="1:2" x14ac:dyDescent="0.35">
      <c r="A24" t="s">
        <v>6</v>
      </c>
      <c r="B24">
        <v>2.6499999999999999E-4</v>
      </c>
    </row>
    <row r="25" spans="1:2" x14ac:dyDescent="0.35">
      <c r="A25" t="s">
        <v>6</v>
      </c>
      <c r="B25">
        <v>2.6499999999999999E-4</v>
      </c>
    </row>
    <row r="26" spans="1:2" x14ac:dyDescent="0.35">
      <c r="A26" t="s">
        <v>6</v>
      </c>
      <c r="B26">
        <v>2.6499999999999999E-4</v>
      </c>
    </row>
    <row r="27" spans="1:2" x14ac:dyDescent="0.35">
      <c r="A27" t="s">
        <v>7</v>
      </c>
      <c r="B27">
        <v>3.6499999999999998E-4</v>
      </c>
    </row>
    <row r="28" spans="1:2" x14ac:dyDescent="0.35">
      <c r="A28" t="s">
        <v>7</v>
      </c>
      <c r="B28">
        <v>3.8999999999999999E-4</v>
      </c>
    </row>
    <row r="29" spans="1:2" x14ac:dyDescent="0.35">
      <c r="A29" t="s">
        <v>7</v>
      </c>
      <c r="B29">
        <v>3.6400000000000001E-4</v>
      </c>
    </row>
    <row r="30" spans="1:2" x14ac:dyDescent="0.35">
      <c r="A30" t="s">
        <v>7</v>
      </c>
      <c r="B30">
        <v>3.6499999999999998E-4</v>
      </c>
    </row>
    <row r="31" spans="1:2" x14ac:dyDescent="0.35">
      <c r="A31" t="s">
        <v>7</v>
      </c>
      <c r="B31">
        <v>3.6499999999999998E-4</v>
      </c>
    </row>
    <row r="32" spans="1:2" x14ac:dyDescent="0.35">
      <c r="A32" t="s">
        <v>8</v>
      </c>
      <c r="B32">
        <v>3.6200000000000002E-4</v>
      </c>
    </row>
    <row r="33" spans="1:2" x14ac:dyDescent="0.35">
      <c r="A33" t="s">
        <v>8</v>
      </c>
      <c r="B33">
        <v>3.6200000000000002E-4</v>
      </c>
    </row>
    <row r="34" spans="1:2" x14ac:dyDescent="0.35">
      <c r="A34" t="s">
        <v>8</v>
      </c>
      <c r="B34">
        <v>3.6200000000000002E-4</v>
      </c>
    </row>
    <row r="35" spans="1:2" x14ac:dyDescent="0.35">
      <c r="A35" t="s">
        <v>8</v>
      </c>
      <c r="B35">
        <v>3.6200000000000002E-4</v>
      </c>
    </row>
    <row r="36" spans="1:2" x14ac:dyDescent="0.35">
      <c r="A36" t="s">
        <v>8</v>
      </c>
      <c r="B36">
        <v>3.6200000000000002E-4</v>
      </c>
    </row>
    <row r="37" spans="1:2" x14ac:dyDescent="0.35">
      <c r="A37" t="s">
        <v>9</v>
      </c>
      <c r="B37">
        <v>1.418E-3</v>
      </c>
    </row>
    <row r="38" spans="1:2" x14ac:dyDescent="0.35">
      <c r="A38" t="s">
        <v>9</v>
      </c>
      <c r="B38">
        <v>4.1599999999999997E-4</v>
      </c>
    </row>
    <row r="39" spans="1:2" x14ac:dyDescent="0.35">
      <c r="A39" t="s">
        <v>9</v>
      </c>
      <c r="B39">
        <v>4.15E-4</v>
      </c>
    </row>
    <row r="40" spans="1:2" x14ac:dyDescent="0.35">
      <c r="A40" t="s">
        <v>9</v>
      </c>
      <c r="B40">
        <v>4.0999999999999999E-4</v>
      </c>
    </row>
    <row r="41" spans="1:2" x14ac:dyDescent="0.35">
      <c r="A41" t="s">
        <v>9</v>
      </c>
      <c r="B41">
        <v>4.1300000000000001E-4</v>
      </c>
    </row>
    <row r="42" spans="1:2" x14ac:dyDescent="0.35">
      <c r="A42" t="s">
        <v>10</v>
      </c>
      <c r="B42">
        <v>4.86E-4</v>
      </c>
    </row>
    <row r="43" spans="1:2" x14ac:dyDescent="0.35">
      <c r="A43" t="s">
        <v>10</v>
      </c>
      <c r="B43">
        <v>4.1300000000000001E-4</v>
      </c>
    </row>
    <row r="44" spans="1:2" x14ac:dyDescent="0.35">
      <c r="A44" t="s">
        <v>10</v>
      </c>
      <c r="B44">
        <v>4.1599999999999997E-4</v>
      </c>
    </row>
    <row r="45" spans="1:2" x14ac:dyDescent="0.35">
      <c r="A45" t="s">
        <v>10</v>
      </c>
      <c r="B45">
        <v>4.1599999999999997E-4</v>
      </c>
    </row>
    <row r="46" spans="1:2" x14ac:dyDescent="0.35">
      <c r="A46" t="s">
        <v>10</v>
      </c>
      <c r="B46">
        <v>4.1199999999999999E-4</v>
      </c>
    </row>
    <row r="47" spans="1:2" x14ac:dyDescent="0.35">
      <c r="A47" t="s">
        <v>11</v>
      </c>
      <c r="B47">
        <v>6.6500000000000001E-4</v>
      </c>
    </row>
    <row r="48" spans="1:2" x14ac:dyDescent="0.35">
      <c r="A48" t="s">
        <v>11</v>
      </c>
      <c r="B48">
        <v>5.0000000000000001E-4</v>
      </c>
    </row>
    <row r="49" spans="1:2" x14ac:dyDescent="0.35">
      <c r="A49" t="s">
        <v>11</v>
      </c>
      <c r="B49">
        <v>4.7699999999999999E-4</v>
      </c>
    </row>
    <row r="50" spans="1:2" x14ac:dyDescent="0.35">
      <c r="A50" t="s">
        <v>11</v>
      </c>
      <c r="B50">
        <v>4.8700000000000002E-4</v>
      </c>
    </row>
    <row r="51" spans="1:2" x14ac:dyDescent="0.35">
      <c r="A51" t="s">
        <v>11</v>
      </c>
      <c r="B51">
        <v>4.7899999999999999E-4</v>
      </c>
    </row>
    <row r="52" spans="1:2" x14ac:dyDescent="0.35">
      <c r="A52" t="s">
        <v>12</v>
      </c>
      <c r="B52">
        <v>8.4199999999999998E-4</v>
      </c>
    </row>
    <row r="53" spans="1:2" x14ac:dyDescent="0.35">
      <c r="A53" t="s">
        <v>12</v>
      </c>
      <c r="B53">
        <v>5.71E-4</v>
      </c>
    </row>
    <row r="54" spans="1:2" x14ac:dyDescent="0.35">
      <c r="A54" t="s">
        <v>12</v>
      </c>
      <c r="B54">
        <v>6.0599999999999998E-4</v>
      </c>
    </row>
    <row r="55" spans="1:2" x14ac:dyDescent="0.35">
      <c r="A55" t="s">
        <v>12</v>
      </c>
      <c r="B55">
        <v>5.6599999999999999E-4</v>
      </c>
    </row>
    <row r="56" spans="1:2" x14ac:dyDescent="0.35">
      <c r="A56" t="s">
        <v>12</v>
      </c>
      <c r="B56">
        <v>5.5800000000000001E-4</v>
      </c>
    </row>
    <row r="57" spans="1:2" x14ac:dyDescent="0.35">
      <c r="A57" t="s">
        <v>13</v>
      </c>
      <c r="B57">
        <v>1.3619999999999999E-3</v>
      </c>
    </row>
    <row r="58" spans="1:2" x14ac:dyDescent="0.35">
      <c r="A58" t="s">
        <v>13</v>
      </c>
      <c r="B58">
        <v>8.9800000000000004E-4</v>
      </c>
    </row>
    <row r="59" spans="1:2" x14ac:dyDescent="0.35">
      <c r="A59" t="s">
        <v>13</v>
      </c>
      <c r="B59">
        <v>9.2500000000000004E-4</v>
      </c>
    </row>
    <row r="60" spans="1:2" x14ac:dyDescent="0.35">
      <c r="A60" t="s">
        <v>13</v>
      </c>
      <c r="B60">
        <v>8.9400000000000005E-4</v>
      </c>
    </row>
    <row r="61" spans="1:2" x14ac:dyDescent="0.35">
      <c r="A61" t="s">
        <v>13</v>
      </c>
      <c r="B61">
        <v>8.9899999999999995E-4</v>
      </c>
    </row>
    <row r="62" spans="1:2" x14ac:dyDescent="0.35">
      <c r="A62" t="s">
        <v>14</v>
      </c>
      <c r="B62">
        <v>2.225E-3</v>
      </c>
    </row>
    <row r="63" spans="1:2" x14ac:dyDescent="0.35">
      <c r="A63" t="s">
        <v>14</v>
      </c>
      <c r="B63">
        <v>1.284E-3</v>
      </c>
    </row>
    <row r="64" spans="1:2" x14ac:dyDescent="0.35">
      <c r="A64" t="s">
        <v>14</v>
      </c>
      <c r="B64">
        <v>1.258E-3</v>
      </c>
    </row>
    <row r="65" spans="1:2" x14ac:dyDescent="0.35">
      <c r="A65" t="s">
        <v>14</v>
      </c>
      <c r="B65">
        <v>1.261E-3</v>
      </c>
    </row>
    <row r="66" spans="1:2" x14ac:dyDescent="0.35">
      <c r="A66" t="s">
        <v>14</v>
      </c>
      <c r="B66">
        <v>1.2589999999999999E-3</v>
      </c>
    </row>
    <row r="67" spans="1:2" x14ac:dyDescent="0.35">
      <c r="A67" t="s">
        <v>15</v>
      </c>
      <c r="B67">
        <v>2.163E-3</v>
      </c>
    </row>
    <row r="68" spans="1:2" x14ac:dyDescent="0.35">
      <c r="A68" t="s">
        <v>15</v>
      </c>
      <c r="B68">
        <v>1.91E-3</v>
      </c>
    </row>
    <row r="69" spans="1:2" x14ac:dyDescent="0.35">
      <c r="A69" t="s">
        <v>15</v>
      </c>
      <c r="B69">
        <v>1.915E-3</v>
      </c>
    </row>
    <row r="70" spans="1:2" x14ac:dyDescent="0.35">
      <c r="A70" t="s">
        <v>15</v>
      </c>
      <c r="B70">
        <v>1.9139999999999999E-3</v>
      </c>
    </row>
    <row r="71" spans="1:2" x14ac:dyDescent="0.35">
      <c r="A71" t="s">
        <v>15</v>
      </c>
      <c r="B71">
        <v>1.926E-3</v>
      </c>
    </row>
    <row r="72" spans="1:2" x14ac:dyDescent="0.35">
      <c r="A72" t="s">
        <v>16</v>
      </c>
      <c r="B72">
        <v>3.8579999999999999E-3</v>
      </c>
    </row>
    <row r="73" spans="1:2" x14ac:dyDescent="0.35">
      <c r="A73" t="s">
        <v>16</v>
      </c>
      <c r="B73">
        <v>3.192E-3</v>
      </c>
    </row>
    <row r="74" spans="1:2" x14ac:dyDescent="0.35">
      <c r="A74" t="s">
        <v>16</v>
      </c>
      <c r="B74">
        <v>3.215E-3</v>
      </c>
    </row>
    <row r="75" spans="1:2" x14ac:dyDescent="0.35">
      <c r="A75" t="s">
        <v>16</v>
      </c>
      <c r="B75">
        <v>3.124E-3</v>
      </c>
    </row>
    <row r="76" spans="1:2" x14ac:dyDescent="0.35">
      <c r="A76" t="s">
        <v>16</v>
      </c>
      <c r="B76">
        <v>3.241E-3</v>
      </c>
    </row>
    <row r="77" spans="1:2" x14ac:dyDescent="0.35">
      <c r="A77" t="s">
        <v>17</v>
      </c>
      <c r="B77">
        <v>5.2979999999999998E-3</v>
      </c>
    </row>
    <row r="78" spans="1:2" x14ac:dyDescent="0.35">
      <c r="A78" t="s">
        <v>17</v>
      </c>
      <c r="B78">
        <v>5.2339999999999999E-3</v>
      </c>
    </row>
    <row r="79" spans="1:2" x14ac:dyDescent="0.35">
      <c r="A79" t="s">
        <v>17</v>
      </c>
      <c r="B79">
        <v>5.2589999999999998E-3</v>
      </c>
    </row>
    <row r="80" spans="1:2" x14ac:dyDescent="0.35">
      <c r="A80" t="s">
        <v>17</v>
      </c>
      <c r="B80">
        <v>5.2199999999999998E-3</v>
      </c>
    </row>
    <row r="81" spans="1:2" x14ac:dyDescent="0.35">
      <c r="A81" t="s">
        <v>17</v>
      </c>
      <c r="B81">
        <v>5.2459999999999998E-3</v>
      </c>
    </row>
    <row r="82" spans="1:2" x14ac:dyDescent="0.35">
      <c r="A82" t="s">
        <v>18</v>
      </c>
      <c r="B82">
        <v>9.7680000000000006E-3</v>
      </c>
    </row>
    <row r="83" spans="1:2" x14ac:dyDescent="0.35">
      <c r="A83" t="s">
        <v>18</v>
      </c>
      <c r="B83">
        <v>9.6259999999999991E-3</v>
      </c>
    </row>
    <row r="84" spans="1:2" x14ac:dyDescent="0.35">
      <c r="A84" t="s">
        <v>18</v>
      </c>
      <c r="B84">
        <v>9.6740000000000003E-3</v>
      </c>
    </row>
    <row r="85" spans="1:2" x14ac:dyDescent="0.35">
      <c r="A85" t="s">
        <v>18</v>
      </c>
      <c r="B85">
        <v>9.6299999999999997E-3</v>
      </c>
    </row>
    <row r="86" spans="1:2" x14ac:dyDescent="0.35">
      <c r="A86" t="s">
        <v>18</v>
      </c>
      <c r="B86">
        <v>9.8279999999999999E-3</v>
      </c>
    </row>
    <row r="87" spans="1:2" x14ac:dyDescent="0.35">
      <c r="A87" t="s">
        <v>19</v>
      </c>
      <c r="B87">
        <v>1.9351E-2</v>
      </c>
    </row>
    <row r="88" spans="1:2" x14ac:dyDescent="0.35">
      <c r="A88" t="s">
        <v>19</v>
      </c>
      <c r="B88">
        <v>1.9404000000000001E-2</v>
      </c>
    </row>
    <row r="89" spans="1:2" x14ac:dyDescent="0.35">
      <c r="A89" t="s">
        <v>19</v>
      </c>
      <c r="B89">
        <v>1.9392E-2</v>
      </c>
    </row>
    <row r="90" spans="1:2" x14ac:dyDescent="0.35">
      <c r="A90" t="s">
        <v>19</v>
      </c>
      <c r="B90">
        <v>1.9424E-2</v>
      </c>
    </row>
    <row r="91" spans="1:2" x14ac:dyDescent="0.35">
      <c r="A91" t="s">
        <v>19</v>
      </c>
      <c r="B91">
        <v>1.9304999999999999E-2</v>
      </c>
    </row>
    <row r="92" spans="1:2" x14ac:dyDescent="0.35">
      <c r="A92" t="s">
        <v>20</v>
      </c>
      <c r="B92">
        <v>1.4540000000000001E-2</v>
      </c>
    </row>
    <row r="93" spans="1:2" x14ac:dyDescent="0.35">
      <c r="A93" t="s">
        <v>20</v>
      </c>
      <c r="B93">
        <v>8.2799999999999992E-3</v>
      </c>
    </row>
    <row r="94" spans="1:2" x14ac:dyDescent="0.35">
      <c r="A94" t="s">
        <v>20</v>
      </c>
      <c r="B94">
        <v>8.3009999999999994E-3</v>
      </c>
    </row>
    <row r="95" spans="1:2" x14ac:dyDescent="0.35">
      <c r="A95" t="s">
        <v>20</v>
      </c>
      <c r="B95">
        <v>8.3379999999999999E-3</v>
      </c>
    </row>
    <row r="96" spans="1:2" x14ac:dyDescent="0.35">
      <c r="A96" t="s">
        <v>20</v>
      </c>
      <c r="B96">
        <v>8.2710000000000006E-3</v>
      </c>
    </row>
    <row r="97" spans="1:2" x14ac:dyDescent="0.35">
      <c r="A97" t="s">
        <v>21</v>
      </c>
      <c r="B97">
        <v>2.4919E-2</v>
      </c>
    </row>
    <row r="98" spans="1:2" x14ac:dyDescent="0.35">
      <c r="A98" t="s">
        <v>21</v>
      </c>
      <c r="B98">
        <v>1.9359999999999999E-2</v>
      </c>
    </row>
    <row r="99" spans="1:2" x14ac:dyDescent="0.35">
      <c r="A99" t="s">
        <v>21</v>
      </c>
      <c r="B99">
        <v>1.9302E-2</v>
      </c>
    </row>
    <row r="100" spans="1:2" x14ac:dyDescent="0.35">
      <c r="A100" t="s">
        <v>21</v>
      </c>
      <c r="B100">
        <v>1.9144999999999999E-2</v>
      </c>
    </row>
    <row r="101" spans="1:2" x14ac:dyDescent="0.35">
      <c r="A101" t="s">
        <v>21</v>
      </c>
      <c r="B101">
        <v>1.8154E-2</v>
      </c>
    </row>
    <row r="102" spans="1:2" x14ac:dyDescent="0.35">
      <c r="A102" t="s">
        <v>22</v>
      </c>
      <c r="B102">
        <v>4.1584999999999997E-2</v>
      </c>
    </row>
    <row r="103" spans="1:2" x14ac:dyDescent="0.35">
      <c r="A103" t="s">
        <v>22</v>
      </c>
      <c r="B103">
        <v>3.0764E-2</v>
      </c>
    </row>
    <row r="104" spans="1:2" x14ac:dyDescent="0.35">
      <c r="A104" t="s">
        <v>22</v>
      </c>
      <c r="B104">
        <v>3.0412999999999999E-2</v>
      </c>
    </row>
    <row r="105" spans="1:2" x14ac:dyDescent="0.35">
      <c r="A105" t="s">
        <v>22</v>
      </c>
      <c r="B105">
        <v>3.0549E-2</v>
      </c>
    </row>
    <row r="106" spans="1:2" x14ac:dyDescent="0.35">
      <c r="A106" t="s">
        <v>22</v>
      </c>
      <c r="B106">
        <v>3.0374999999999999E-2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3BDE-8392-4762-BDC7-F51BB6AEB178}">
  <dimension ref="A1:B106"/>
  <sheetViews>
    <sheetView workbookViewId="0">
      <selection activeCell="E16" sqref="E1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1.6968E-2</v>
      </c>
    </row>
    <row r="3" spans="1:2" x14ac:dyDescent="0.35">
      <c r="A3" t="s">
        <v>2</v>
      </c>
      <c r="B3">
        <v>1.1429999999999999E-3</v>
      </c>
    </row>
    <row r="4" spans="1:2" x14ac:dyDescent="0.35">
      <c r="A4" t="s">
        <v>2</v>
      </c>
      <c r="B4">
        <v>1.16E-3</v>
      </c>
    </row>
    <row r="5" spans="1:2" x14ac:dyDescent="0.35">
      <c r="A5" t="s">
        <v>2</v>
      </c>
      <c r="B5">
        <v>1.14E-3</v>
      </c>
    </row>
    <row r="6" spans="1:2" x14ac:dyDescent="0.35">
      <c r="A6" t="s">
        <v>2</v>
      </c>
      <c r="B6">
        <v>1.15E-3</v>
      </c>
    </row>
    <row r="7" spans="1:2" x14ac:dyDescent="0.35">
      <c r="A7" t="s">
        <v>3</v>
      </c>
      <c r="B7">
        <v>1.1429999999999999E-3</v>
      </c>
    </row>
    <row r="8" spans="1:2" x14ac:dyDescent="0.35">
      <c r="A8" t="s">
        <v>3</v>
      </c>
      <c r="B8">
        <v>1.165E-3</v>
      </c>
    </row>
    <row r="9" spans="1:2" x14ac:dyDescent="0.35">
      <c r="A9" t="s">
        <v>3</v>
      </c>
      <c r="B9">
        <v>1.145E-3</v>
      </c>
    </row>
    <row r="10" spans="1:2" x14ac:dyDescent="0.35">
      <c r="A10" t="s">
        <v>3</v>
      </c>
      <c r="B10">
        <v>1.1590000000000001E-3</v>
      </c>
    </row>
    <row r="11" spans="1:2" x14ac:dyDescent="0.35">
      <c r="A11" t="s">
        <v>3</v>
      </c>
      <c r="B11">
        <v>1.1429999999999999E-3</v>
      </c>
    </row>
    <row r="12" spans="1:2" x14ac:dyDescent="0.35">
      <c r="A12" t="s">
        <v>4</v>
      </c>
      <c r="B12">
        <v>1.175E-3</v>
      </c>
    </row>
    <row r="13" spans="1:2" x14ac:dyDescent="0.35">
      <c r="A13" t="s">
        <v>4</v>
      </c>
      <c r="B13">
        <v>1.1800000000000001E-3</v>
      </c>
    </row>
    <row r="14" spans="1:2" x14ac:dyDescent="0.35">
      <c r="A14" t="s">
        <v>4</v>
      </c>
      <c r="B14">
        <v>1.3979999999999999E-3</v>
      </c>
    </row>
    <row r="15" spans="1:2" x14ac:dyDescent="0.35">
      <c r="A15" t="s">
        <v>4</v>
      </c>
      <c r="B15">
        <v>1.317E-3</v>
      </c>
    </row>
    <row r="16" spans="1:2" x14ac:dyDescent="0.35">
      <c r="A16" t="s">
        <v>4</v>
      </c>
      <c r="B16">
        <v>1.1659999999999999E-3</v>
      </c>
    </row>
    <row r="17" spans="1:2" x14ac:dyDescent="0.35">
      <c r="A17" t="s">
        <v>5</v>
      </c>
      <c r="B17">
        <v>1.1950000000000001E-3</v>
      </c>
    </row>
    <row r="18" spans="1:2" x14ac:dyDescent="0.35">
      <c r="A18" t="s">
        <v>5</v>
      </c>
      <c r="B18">
        <v>1.183E-3</v>
      </c>
    </row>
    <row r="19" spans="1:2" x14ac:dyDescent="0.35">
      <c r="A19" t="s">
        <v>5</v>
      </c>
      <c r="B19">
        <v>1.1689999999999999E-3</v>
      </c>
    </row>
    <row r="20" spans="1:2" x14ac:dyDescent="0.35">
      <c r="A20" t="s">
        <v>5</v>
      </c>
      <c r="B20">
        <v>1.152E-3</v>
      </c>
    </row>
    <row r="21" spans="1:2" x14ac:dyDescent="0.35">
      <c r="A21" t="s">
        <v>5</v>
      </c>
      <c r="B21">
        <v>1.1900000000000001E-3</v>
      </c>
    </row>
    <row r="22" spans="1:2" x14ac:dyDescent="0.35">
      <c r="A22" t="s">
        <v>6</v>
      </c>
      <c r="B22">
        <v>1.1529999999999999E-3</v>
      </c>
    </row>
    <row r="23" spans="1:2" x14ac:dyDescent="0.35">
      <c r="A23" t="s">
        <v>6</v>
      </c>
      <c r="B23">
        <v>1.1720000000000001E-3</v>
      </c>
    </row>
    <row r="24" spans="1:2" x14ac:dyDescent="0.35">
      <c r="A24" t="s">
        <v>6</v>
      </c>
      <c r="B24">
        <v>1.152E-3</v>
      </c>
    </row>
    <row r="25" spans="1:2" x14ac:dyDescent="0.35">
      <c r="A25" t="s">
        <v>6</v>
      </c>
      <c r="B25">
        <v>1.1720000000000001E-3</v>
      </c>
    </row>
    <row r="26" spans="1:2" x14ac:dyDescent="0.35">
      <c r="A26" t="s">
        <v>6</v>
      </c>
      <c r="B26">
        <v>1.1509999999999999E-3</v>
      </c>
    </row>
    <row r="27" spans="1:2" x14ac:dyDescent="0.35">
      <c r="A27" t="s">
        <v>7</v>
      </c>
      <c r="B27">
        <v>1.2800000000000001E-3</v>
      </c>
    </row>
    <row r="28" spans="1:2" x14ac:dyDescent="0.35">
      <c r="A28" t="s">
        <v>7</v>
      </c>
      <c r="B28">
        <v>1.256E-3</v>
      </c>
    </row>
    <row r="29" spans="1:2" x14ac:dyDescent="0.35">
      <c r="A29" t="s">
        <v>7</v>
      </c>
      <c r="B29">
        <v>1.2800000000000001E-3</v>
      </c>
    </row>
    <row r="30" spans="1:2" x14ac:dyDescent="0.35">
      <c r="A30" t="s">
        <v>7</v>
      </c>
      <c r="B30">
        <v>1.261E-3</v>
      </c>
    </row>
    <row r="31" spans="1:2" x14ac:dyDescent="0.35">
      <c r="A31" t="s">
        <v>7</v>
      </c>
      <c r="B31">
        <v>1.2849999999999999E-3</v>
      </c>
    </row>
    <row r="32" spans="1:2" x14ac:dyDescent="0.35">
      <c r="A32" t="s">
        <v>8</v>
      </c>
      <c r="B32">
        <v>1.3829999999999999E-3</v>
      </c>
    </row>
    <row r="33" spans="1:2" x14ac:dyDescent="0.35">
      <c r="A33" t="s">
        <v>8</v>
      </c>
      <c r="B33">
        <v>1.413E-3</v>
      </c>
    </row>
    <row r="34" spans="1:2" x14ac:dyDescent="0.35">
      <c r="A34" t="s">
        <v>8</v>
      </c>
      <c r="B34">
        <v>1.42E-3</v>
      </c>
    </row>
    <row r="35" spans="1:2" x14ac:dyDescent="0.35">
      <c r="A35" t="s">
        <v>8</v>
      </c>
      <c r="B35">
        <v>1.3749999999999999E-3</v>
      </c>
    </row>
    <row r="36" spans="1:2" x14ac:dyDescent="0.35">
      <c r="A36" t="s">
        <v>8</v>
      </c>
      <c r="B36">
        <v>1.4E-3</v>
      </c>
    </row>
    <row r="37" spans="1:2" x14ac:dyDescent="0.35">
      <c r="A37" t="s">
        <v>9</v>
      </c>
      <c r="B37">
        <v>1.3940000000000001E-3</v>
      </c>
    </row>
    <row r="38" spans="1:2" x14ac:dyDescent="0.35">
      <c r="A38" t="s">
        <v>9</v>
      </c>
      <c r="B38">
        <v>1.4040000000000001E-3</v>
      </c>
    </row>
    <row r="39" spans="1:2" x14ac:dyDescent="0.35">
      <c r="A39" t="s">
        <v>9</v>
      </c>
      <c r="B39">
        <v>1.408E-3</v>
      </c>
    </row>
    <row r="40" spans="1:2" x14ac:dyDescent="0.35">
      <c r="A40" t="s">
        <v>9</v>
      </c>
      <c r="B40">
        <v>1.407E-3</v>
      </c>
    </row>
    <row r="41" spans="1:2" x14ac:dyDescent="0.35">
      <c r="A41" t="s">
        <v>9</v>
      </c>
      <c r="B41">
        <v>1.4040000000000001E-3</v>
      </c>
    </row>
    <row r="42" spans="1:2" x14ac:dyDescent="0.35">
      <c r="A42" t="s">
        <v>10</v>
      </c>
      <c r="B42">
        <v>7.646E-3</v>
      </c>
    </row>
    <row r="43" spans="1:2" x14ac:dyDescent="0.35">
      <c r="A43" t="s">
        <v>10</v>
      </c>
      <c r="B43">
        <v>1.683E-3</v>
      </c>
    </row>
    <row r="44" spans="1:2" x14ac:dyDescent="0.35">
      <c r="A44" t="s">
        <v>10</v>
      </c>
      <c r="B44">
        <v>1.665E-3</v>
      </c>
    </row>
    <row r="45" spans="1:2" x14ac:dyDescent="0.35">
      <c r="A45" t="s">
        <v>10</v>
      </c>
      <c r="B45">
        <v>1.6930000000000001E-3</v>
      </c>
    </row>
    <row r="46" spans="1:2" x14ac:dyDescent="0.35">
      <c r="A46" t="s">
        <v>10</v>
      </c>
      <c r="B46">
        <v>1.7390000000000001E-3</v>
      </c>
    </row>
    <row r="47" spans="1:2" x14ac:dyDescent="0.35">
      <c r="A47" t="s">
        <v>11</v>
      </c>
      <c r="B47">
        <v>1.884E-3</v>
      </c>
    </row>
    <row r="48" spans="1:2" x14ac:dyDescent="0.35">
      <c r="A48" t="s">
        <v>11</v>
      </c>
      <c r="B48">
        <v>1.8220000000000001E-3</v>
      </c>
    </row>
    <row r="49" spans="1:2" x14ac:dyDescent="0.35">
      <c r="A49" t="s">
        <v>11</v>
      </c>
      <c r="B49">
        <v>1.8600000000000001E-3</v>
      </c>
    </row>
    <row r="50" spans="1:2" x14ac:dyDescent="0.35">
      <c r="A50" t="s">
        <v>11</v>
      </c>
      <c r="B50">
        <v>1.8619999999999999E-3</v>
      </c>
    </row>
    <row r="51" spans="1:2" x14ac:dyDescent="0.35">
      <c r="A51" t="s">
        <v>11</v>
      </c>
      <c r="B51">
        <v>1.866E-3</v>
      </c>
    </row>
    <row r="52" spans="1:2" x14ac:dyDescent="0.35">
      <c r="A52" t="s">
        <v>12</v>
      </c>
      <c r="B52">
        <v>1.9220000000000001E-3</v>
      </c>
    </row>
    <row r="53" spans="1:2" x14ac:dyDescent="0.35">
      <c r="A53" t="s">
        <v>12</v>
      </c>
      <c r="B53">
        <v>1.9419999999999999E-3</v>
      </c>
    </row>
    <row r="54" spans="1:2" x14ac:dyDescent="0.35">
      <c r="A54" t="s">
        <v>12</v>
      </c>
      <c r="B54">
        <v>1.9250000000000001E-3</v>
      </c>
    </row>
    <row r="55" spans="1:2" x14ac:dyDescent="0.35">
      <c r="A55" t="s">
        <v>12</v>
      </c>
      <c r="B55">
        <v>1.9380000000000001E-3</v>
      </c>
    </row>
    <row r="56" spans="1:2" x14ac:dyDescent="0.35">
      <c r="A56" t="s">
        <v>12</v>
      </c>
      <c r="B56">
        <v>1.946E-3</v>
      </c>
    </row>
    <row r="57" spans="1:2" x14ac:dyDescent="0.35">
      <c r="A57" t="s">
        <v>13</v>
      </c>
      <c r="B57">
        <v>2.5409999999999999E-3</v>
      </c>
    </row>
    <row r="58" spans="1:2" x14ac:dyDescent="0.35">
      <c r="A58" t="s">
        <v>13</v>
      </c>
      <c r="B58">
        <v>2.4220000000000001E-3</v>
      </c>
    </row>
    <row r="59" spans="1:2" x14ac:dyDescent="0.35">
      <c r="A59" t="s">
        <v>13</v>
      </c>
      <c r="B59">
        <v>2.421E-3</v>
      </c>
    </row>
    <row r="60" spans="1:2" x14ac:dyDescent="0.35">
      <c r="A60" t="s">
        <v>13</v>
      </c>
      <c r="B60">
        <v>2.4290000000000002E-3</v>
      </c>
    </row>
    <row r="61" spans="1:2" x14ac:dyDescent="0.35">
      <c r="A61" t="s">
        <v>13</v>
      </c>
      <c r="B61">
        <v>2.418E-3</v>
      </c>
    </row>
    <row r="62" spans="1:2" x14ac:dyDescent="0.35">
      <c r="A62" t="s">
        <v>14</v>
      </c>
      <c r="B62">
        <v>3.0850000000000001E-3</v>
      </c>
    </row>
    <row r="63" spans="1:2" x14ac:dyDescent="0.35">
      <c r="A63" t="s">
        <v>14</v>
      </c>
      <c r="B63">
        <v>3.0019999999999999E-3</v>
      </c>
    </row>
    <row r="64" spans="1:2" x14ac:dyDescent="0.35">
      <c r="A64" t="s">
        <v>14</v>
      </c>
      <c r="B64">
        <v>3.032E-3</v>
      </c>
    </row>
    <row r="65" spans="1:2" x14ac:dyDescent="0.35">
      <c r="A65" t="s">
        <v>14</v>
      </c>
      <c r="B65">
        <v>3.0200000000000001E-3</v>
      </c>
    </row>
    <row r="66" spans="1:2" x14ac:dyDescent="0.35">
      <c r="A66" t="s">
        <v>14</v>
      </c>
      <c r="B66">
        <v>3.0270000000000002E-3</v>
      </c>
    </row>
    <row r="67" spans="1:2" x14ac:dyDescent="0.35">
      <c r="A67" t="s">
        <v>15</v>
      </c>
      <c r="B67">
        <v>3.7789999999999998E-3</v>
      </c>
    </row>
    <row r="68" spans="1:2" x14ac:dyDescent="0.35">
      <c r="A68" t="s">
        <v>15</v>
      </c>
      <c r="B68">
        <v>3.7469999999999999E-3</v>
      </c>
    </row>
    <row r="69" spans="1:2" x14ac:dyDescent="0.35">
      <c r="A69" t="s">
        <v>15</v>
      </c>
      <c r="B69">
        <v>3.722E-3</v>
      </c>
    </row>
    <row r="70" spans="1:2" x14ac:dyDescent="0.35">
      <c r="A70" t="s">
        <v>15</v>
      </c>
      <c r="B70">
        <v>3.754E-3</v>
      </c>
    </row>
    <row r="71" spans="1:2" x14ac:dyDescent="0.35">
      <c r="A71" t="s">
        <v>15</v>
      </c>
      <c r="B71">
        <v>3.79E-3</v>
      </c>
    </row>
    <row r="72" spans="1:2" x14ac:dyDescent="0.35">
      <c r="A72" t="s">
        <v>16</v>
      </c>
      <c r="B72">
        <v>5.0699999999999999E-3</v>
      </c>
    </row>
    <row r="73" spans="1:2" x14ac:dyDescent="0.35">
      <c r="A73" t="s">
        <v>16</v>
      </c>
      <c r="B73">
        <v>4.9779999999999998E-3</v>
      </c>
    </row>
    <row r="74" spans="1:2" x14ac:dyDescent="0.35">
      <c r="A74" t="s">
        <v>16</v>
      </c>
      <c r="B74">
        <v>4.9659999999999999E-3</v>
      </c>
    </row>
    <row r="75" spans="1:2" x14ac:dyDescent="0.35">
      <c r="A75" t="s">
        <v>16</v>
      </c>
      <c r="B75">
        <v>4.9690000000000003E-3</v>
      </c>
    </row>
    <row r="76" spans="1:2" x14ac:dyDescent="0.35">
      <c r="A76" t="s">
        <v>16</v>
      </c>
      <c r="B76">
        <v>4.9560000000000003E-3</v>
      </c>
    </row>
    <row r="77" spans="1:2" x14ac:dyDescent="0.35">
      <c r="A77" t="s">
        <v>17</v>
      </c>
      <c r="B77">
        <v>6.7650000000000002E-3</v>
      </c>
    </row>
    <row r="78" spans="1:2" x14ac:dyDescent="0.35">
      <c r="A78" t="s">
        <v>17</v>
      </c>
      <c r="B78">
        <v>6.7270000000000003E-3</v>
      </c>
    </row>
    <row r="79" spans="1:2" x14ac:dyDescent="0.35">
      <c r="A79" t="s">
        <v>17</v>
      </c>
      <c r="B79">
        <v>6.7980000000000002E-3</v>
      </c>
    </row>
    <row r="80" spans="1:2" x14ac:dyDescent="0.35">
      <c r="A80" t="s">
        <v>17</v>
      </c>
      <c r="B80">
        <v>6.9080000000000001E-3</v>
      </c>
    </row>
    <row r="81" spans="1:2" x14ac:dyDescent="0.35">
      <c r="A81" t="s">
        <v>17</v>
      </c>
      <c r="B81">
        <v>6.8370000000000002E-3</v>
      </c>
    </row>
    <row r="82" spans="1:2" x14ac:dyDescent="0.35">
      <c r="A82" t="s">
        <v>18</v>
      </c>
      <c r="B82">
        <v>9.835E-3</v>
      </c>
    </row>
    <row r="83" spans="1:2" x14ac:dyDescent="0.35">
      <c r="A83" t="s">
        <v>18</v>
      </c>
      <c r="B83">
        <v>9.8049999999999995E-3</v>
      </c>
    </row>
    <row r="84" spans="1:2" x14ac:dyDescent="0.35">
      <c r="A84" t="s">
        <v>18</v>
      </c>
      <c r="B84">
        <v>9.8840000000000004E-3</v>
      </c>
    </row>
    <row r="85" spans="1:2" x14ac:dyDescent="0.35">
      <c r="A85" t="s">
        <v>18</v>
      </c>
      <c r="B85">
        <v>9.8219999999999991E-3</v>
      </c>
    </row>
    <row r="86" spans="1:2" x14ac:dyDescent="0.35">
      <c r="A86" t="s">
        <v>18</v>
      </c>
      <c r="B86">
        <v>9.783E-3</v>
      </c>
    </row>
    <row r="87" spans="1:2" x14ac:dyDescent="0.35">
      <c r="A87" t="s">
        <v>19</v>
      </c>
      <c r="B87">
        <v>1.5351999999999999E-2</v>
      </c>
    </row>
    <row r="88" spans="1:2" x14ac:dyDescent="0.35">
      <c r="A88" t="s">
        <v>19</v>
      </c>
      <c r="B88">
        <v>1.5564E-2</v>
      </c>
    </row>
    <row r="89" spans="1:2" x14ac:dyDescent="0.35">
      <c r="A89" t="s">
        <v>19</v>
      </c>
      <c r="B89">
        <v>1.5468000000000001E-2</v>
      </c>
    </row>
    <row r="90" spans="1:2" x14ac:dyDescent="0.35">
      <c r="A90" t="s">
        <v>19</v>
      </c>
      <c r="B90">
        <v>1.5226999999999999E-2</v>
      </c>
    </row>
    <row r="91" spans="1:2" x14ac:dyDescent="0.35">
      <c r="A91" t="s">
        <v>19</v>
      </c>
      <c r="B91">
        <v>1.538E-2</v>
      </c>
    </row>
    <row r="92" spans="1:2" x14ac:dyDescent="0.35">
      <c r="A92" t="s">
        <v>20</v>
      </c>
      <c r="B92">
        <v>3.2639000000000001E-2</v>
      </c>
    </row>
    <row r="93" spans="1:2" x14ac:dyDescent="0.35">
      <c r="A93" t="s">
        <v>20</v>
      </c>
      <c r="B93">
        <v>2.6957999999999999E-2</v>
      </c>
    </row>
    <row r="94" spans="1:2" x14ac:dyDescent="0.35">
      <c r="A94" t="s">
        <v>20</v>
      </c>
      <c r="B94">
        <v>2.6995999999999999E-2</v>
      </c>
    </row>
    <row r="95" spans="1:2" x14ac:dyDescent="0.35">
      <c r="A95" t="s">
        <v>20</v>
      </c>
      <c r="B95">
        <v>2.6970000000000001E-2</v>
      </c>
    </row>
    <row r="96" spans="1:2" x14ac:dyDescent="0.35">
      <c r="A96" t="s">
        <v>20</v>
      </c>
      <c r="B96">
        <v>2.6981000000000002E-2</v>
      </c>
    </row>
    <row r="97" spans="1:2" x14ac:dyDescent="0.35">
      <c r="A97" t="s">
        <v>21</v>
      </c>
      <c r="B97">
        <v>5.6175999999999997E-2</v>
      </c>
    </row>
    <row r="98" spans="1:2" x14ac:dyDescent="0.35">
      <c r="A98" t="s">
        <v>21</v>
      </c>
      <c r="B98">
        <v>4.8176999999999998E-2</v>
      </c>
    </row>
    <row r="99" spans="1:2" x14ac:dyDescent="0.35">
      <c r="A99" t="s">
        <v>21</v>
      </c>
      <c r="B99">
        <v>4.8204999999999998E-2</v>
      </c>
    </row>
    <row r="100" spans="1:2" x14ac:dyDescent="0.35">
      <c r="A100" t="s">
        <v>21</v>
      </c>
      <c r="B100">
        <v>4.8216000000000002E-2</v>
      </c>
    </row>
    <row r="101" spans="1:2" x14ac:dyDescent="0.35">
      <c r="A101" t="s">
        <v>21</v>
      </c>
      <c r="B101">
        <v>4.8211999999999998E-2</v>
      </c>
    </row>
    <row r="102" spans="1:2" x14ac:dyDescent="0.35">
      <c r="A102" t="s">
        <v>22</v>
      </c>
      <c r="B102">
        <v>9.8543000000000006E-2</v>
      </c>
    </row>
    <row r="103" spans="1:2" x14ac:dyDescent="0.35">
      <c r="A103" t="s">
        <v>22</v>
      </c>
      <c r="B103">
        <v>9.0675000000000006E-2</v>
      </c>
    </row>
    <row r="104" spans="1:2" x14ac:dyDescent="0.35">
      <c r="A104" t="s">
        <v>22</v>
      </c>
      <c r="B104">
        <v>9.0617000000000003E-2</v>
      </c>
    </row>
    <row r="105" spans="1:2" x14ac:dyDescent="0.35">
      <c r="A105" t="s">
        <v>22</v>
      </c>
      <c r="B105">
        <v>9.0586E-2</v>
      </c>
    </row>
    <row r="106" spans="1:2" x14ac:dyDescent="0.35">
      <c r="A106" t="s">
        <v>22</v>
      </c>
      <c r="B106">
        <v>9.0630000000000002E-2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DD1A-EDC2-4D7C-8E99-EB88C2618547}">
  <dimension ref="A1:B106"/>
  <sheetViews>
    <sheetView workbookViewId="0">
      <selection activeCell="F12" sqref="F12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1.7231E-2</v>
      </c>
    </row>
    <row r="3" spans="1:2" x14ac:dyDescent="0.35">
      <c r="A3" t="s">
        <v>2</v>
      </c>
      <c r="B3">
        <v>1.586E-3</v>
      </c>
    </row>
    <row r="4" spans="1:2" x14ac:dyDescent="0.35">
      <c r="A4" t="s">
        <v>2</v>
      </c>
      <c r="B4">
        <v>1.634E-3</v>
      </c>
    </row>
    <row r="5" spans="1:2" x14ac:dyDescent="0.35">
      <c r="A5" t="s">
        <v>2</v>
      </c>
      <c r="B5">
        <v>1.5839999999999999E-3</v>
      </c>
    </row>
    <row r="6" spans="1:2" x14ac:dyDescent="0.35">
      <c r="A6" t="s">
        <v>2</v>
      </c>
      <c r="B6">
        <v>1.5839999999999999E-3</v>
      </c>
    </row>
    <row r="7" spans="1:2" x14ac:dyDescent="0.35">
      <c r="A7" t="s">
        <v>3</v>
      </c>
      <c r="B7">
        <v>1.7390000000000001E-3</v>
      </c>
    </row>
    <row r="8" spans="1:2" x14ac:dyDescent="0.35">
      <c r="A8" t="s">
        <v>3</v>
      </c>
      <c r="B8">
        <v>1.5920000000000001E-3</v>
      </c>
    </row>
    <row r="9" spans="1:2" x14ac:dyDescent="0.35">
      <c r="A9" t="s">
        <v>3</v>
      </c>
      <c r="B9">
        <v>1.598E-3</v>
      </c>
    </row>
    <row r="10" spans="1:2" x14ac:dyDescent="0.35">
      <c r="A10" t="s">
        <v>3</v>
      </c>
      <c r="B10">
        <v>1.663E-3</v>
      </c>
    </row>
    <row r="11" spans="1:2" x14ac:dyDescent="0.35">
      <c r="A11" t="s">
        <v>3</v>
      </c>
      <c r="B11">
        <v>1.5950000000000001E-3</v>
      </c>
    </row>
    <row r="12" spans="1:2" x14ac:dyDescent="0.35">
      <c r="A12" t="s">
        <v>4</v>
      </c>
      <c r="B12">
        <v>1.622E-3</v>
      </c>
    </row>
    <row r="13" spans="1:2" x14ac:dyDescent="0.35">
      <c r="A13" t="s">
        <v>4</v>
      </c>
      <c r="B13">
        <v>1.629E-3</v>
      </c>
    </row>
    <row r="14" spans="1:2" x14ac:dyDescent="0.35">
      <c r="A14" t="s">
        <v>4</v>
      </c>
      <c r="B14">
        <v>1.6019999999999999E-3</v>
      </c>
    </row>
    <row r="15" spans="1:2" x14ac:dyDescent="0.35">
      <c r="A15" t="s">
        <v>4</v>
      </c>
      <c r="B15">
        <v>1.6080000000000001E-3</v>
      </c>
    </row>
    <row r="16" spans="1:2" x14ac:dyDescent="0.35">
      <c r="A16" t="s">
        <v>4</v>
      </c>
      <c r="B16">
        <v>1.688E-3</v>
      </c>
    </row>
    <row r="17" spans="1:2" x14ac:dyDescent="0.35">
      <c r="A17" t="s">
        <v>5</v>
      </c>
      <c r="B17">
        <v>1.6119999999999999E-3</v>
      </c>
    </row>
    <row r="18" spans="1:2" x14ac:dyDescent="0.35">
      <c r="A18" t="s">
        <v>5</v>
      </c>
      <c r="B18">
        <v>1.6280000000000001E-3</v>
      </c>
    </row>
    <row r="19" spans="1:2" x14ac:dyDescent="0.35">
      <c r="A19" t="s">
        <v>5</v>
      </c>
      <c r="B19">
        <v>1.604E-3</v>
      </c>
    </row>
    <row r="20" spans="1:2" x14ac:dyDescent="0.35">
      <c r="A20" t="s">
        <v>5</v>
      </c>
      <c r="B20">
        <v>1.609E-3</v>
      </c>
    </row>
    <row r="21" spans="1:2" x14ac:dyDescent="0.35">
      <c r="A21" t="s">
        <v>5</v>
      </c>
      <c r="B21">
        <v>1.665E-3</v>
      </c>
    </row>
    <row r="22" spans="1:2" x14ac:dyDescent="0.35">
      <c r="A22" t="s">
        <v>6</v>
      </c>
      <c r="B22">
        <v>1.622E-3</v>
      </c>
    </row>
    <row r="23" spans="1:2" x14ac:dyDescent="0.35">
      <c r="A23" t="s">
        <v>6</v>
      </c>
      <c r="B23">
        <v>1.6000000000000001E-3</v>
      </c>
    </row>
    <row r="24" spans="1:2" x14ac:dyDescent="0.35">
      <c r="A24" t="s">
        <v>6</v>
      </c>
      <c r="B24">
        <v>1.622E-3</v>
      </c>
    </row>
    <row r="25" spans="1:2" x14ac:dyDescent="0.35">
      <c r="A25" t="s">
        <v>6</v>
      </c>
      <c r="B25">
        <v>1.699E-3</v>
      </c>
    </row>
    <row r="26" spans="1:2" x14ac:dyDescent="0.35">
      <c r="A26" t="s">
        <v>6</v>
      </c>
      <c r="B26">
        <v>1.6000000000000001E-3</v>
      </c>
    </row>
    <row r="27" spans="1:2" x14ac:dyDescent="0.35">
      <c r="A27" t="s">
        <v>7</v>
      </c>
      <c r="B27">
        <v>1.7340000000000001E-3</v>
      </c>
    </row>
    <row r="28" spans="1:2" x14ac:dyDescent="0.35">
      <c r="A28" t="s">
        <v>7</v>
      </c>
      <c r="B28">
        <v>1.7390000000000001E-3</v>
      </c>
    </row>
    <row r="29" spans="1:2" x14ac:dyDescent="0.35">
      <c r="A29" t="s">
        <v>7</v>
      </c>
      <c r="B29">
        <v>1.732E-3</v>
      </c>
    </row>
    <row r="30" spans="1:2" x14ac:dyDescent="0.35">
      <c r="A30" t="s">
        <v>7</v>
      </c>
      <c r="B30">
        <v>1.756E-3</v>
      </c>
    </row>
    <row r="31" spans="1:2" x14ac:dyDescent="0.35">
      <c r="A31" t="s">
        <v>7</v>
      </c>
      <c r="B31">
        <v>1.7309999999999999E-3</v>
      </c>
    </row>
    <row r="32" spans="1:2" x14ac:dyDescent="0.35">
      <c r="A32" t="s">
        <v>8</v>
      </c>
      <c r="B32">
        <v>1.885E-3</v>
      </c>
    </row>
    <row r="33" spans="1:2" x14ac:dyDescent="0.35">
      <c r="A33" t="s">
        <v>8</v>
      </c>
      <c r="B33">
        <v>1.8550000000000001E-3</v>
      </c>
    </row>
    <row r="34" spans="1:2" x14ac:dyDescent="0.35">
      <c r="A34" t="s">
        <v>8</v>
      </c>
      <c r="B34">
        <v>1.8370000000000001E-3</v>
      </c>
    </row>
    <row r="35" spans="1:2" x14ac:dyDescent="0.35">
      <c r="A35" t="s">
        <v>8</v>
      </c>
      <c r="B35">
        <v>1.848E-3</v>
      </c>
    </row>
    <row r="36" spans="1:2" x14ac:dyDescent="0.35">
      <c r="A36" t="s">
        <v>8</v>
      </c>
      <c r="B36">
        <v>1.853E-3</v>
      </c>
    </row>
    <row r="37" spans="1:2" x14ac:dyDescent="0.35">
      <c r="A37" t="s">
        <v>9</v>
      </c>
      <c r="B37">
        <v>1.8680000000000001E-3</v>
      </c>
    </row>
    <row r="38" spans="1:2" x14ac:dyDescent="0.35">
      <c r="A38" t="s">
        <v>9</v>
      </c>
      <c r="B38">
        <v>1.8979999999999999E-3</v>
      </c>
    </row>
    <row r="39" spans="1:2" x14ac:dyDescent="0.35">
      <c r="A39" t="s">
        <v>9</v>
      </c>
      <c r="B39">
        <v>1.859E-3</v>
      </c>
    </row>
    <row r="40" spans="1:2" x14ac:dyDescent="0.35">
      <c r="A40" t="s">
        <v>9</v>
      </c>
      <c r="B40">
        <v>1.859E-3</v>
      </c>
    </row>
    <row r="41" spans="1:2" x14ac:dyDescent="0.35">
      <c r="A41" t="s">
        <v>9</v>
      </c>
      <c r="B41">
        <v>1.869E-3</v>
      </c>
    </row>
    <row r="42" spans="1:2" x14ac:dyDescent="0.35">
      <c r="A42" t="s">
        <v>10</v>
      </c>
      <c r="B42">
        <v>7.8890000000000002E-3</v>
      </c>
    </row>
    <row r="43" spans="1:2" x14ac:dyDescent="0.35">
      <c r="A43" t="s">
        <v>10</v>
      </c>
      <c r="B43">
        <v>2.1220000000000002E-3</v>
      </c>
    </row>
    <row r="44" spans="1:2" x14ac:dyDescent="0.35">
      <c r="A44" t="s">
        <v>10</v>
      </c>
      <c r="B44">
        <v>2.1480000000000002E-3</v>
      </c>
    </row>
    <row r="45" spans="1:2" x14ac:dyDescent="0.35">
      <c r="A45" t="s">
        <v>10</v>
      </c>
      <c r="B45">
        <v>9.4380000000000002E-3</v>
      </c>
    </row>
    <row r="46" spans="1:2" x14ac:dyDescent="0.35">
      <c r="A46" t="s">
        <v>10</v>
      </c>
      <c r="B46">
        <v>2.117E-3</v>
      </c>
    </row>
    <row r="47" spans="1:2" x14ac:dyDescent="0.35">
      <c r="A47" t="s">
        <v>11</v>
      </c>
      <c r="B47">
        <v>2.2460000000000002E-3</v>
      </c>
    </row>
    <row r="48" spans="1:2" x14ac:dyDescent="0.35">
      <c r="A48" t="s">
        <v>11</v>
      </c>
      <c r="B48">
        <v>2.2460000000000002E-3</v>
      </c>
    </row>
    <row r="49" spans="1:2" x14ac:dyDescent="0.35">
      <c r="A49" t="s">
        <v>11</v>
      </c>
      <c r="B49">
        <v>2.2460000000000002E-3</v>
      </c>
    </row>
    <row r="50" spans="1:2" x14ac:dyDescent="0.35">
      <c r="A50" t="s">
        <v>11</v>
      </c>
      <c r="B50">
        <v>2.2759999999999998E-3</v>
      </c>
    </row>
    <row r="51" spans="1:2" x14ac:dyDescent="0.35">
      <c r="A51" t="s">
        <v>11</v>
      </c>
      <c r="B51">
        <v>2.2360000000000001E-3</v>
      </c>
    </row>
    <row r="52" spans="1:2" x14ac:dyDescent="0.35">
      <c r="A52" t="s">
        <v>12</v>
      </c>
      <c r="B52">
        <v>2.418E-3</v>
      </c>
    </row>
    <row r="53" spans="1:2" x14ac:dyDescent="0.35">
      <c r="A53" t="s">
        <v>12</v>
      </c>
      <c r="B53">
        <v>2.3600000000000001E-3</v>
      </c>
    </row>
    <row r="54" spans="1:2" x14ac:dyDescent="0.35">
      <c r="A54" t="s">
        <v>12</v>
      </c>
      <c r="B54">
        <v>2.3860000000000001E-3</v>
      </c>
    </row>
    <row r="55" spans="1:2" x14ac:dyDescent="0.35">
      <c r="A55" t="s">
        <v>12</v>
      </c>
      <c r="B55">
        <v>2.3749999999999999E-3</v>
      </c>
    </row>
    <row r="56" spans="1:2" x14ac:dyDescent="0.35">
      <c r="A56" t="s">
        <v>12</v>
      </c>
      <c r="B56">
        <v>2.3860000000000001E-3</v>
      </c>
    </row>
    <row r="57" spans="1:2" x14ac:dyDescent="0.35">
      <c r="A57" t="s">
        <v>13</v>
      </c>
      <c r="B57">
        <v>2.97E-3</v>
      </c>
    </row>
    <row r="58" spans="1:2" x14ac:dyDescent="0.35">
      <c r="A58" t="s">
        <v>13</v>
      </c>
      <c r="B58">
        <v>2.8549999999999999E-3</v>
      </c>
    </row>
    <row r="59" spans="1:2" x14ac:dyDescent="0.35">
      <c r="A59" t="s">
        <v>13</v>
      </c>
      <c r="B59">
        <v>2.8180000000000002E-3</v>
      </c>
    </row>
    <row r="60" spans="1:2" x14ac:dyDescent="0.35">
      <c r="A60" t="s">
        <v>13</v>
      </c>
      <c r="B60">
        <v>2.8389999999999999E-3</v>
      </c>
    </row>
    <row r="61" spans="1:2" x14ac:dyDescent="0.35">
      <c r="A61" t="s">
        <v>13</v>
      </c>
      <c r="B61">
        <v>2.8609999999999998E-3</v>
      </c>
    </row>
    <row r="62" spans="1:2" x14ac:dyDescent="0.35">
      <c r="A62" t="s">
        <v>14</v>
      </c>
      <c r="B62">
        <v>3.771E-3</v>
      </c>
    </row>
    <row r="63" spans="1:2" x14ac:dyDescent="0.35">
      <c r="A63" t="s">
        <v>14</v>
      </c>
      <c r="B63">
        <v>3.7309999999999999E-3</v>
      </c>
    </row>
    <row r="64" spans="1:2" x14ac:dyDescent="0.35">
      <c r="A64" t="s">
        <v>14</v>
      </c>
      <c r="B64">
        <v>3.7109999999999999E-3</v>
      </c>
    </row>
    <row r="65" spans="1:2" x14ac:dyDescent="0.35">
      <c r="A65" t="s">
        <v>14</v>
      </c>
      <c r="B65">
        <v>3.6939999999999998E-3</v>
      </c>
    </row>
    <row r="66" spans="1:2" x14ac:dyDescent="0.35">
      <c r="A66" t="s">
        <v>14</v>
      </c>
      <c r="B66">
        <v>3.6800000000000001E-3</v>
      </c>
    </row>
    <row r="67" spans="1:2" x14ac:dyDescent="0.35">
      <c r="A67" t="s">
        <v>15</v>
      </c>
      <c r="B67">
        <v>4.4949999999999999E-3</v>
      </c>
    </row>
    <row r="68" spans="1:2" x14ac:dyDescent="0.35">
      <c r="A68" t="s">
        <v>15</v>
      </c>
      <c r="B68">
        <v>4.4079999999999996E-3</v>
      </c>
    </row>
    <row r="69" spans="1:2" x14ac:dyDescent="0.35">
      <c r="A69" t="s">
        <v>15</v>
      </c>
      <c r="B69">
        <v>4.4539999999999996E-3</v>
      </c>
    </row>
    <row r="70" spans="1:2" x14ac:dyDescent="0.35">
      <c r="A70" t="s">
        <v>15</v>
      </c>
      <c r="B70">
        <v>4.4060000000000002E-3</v>
      </c>
    </row>
    <row r="71" spans="1:2" x14ac:dyDescent="0.35">
      <c r="A71" t="s">
        <v>15</v>
      </c>
      <c r="B71">
        <v>4.4390000000000002E-3</v>
      </c>
    </row>
    <row r="72" spans="1:2" x14ac:dyDescent="0.35">
      <c r="A72" t="s">
        <v>16</v>
      </c>
      <c r="B72">
        <v>5.9239999999999996E-3</v>
      </c>
    </row>
    <row r="73" spans="1:2" x14ac:dyDescent="0.35">
      <c r="A73" t="s">
        <v>16</v>
      </c>
      <c r="B73">
        <v>5.6829999999999997E-3</v>
      </c>
    </row>
    <row r="74" spans="1:2" x14ac:dyDescent="0.35">
      <c r="A74" t="s">
        <v>16</v>
      </c>
      <c r="B74">
        <v>5.7080000000000004E-3</v>
      </c>
    </row>
    <row r="75" spans="1:2" x14ac:dyDescent="0.35">
      <c r="A75" t="s">
        <v>16</v>
      </c>
      <c r="B75">
        <v>5.6540000000000002E-3</v>
      </c>
    </row>
    <row r="76" spans="1:2" x14ac:dyDescent="0.35">
      <c r="A76" t="s">
        <v>16</v>
      </c>
      <c r="B76">
        <v>5.6670000000000002E-3</v>
      </c>
    </row>
    <row r="77" spans="1:2" x14ac:dyDescent="0.35">
      <c r="A77" t="s">
        <v>17</v>
      </c>
      <c r="B77">
        <v>7.4460000000000004E-3</v>
      </c>
    </row>
    <row r="78" spans="1:2" x14ac:dyDescent="0.35">
      <c r="A78" t="s">
        <v>17</v>
      </c>
      <c r="B78">
        <v>7.4799999999999997E-3</v>
      </c>
    </row>
    <row r="79" spans="1:2" x14ac:dyDescent="0.35">
      <c r="A79" t="s">
        <v>17</v>
      </c>
      <c r="B79">
        <v>7.4339999999999996E-3</v>
      </c>
    </row>
    <row r="80" spans="1:2" x14ac:dyDescent="0.35">
      <c r="A80" t="s">
        <v>17</v>
      </c>
      <c r="B80">
        <v>7.4450000000000002E-3</v>
      </c>
    </row>
    <row r="81" spans="1:2" x14ac:dyDescent="0.35">
      <c r="A81" t="s">
        <v>17</v>
      </c>
      <c r="B81">
        <v>7.4159999999999998E-3</v>
      </c>
    </row>
    <row r="82" spans="1:2" x14ac:dyDescent="0.35">
      <c r="A82" t="s">
        <v>18</v>
      </c>
      <c r="B82">
        <v>1.0326E-2</v>
      </c>
    </row>
    <row r="83" spans="1:2" x14ac:dyDescent="0.35">
      <c r="A83" t="s">
        <v>18</v>
      </c>
      <c r="B83">
        <v>1.0314E-2</v>
      </c>
    </row>
    <row r="84" spans="1:2" x14ac:dyDescent="0.35">
      <c r="A84" t="s">
        <v>18</v>
      </c>
      <c r="B84">
        <v>1.0289E-2</v>
      </c>
    </row>
    <row r="85" spans="1:2" x14ac:dyDescent="0.35">
      <c r="A85" t="s">
        <v>18</v>
      </c>
      <c r="B85">
        <v>1.0255E-2</v>
      </c>
    </row>
    <row r="86" spans="1:2" x14ac:dyDescent="0.35">
      <c r="A86" t="s">
        <v>18</v>
      </c>
      <c r="B86">
        <v>1.0685E-2</v>
      </c>
    </row>
    <row r="87" spans="1:2" x14ac:dyDescent="0.35">
      <c r="A87" t="s">
        <v>19</v>
      </c>
      <c r="B87">
        <v>1.6437E-2</v>
      </c>
    </row>
    <row r="88" spans="1:2" x14ac:dyDescent="0.35">
      <c r="A88" t="s">
        <v>19</v>
      </c>
      <c r="B88">
        <v>1.6052E-2</v>
      </c>
    </row>
    <row r="89" spans="1:2" x14ac:dyDescent="0.35">
      <c r="A89" t="s">
        <v>19</v>
      </c>
      <c r="B89">
        <v>1.8742000000000002E-2</v>
      </c>
    </row>
    <row r="90" spans="1:2" x14ac:dyDescent="0.35">
      <c r="A90" t="s">
        <v>19</v>
      </c>
      <c r="B90">
        <v>1.6192999999999999E-2</v>
      </c>
    </row>
    <row r="91" spans="1:2" x14ac:dyDescent="0.35">
      <c r="A91" t="s">
        <v>19</v>
      </c>
      <c r="B91">
        <v>1.576E-2</v>
      </c>
    </row>
    <row r="92" spans="1:2" x14ac:dyDescent="0.35">
      <c r="A92" t="s">
        <v>20</v>
      </c>
      <c r="B92">
        <v>3.4436000000000001E-2</v>
      </c>
    </row>
    <row r="93" spans="1:2" x14ac:dyDescent="0.35">
      <c r="A93" t="s">
        <v>20</v>
      </c>
      <c r="B93">
        <v>2.8344999999999999E-2</v>
      </c>
    </row>
    <row r="94" spans="1:2" x14ac:dyDescent="0.35">
      <c r="A94" t="s">
        <v>20</v>
      </c>
      <c r="B94">
        <v>2.8624E-2</v>
      </c>
    </row>
    <row r="95" spans="1:2" x14ac:dyDescent="0.35">
      <c r="A95" t="s">
        <v>20</v>
      </c>
      <c r="B95">
        <v>3.7540999999999998E-2</v>
      </c>
    </row>
    <row r="96" spans="1:2" x14ac:dyDescent="0.35">
      <c r="A96" t="s">
        <v>20</v>
      </c>
      <c r="B96">
        <v>2.8312E-2</v>
      </c>
    </row>
    <row r="97" spans="1:2" x14ac:dyDescent="0.35">
      <c r="A97" t="s">
        <v>21</v>
      </c>
      <c r="B97">
        <v>5.7078999999999998E-2</v>
      </c>
    </row>
    <row r="98" spans="1:2" x14ac:dyDescent="0.35">
      <c r="A98" t="s">
        <v>21</v>
      </c>
      <c r="B98">
        <v>5.1797999999999997E-2</v>
      </c>
    </row>
    <row r="99" spans="1:2" x14ac:dyDescent="0.35">
      <c r="A99" t="s">
        <v>21</v>
      </c>
      <c r="B99">
        <v>5.0513000000000002E-2</v>
      </c>
    </row>
    <row r="100" spans="1:2" x14ac:dyDescent="0.35">
      <c r="A100" t="s">
        <v>21</v>
      </c>
      <c r="B100">
        <v>4.9876999999999998E-2</v>
      </c>
    </row>
    <row r="101" spans="1:2" x14ac:dyDescent="0.35">
      <c r="A101" t="s">
        <v>21</v>
      </c>
      <c r="B101">
        <v>5.0015999999999998E-2</v>
      </c>
    </row>
    <row r="102" spans="1:2" x14ac:dyDescent="0.35">
      <c r="A102" t="s">
        <v>22</v>
      </c>
      <c r="B102">
        <v>0.100269</v>
      </c>
    </row>
    <row r="103" spans="1:2" x14ac:dyDescent="0.35">
      <c r="A103" t="s">
        <v>22</v>
      </c>
      <c r="B103">
        <v>9.6277000000000001E-2</v>
      </c>
    </row>
    <row r="104" spans="1:2" x14ac:dyDescent="0.35">
      <c r="A104" t="s">
        <v>22</v>
      </c>
      <c r="B104">
        <v>9.2610999999999999E-2</v>
      </c>
    </row>
    <row r="105" spans="1:2" x14ac:dyDescent="0.35">
      <c r="A105" t="s">
        <v>22</v>
      </c>
      <c r="B105">
        <v>0.103822</v>
      </c>
    </row>
    <row r="106" spans="1:2" x14ac:dyDescent="0.35">
      <c r="A106" t="s">
        <v>22</v>
      </c>
      <c r="B106">
        <v>9.3629000000000004E-2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C22E-327E-4B00-A5AA-DDC54A9D8374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1.7135000000000001E-2</v>
      </c>
    </row>
    <row r="3" spans="1:2" x14ac:dyDescent="0.35">
      <c r="A3" t="s">
        <v>2</v>
      </c>
      <c r="B3">
        <v>1.9480000000000001E-3</v>
      </c>
    </row>
    <row r="4" spans="1:2" x14ac:dyDescent="0.35">
      <c r="A4" t="s">
        <v>2</v>
      </c>
      <c r="B4">
        <v>1.9680000000000001E-3</v>
      </c>
    </row>
    <row r="5" spans="1:2" x14ac:dyDescent="0.35">
      <c r="A5" t="s">
        <v>2</v>
      </c>
      <c r="B5">
        <v>1.9400000000000001E-3</v>
      </c>
    </row>
    <row r="6" spans="1:2" x14ac:dyDescent="0.35">
      <c r="A6" t="s">
        <v>2</v>
      </c>
      <c r="B6">
        <v>1.9729999999999999E-3</v>
      </c>
    </row>
    <row r="7" spans="1:2" x14ac:dyDescent="0.35">
      <c r="A7" t="s">
        <v>3</v>
      </c>
      <c r="B7">
        <v>1.944E-3</v>
      </c>
    </row>
    <row r="8" spans="1:2" x14ac:dyDescent="0.35">
      <c r="A8" t="s">
        <v>3</v>
      </c>
      <c r="B8">
        <v>1.9400000000000001E-3</v>
      </c>
    </row>
    <row r="9" spans="1:2" x14ac:dyDescent="0.35">
      <c r="A9" t="s">
        <v>3</v>
      </c>
      <c r="B9">
        <v>1.993E-3</v>
      </c>
    </row>
    <row r="10" spans="1:2" x14ac:dyDescent="0.35">
      <c r="A10" t="s">
        <v>3</v>
      </c>
      <c r="B10">
        <v>1.9430000000000001E-3</v>
      </c>
    </row>
    <row r="11" spans="1:2" x14ac:dyDescent="0.35">
      <c r="A11" t="s">
        <v>3</v>
      </c>
      <c r="B11">
        <v>1.9719999999999998E-3</v>
      </c>
    </row>
    <row r="12" spans="1:2" x14ac:dyDescent="0.35">
      <c r="A12" t="s">
        <v>4</v>
      </c>
      <c r="B12">
        <v>1.952E-3</v>
      </c>
    </row>
    <row r="13" spans="1:2" x14ac:dyDescent="0.35">
      <c r="A13" t="s">
        <v>4</v>
      </c>
      <c r="B13">
        <v>2.065E-3</v>
      </c>
    </row>
    <row r="14" spans="1:2" x14ac:dyDescent="0.35">
      <c r="A14" t="s">
        <v>4</v>
      </c>
      <c r="B14">
        <v>1.97E-3</v>
      </c>
    </row>
    <row r="15" spans="1:2" x14ac:dyDescent="0.35">
      <c r="A15" t="s">
        <v>4</v>
      </c>
      <c r="B15">
        <v>2.0100000000000001E-3</v>
      </c>
    </row>
    <row r="16" spans="1:2" x14ac:dyDescent="0.35">
      <c r="A16" t="s">
        <v>4</v>
      </c>
      <c r="B16">
        <v>1.9750000000000002E-3</v>
      </c>
    </row>
    <row r="17" spans="1:2" x14ac:dyDescent="0.35">
      <c r="A17" t="s">
        <v>5</v>
      </c>
      <c r="B17">
        <v>1.977E-3</v>
      </c>
    </row>
    <row r="18" spans="1:2" x14ac:dyDescent="0.35">
      <c r="A18" t="s">
        <v>5</v>
      </c>
      <c r="B18">
        <v>1.9620000000000002E-3</v>
      </c>
    </row>
    <row r="19" spans="1:2" x14ac:dyDescent="0.35">
      <c r="A19" t="s">
        <v>5</v>
      </c>
      <c r="B19">
        <v>1.9610000000000001E-3</v>
      </c>
    </row>
    <row r="20" spans="1:2" x14ac:dyDescent="0.35">
      <c r="A20" t="s">
        <v>5</v>
      </c>
      <c r="B20">
        <v>1.993E-3</v>
      </c>
    </row>
    <row r="21" spans="1:2" x14ac:dyDescent="0.35">
      <c r="A21" t="s">
        <v>5</v>
      </c>
      <c r="B21">
        <v>1.9589999999999998E-3</v>
      </c>
    </row>
    <row r="22" spans="1:2" x14ac:dyDescent="0.35">
      <c r="A22" t="s">
        <v>6</v>
      </c>
      <c r="B22">
        <v>1.9810000000000001E-3</v>
      </c>
    </row>
    <row r="23" spans="1:2" x14ac:dyDescent="0.35">
      <c r="A23" t="s">
        <v>6</v>
      </c>
      <c r="B23">
        <v>1.967E-3</v>
      </c>
    </row>
    <row r="24" spans="1:2" x14ac:dyDescent="0.35">
      <c r="A24" t="s">
        <v>6</v>
      </c>
      <c r="B24">
        <v>1.9719999999999998E-3</v>
      </c>
    </row>
    <row r="25" spans="1:2" x14ac:dyDescent="0.35">
      <c r="A25" t="s">
        <v>6</v>
      </c>
      <c r="B25">
        <v>1.957E-3</v>
      </c>
    </row>
    <row r="26" spans="1:2" x14ac:dyDescent="0.35">
      <c r="A26" t="s">
        <v>6</v>
      </c>
      <c r="B26">
        <v>1.9910000000000001E-3</v>
      </c>
    </row>
    <row r="27" spans="1:2" x14ac:dyDescent="0.35">
      <c r="A27" t="s">
        <v>7</v>
      </c>
      <c r="B27">
        <v>2.0969999999999999E-3</v>
      </c>
    </row>
    <row r="28" spans="1:2" x14ac:dyDescent="0.35">
      <c r="A28" t="s">
        <v>7</v>
      </c>
      <c r="B28">
        <v>2.0990000000000002E-3</v>
      </c>
    </row>
    <row r="29" spans="1:2" x14ac:dyDescent="0.35">
      <c r="A29" t="s">
        <v>7</v>
      </c>
      <c r="B29">
        <v>2.0960000000000002E-3</v>
      </c>
    </row>
    <row r="30" spans="1:2" x14ac:dyDescent="0.35">
      <c r="A30" t="s">
        <v>7</v>
      </c>
      <c r="B30">
        <v>2.114E-3</v>
      </c>
    </row>
    <row r="31" spans="1:2" x14ac:dyDescent="0.35">
      <c r="A31" t="s">
        <v>7</v>
      </c>
      <c r="B31">
        <v>2.0960000000000002E-3</v>
      </c>
    </row>
    <row r="32" spans="1:2" x14ac:dyDescent="0.35">
      <c r="A32" t="s">
        <v>8</v>
      </c>
      <c r="B32">
        <v>2.235E-3</v>
      </c>
    </row>
    <row r="33" spans="1:2" x14ac:dyDescent="0.35">
      <c r="A33" t="s">
        <v>8</v>
      </c>
      <c r="B33">
        <v>2.2889999999999998E-3</v>
      </c>
    </row>
    <row r="34" spans="1:2" x14ac:dyDescent="0.35">
      <c r="A34" t="s">
        <v>8</v>
      </c>
      <c r="B34">
        <v>2.2330000000000002E-3</v>
      </c>
    </row>
    <row r="35" spans="1:2" x14ac:dyDescent="0.35">
      <c r="A35" t="s">
        <v>8</v>
      </c>
      <c r="B35">
        <v>2.2539999999999999E-3</v>
      </c>
    </row>
    <row r="36" spans="1:2" x14ac:dyDescent="0.35">
      <c r="A36" t="s">
        <v>8</v>
      </c>
      <c r="B36">
        <v>2.2390000000000001E-3</v>
      </c>
    </row>
    <row r="37" spans="1:2" x14ac:dyDescent="0.35">
      <c r="A37" t="s">
        <v>9</v>
      </c>
      <c r="B37">
        <v>2.3019999999999998E-3</v>
      </c>
    </row>
    <row r="38" spans="1:2" x14ac:dyDescent="0.35">
      <c r="A38" t="s">
        <v>9</v>
      </c>
      <c r="B38">
        <v>2.3110000000000001E-3</v>
      </c>
    </row>
    <row r="39" spans="1:2" x14ac:dyDescent="0.35">
      <c r="A39" t="s">
        <v>9</v>
      </c>
      <c r="B39">
        <v>2.3449999999999999E-3</v>
      </c>
    </row>
    <row r="40" spans="1:2" x14ac:dyDescent="0.35">
      <c r="A40" t="s">
        <v>9</v>
      </c>
      <c r="B40">
        <v>2.2950000000000002E-3</v>
      </c>
    </row>
    <row r="41" spans="1:2" x14ac:dyDescent="0.35">
      <c r="A41" t="s">
        <v>9</v>
      </c>
      <c r="B41">
        <v>2.3259999999999999E-3</v>
      </c>
    </row>
    <row r="42" spans="1:2" x14ac:dyDescent="0.35">
      <c r="A42" t="s">
        <v>10</v>
      </c>
      <c r="B42">
        <v>2.8549999999999999E-3</v>
      </c>
    </row>
    <row r="43" spans="1:2" x14ac:dyDescent="0.35">
      <c r="A43" t="s">
        <v>10</v>
      </c>
      <c r="B43">
        <v>2.8240000000000001E-3</v>
      </c>
    </row>
    <row r="44" spans="1:2" x14ac:dyDescent="0.35">
      <c r="A44" t="s">
        <v>10</v>
      </c>
      <c r="B44">
        <v>2.82E-3</v>
      </c>
    </row>
    <row r="45" spans="1:2" x14ac:dyDescent="0.35">
      <c r="A45" t="s">
        <v>10</v>
      </c>
      <c r="B45">
        <v>2.8449999999999999E-3</v>
      </c>
    </row>
    <row r="46" spans="1:2" x14ac:dyDescent="0.35">
      <c r="A46" t="s">
        <v>10</v>
      </c>
      <c r="B46">
        <v>2.8349999999999998E-3</v>
      </c>
    </row>
    <row r="47" spans="1:2" x14ac:dyDescent="0.35">
      <c r="A47" t="s">
        <v>11</v>
      </c>
      <c r="B47">
        <v>3.1319999999999998E-3</v>
      </c>
    </row>
    <row r="48" spans="1:2" x14ac:dyDescent="0.35">
      <c r="A48" t="s">
        <v>11</v>
      </c>
      <c r="B48">
        <v>3.1619999999999999E-3</v>
      </c>
    </row>
    <row r="49" spans="1:2" x14ac:dyDescent="0.35">
      <c r="A49" t="s">
        <v>11</v>
      </c>
      <c r="B49">
        <v>3.1280000000000001E-3</v>
      </c>
    </row>
    <row r="50" spans="1:2" x14ac:dyDescent="0.35">
      <c r="A50" t="s">
        <v>11</v>
      </c>
      <c r="B50">
        <v>3.0999999999999999E-3</v>
      </c>
    </row>
    <row r="51" spans="1:2" x14ac:dyDescent="0.35">
      <c r="A51" t="s">
        <v>11</v>
      </c>
      <c r="B51">
        <v>8.9339999999999992E-3</v>
      </c>
    </row>
    <row r="52" spans="1:2" x14ac:dyDescent="0.35">
      <c r="A52" t="s">
        <v>12</v>
      </c>
      <c r="B52">
        <v>3.679E-3</v>
      </c>
    </row>
    <row r="53" spans="1:2" x14ac:dyDescent="0.35">
      <c r="A53" t="s">
        <v>12</v>
      </c>
      <c r="B53">
        <v>3.6380000000000002E-3</v>
      </c>
    </row>
    <row r="54" spans="1:2" x14ac:dyDescent="0.35">
      <c r="A54" t="s">
        <v>12</v>
      </c>
      <c r="B54">
        <v>3.6050000000000001E-3</v>
      </c>
    </row>
    <row r="55" spans="1:2" x14ac:dyDescent="0.35">
      <c r="A55" t="s">
        <v>12</v>
      </c>
      <c r="B55">
        <v>3.6020000000000002E-3</v>
      </c>
    </row>
    <row r="56" spans="1:2" x14ac:dyDescent="0.35">
      <c r="A56" t="s">
        <v>12</v>
      </c>
      <c r="B56">
        <v>3.6099999999999999E-3</v>
      </c>
    </row>
    <row r="57" spans="1:2" x14ac:dyDescent="0.35">
      <c r="A57" t="s">
        <v>13</v>
      </c>
      <c r="B57">
        <v>4.8479999999999999E-3</v>
      </c>
    </row>
    <row r="58" spans="1:2" x14ac:dyDescent="0.35">
      <c r="A58" t="s">
        <v>13</v>
      </c>
      <c r="B58">
        <v>4.7739999999999996E-3</v>
      </c>
    </row>
    <row r="59" spans="1:2" x14ac:dyDescent="0.35">
      <c r="A59" t="s">
        <v>13</v>
      </c>
      <c r="B59">
        <v>4.7619999999999997E-3</v>
      </c>
    </row>
    <row r="60" spans="1:2" x14ac:dyDescent="0.35">
      <c r="A60" t="s">
        <v>13</v>
      </c>
      <c r="B60">
        <v>4.7829999999999999E-3</v>
      </c>
    </row>
    <row r="61" spans="1:2" x14ac:dyDescent="0.35">
      <c r="A61" t="s">
        <v>13</v>
      </c>
      <c r="B61">
        <v>4.7650000000000001E-3</v>
      </c>
    </row>
    <row r="62" spans="1:2" x14ac:dyDescent="0.35">
      <c r="A62" t="s">
        <v>14</v>
      </c>
      <c r="B62">
        <v>6.9750000000000003E-3</v>
      </c>
    </row>
    <row r="63" spans="1:2" x14ac:dyDescent="0.35">
      <c r="A63" t="s">
        <v>14</v>
      </c>
      <c r="B63">
        <v>6.9629999999999996E-3</v>
      </c>
    </row>
    <row r="64" spans="1:2" x14ac:dyDescent="0.35">
      <c r="A64" t="s">
        <v>14</v>
      </c>
      <c r="B64">
        <v>6.9439999999999997E-3</v>
      </c>
    </row>
    <row r="65" spans="1:2" x14ac:dyDescent="0.35">
      <c r="A65" t="s">
        <v>14</v>
      </c>
      <c r="B65">
        <v>6.9449999999999998E-3</v>
      </c>
    </row>
    <row r="66" spans="1:2" x14ac:dyDescent="0.35">
      <c r="A66" t="s">
        <v>14</v>
      </c>
      <c r="B66">
        <v>6.9550000000000002E-3</v>
      </c>
    </row>
    <row r="67" spans="1:2" x14ac:dyDescent="0.35">
      <c r="A67" t="s">
        <v>15</v>
      </c>
      <c r="B67">
        <v>1.0116E-2</v>
      </c>
    </row>
    <row r="68" spans="1:2" x14ac:dyDescent="0.35">
      <c r="A68" t="s">
        <v>15</v>
      </c>
      <c r="B68">
        <v>1.0067E-2</v>
      </c>
    </row>
    <row r="69" spans="1:2" x14ac:dyDescent="0.35">
      <c r="A69" t="s">
        <v>15</v>
      </c>
      <c r="B69">
        <v>1.0081E-2</v>
      </c>
    </row>
    <row r="70" spans="1:2" x14ac:dyDescent="0.35">
      <c r="A70" t="s">
        <v>15</v>
      </c>
      <c r="B70">
        <v>1.0031999999999999E-2</v>
      </c>
    </row>
    <row r="71" spans="1:2" x14ac:dyDescent="0.35">
      <c r="A71" t="s">
        <v>15</v>
      </c>
      <c r="B71">
        <v>1.004E-2</v>
      </c>
    </row>
    <row r="72" spans="1:2" x14ac:dyDescent="0.35">
      <c r="A72" t="s">
        <v>16</v>
      </c>
      <c r="B72">
        <v>1.4241E-2</v>
      </c>
    </row>
    <row r="73" spans="1:2" x14ac:dyDescent="0.35">
      <c r="A73" t="s">
        <v>16</v>
      </c>
      <c r="B73">
        <v>1.4237E-2</v>
      </c>
    </row>
    <row r="74" spans="1:2" x14ac:dyDescent="0.35">
      <c r="A74" t="s">
        <v>16</v>
      </c>
      <c r="B74">
        <v>1.4223E-2</v>
      </c>
    </row>
    <row r="75" spans="1:2" x14ac:dyDescent="0.35">
      <c r="A75" t="s">
        <v>16</v>
      </c>
      <c r="B75">
        <v>1.4253999999999999E-2</v>
      </c>
    </row>
    <row r="76" spans="1:2" x14ac:dyDescent="0.35">
      <c r="A76" t="s">
        <v>16</v>
      </c>
      <c r="B76">
        <v>1.4236E-2</v>
      </c>
    </row>
    <row r="77" spans="1:2" x14ac:dyDescent="0.35">
      <c r="A77" t="s">
        <v>17</v>
      </c>
      <c r="B77">
        <v>2.4503E-2</v>
      </c>
    </row>
    <row r="78" spans="1:2" x14ac:dyDescent="0.35">
      <c r="A78" t="s">
        <v>17</v>
      </c>
      <c r="B78">
        <v>2.4579E-2</v>
      </c>
    </row>
    <row r="79" spans="1:2" x14ac:dyDescent="0.35">
      <c r="A79" t="s">
        <v>17</v>
      </c>
      <c r="B79">
        <v>2.4597000000000001E-2</v>
      </c>
    </row>
    <row r="80" spans="1:2" x14ac:dyDescent="0.35">
      <c r="A80" t="s">
        <v>17</v>
      </c>
      <c r="B80">
        <v>2.4544E-2</v>
      </c>
    </row>
    <row r="81" spans="1:2" x14ac:dyDescent="0.35">
      <c r="A81" t="s">
        <v>17</v>
      </c>
      <c r="B81">
        <v>2.4494999999999999E-2</v>
      </c>
    </row>
    <row r="82" spans="1:2" x14ac:dyDescent="0.35">
      <c r="A82" t="s">
        <v>18</v>
      </c>
      <c r="B82">
        <v>3.9301000000000003E-2</v>
      </c>
    </row>
    <row r="83" spans="1:2" x14ac:dyDescent="0.35">
      <c r="A83" t="s">
        <v>18</v>
      </c>
      <c r="B83">
        <v>3.9387999999999999E-2</v>
      </c>
    </row>
    <row r="84" spans="1:2" x14ac:dyDescent="0.35">
      <c r="A84" t="s">
        <v>18</v>
      </c>
      <c r="B84">
        <v>3.9330999999999998E-2</v>
      </c>
    </row>
    <row r="85" spans="1:2" x14ac:dyDescent="0.35">
      <c r="A85" t="s">
        <v>18</v>
      </c>
      <c r="B85">
        <v>3.9301000000000003E-2</v>
      </c>
    </row>
    <row r="86" spans="1:2" x14ac:dyDescent="0.35">
      <c r="A86" t="s">
        <v>18</v>
      </c>
      <c r="B86">
        <v>3.9323999999999998E-2</v>
      </c>
    </row>
    <row r="87" spans="1:2" x14ac:dyDescent="0.35">
      <c r="A87" t="s">
        <v>19</v>
      </c>
      <c r="B87">
        <v>6.7113999999999993E-2</v>
      </c>
    </row>
    <row r="88" spans="1:2" x14ac:dyDescent="0.35">
      <c r="A88" t="s">
        <v>19</v>
      </c>
      <c r="B88">
        <v>6.6492999999999997E-2</v>
      </c>
    </row>
    <row r="89" spans="1:2" x14ac:dyDescent="0.35">
      <c r="A89" t="s">
        <v>19</v>
      </c>
      <c r="B89">
        <v>6.6805000000000003E-2</v>
      </c>
    </row>
    <row r="90" spans="1:2" x14ac:dyDescent="0.35">
      <c r="A90" t="s">
        <v>19</v>
      </c>
      <c r="B90">
        <v>6.6744999999999999E-2</v>
      </c>
    </row>
    <row r="91" spans="1:2" x14ac:dyDescent="0.35">
      <c r="A91" t="s">
        <v>19</v>
      </c>
      <c r="B91">
        <v>6.6885E-2</v>
      </c>
    </row>
    <row r="92" spans="1:2" x14ac:dyDescent="0.35">
      <c r="A92" t="s">
        <v>20</v>
      </c>
      <c r="B92">
        <v>0.12687200000000001</v>
      </c>
    </row>
    <row r="93" spans="1:2" x14ac:dyDescent="0.35">
      <c r="A93" t="s">
        <v>20</v>
      </c>
      <c r="B93">
        <v>0.12060899999999999</v>
      </c>
    </row>
    <row r="94" spans="1:2" x14ac:dyDescent="0.35">
      <c r="A94" t="s">
        <v>20</v>
      </c>
      <c r="B94">
        <v>0.12687699999999999</v>
      </c>
    </row>
    <row r="95" spans="1:2" x14ac:dyDescent="0.35">
      <c r="A95" t="s">
        <v>20</v>
      </c>
      <c r="B95">
        <v>0.106985</v>
      </c>
    </row>
    <row r="96" spans="1:2" x14ac:dyDescent="0.35">
      <c r="A96" t="s">
        <v>20</v>
      </c>
      <c r="B96">
        <v>3.7023E-2</v>
      </c>
    </row>
    <row r="97" spans="1:2" x14ac:dyDescent="0.35">
      <c r="A97" t="s">
        <v>21</v>
      </c>
      <c r="B97">
        <v>7.0666000000000007E-2</v>
      </c>
    </row>
    <row r="98" spans="1:2" x14ac:dyDescent="0.35">
      <c r="A98" t="s">
        <v>21</v>
      </c>
      <c r="B98">
        <v>6.3087000000000004E-2</v>
      </c>
    </row>
    <row r="99" spans="1:2" x14ac:dyDescent="0.35">
      <c r="A99" t="s">
        <v>21</v>
      </c>
      <c r="B99">
        <v>6.5615000000000007E-2</v>
      </c>
    </row>
    <row r="100" spans="1:2" x14ac:dyDescent="0.35">
      <c r="A100" t="s">
        <v>21</v>
      </c>
      <c r="B100">
        <v>6.3167000000000001E-2</v>
      </c>
    </row>
    <row r="101" spans="1:2" x14ac:dyDescent="0.35">
      <c r="A101" t="s">
        <v>21</v>
      </c>
      <c r="B101">
        <v>6.6406999999999994E-2</v>
      </c>
    </row>
    <row r="102" spans="1:2" x14ac:dyDescent="0.35">
      <c r="A102" t="s">
        <v>22</v>
      </c>
      <c r="B102">
        <v>0.11750099999999999</v>
      </c>
    </row>
    <row r="103" spans="1:2" x14ac:dyDescent="0.35">
      <c r="A103" t="s">
        <v>22</v>
      </c>
      <c r="B103">
        <v>9.3645000000000006E-2</v>
      </c>
    </row>
    <row r="104" spans="1:2" x14ac:dyDescent="0.35">
      <c r="A104" t="s">
        <v>22</v>
      </c>
      <c r="B104">
        <v>9.3792E-2</v>
      </c>
    </row>
    <row r="105" spans="1:2" x14ac:dyDescent="0.35">
      <c r="A105" t="s">
        <v>22</v>
      </c>
      <c r="B105">
        <v>9.3414999999999998E-2</v>
      </c>
    </row>
    <row r="106" spans="1:2" x14ac:dyDescent="0.35">
      <c r="A106" t="s">
        <v>22</v>
      </c>
      <c r="B106">
        <v>9.4050999999999996E-2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19B8-CD88-4AD5-A253-3A84D8435C51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2.52E-4</v>
      </c>
    </row>
    <row r="3" spans="1:2" x14ac:dyDescent="0.35">
      <c r="A3" s="28" t="s">
        <v>2</v>
      </c>
      <c r="B3">
        <v>1.18E-4</v>
      </c>
    </row>
    <row r="4" spans="1:2" x14ac:dyDescent="0.35">
      <c r="A4" s="28" t="s">
        <v>2</v>
      </c>
      <c r="B4">
        <v>1.17E-4</v>
      </c>
    </row>
    <row r="5" spans="1:2" x14ac:dyDescent="0.35">
      <c r="A5" s="28" t="s">
        <v>2</v>
      </c>
      <c r="B5">
        <v>1.17E-4</v>
      </c>
    </row>
    <row r="6" spans="1:2" x14ac:dyDescent="0.35">
      <c r="A6" s="28" t="s">
        <v>2</v>
      </c>
      <c r="B6">
        <v>1.18E-4</v>
      </c>
    </row>
    <row r="7" spans="1:2" x14ac:dyDescent="0.35">
      <c r="A7" s="28" t="s">
        <v>3</v>
      </c>
      <c r="B7">
        <v>1.17E-4</v>
      </c>
    </row>
    <row r="8" spans="1:2" x14ac:dyDescent="0.35">
      <c r="A8" s="28" t="s">
        <v>3</v>
      </c>
      <c r="B8">
        <v>1.17E-4</v>
      </c>
    </row>
    <row r="9" spans="1:2" x14ac:dyDescent="0.35">
      <c r="A9" s="28" t="s">
        <v>3</v>
      </c>
      <c r="B9">
        <v>1.1900000000000001E-4</v>
      </c>
    </row>
    <row r="10" spans="1:2" x14ac:dyDescent="0.35">
      <c r="A10" s="28" t="s">
        <v>3</v>
      </c>
      <c r="B10">
        <v>1.18E-4</v>
      </c>
    </row>
    <row r="11" spans="1:2" x14ac:dyDescent="0.35">
      <c r="A11" s="28" t="s">
        <v>3</v>
      </c>
      <c r="B11">
        <v>1.18E-4</v>
      </c>
    </row>
    <row r="12" spans="1:2" x14ac:dyDescent="0.35">
      <c r="A12" s="28" t="s">
        <v>4</v>
      </c>
      <c r="B12">
        <v>1.18E-4</v>
      </c>
    </row>
    <row r="13" spans="1:2" x14ac:dyDescent="0.35">
      <c r="A13" s="28" t="s">
        <v>4</v>
      </c>
      <c r="B13">
        <v>1.17E-4</v>
      </c>
    </row>
    <row r="14" spans="1:2" x14ac:dyDescent="0.35">
      <c r="A14" s="28" t="s">
        <v>4</v>
      </c>
      <c r="B14">
        <v>1.17E-4</v>
      </c>
    </row>
    <row r="15" spans="1:2" x14ac:dyDescent="0.35">
      <c r="A15" s="28" t="s">
        <v>4</v>
      </c>
      <c r="B15">
        <v>1.17E-4</v>
      </c>
    </row>
    <row r="16" spans="1:2" x14ac:dyDescent="0.35">
      <c r="A16" s="28" t="s">
        <v>4</v>
      </c>
      <c r="B16">
        <v>1.18E-4</v>
      </c>
    </row>
    <row r="17" spans="1:2" x14ac:dyDescent="0.35">
      <c r="A17" s="28" t="s">
        <v>5</v>
      </c>
      <c r="B17">
        <v>1.18E-4</v>
      </c>
    </row>
    <row r="18" spans="1:2" x14ac:dyDescent="0.35">
      <c r="A18" s="28" t="s">
        <v>5</v>
      </c>
      <c r="B18">
        <v>1.18E-4</v>
      </c>
    </row>
    <row r="19" spans="1:2" x14ac:dyDescent="0.35">
      <c r="A19" s="28" t="s">
        <v>5</v>
      </c>
      <c r="B19">
        <v>1.18E-4</v>
      </c>
    </row>
    <row r="20" spans="1:2" x14ac:dyDescent="0.35">
      <c r="A20" s="28" t="s">
        <v>5</v>
      </c>
      <c r="B20">
        <v>1.17E-4</v>
      </c>
    </row>
    <row r="21" spans="1:2" x14ac:dyDescent="0.35">
      <c r="A21" s="28" t="s">
        <v>5</v>
      </c>
      <c r="B21">
        <v>1.17E-4</v>
      </c>
    </row>
    <row r="22" spans="1:2" x14ac:dyDescent="0.35">
      <c r="A22" s="28" t="s">
        <v>6</v>
      </c>
      <c r="B22">
        <v>1.1900000000000001E-4</v>
      </c>
    </row>
    <row r="23" spans="1:2" x14ac:dyDescent="0.35">
      <c r="A23" s="28" t="s">
        <v>6</v>
      </c>
      <c r="B23">
        <v>1.1900000000000001E-4</v>
      </c>
    </row>
    <row r="24" spans="1:2" x14ac:dyDescent="0.35">
      <c r="A24" s="28" t="s">
        <v>6</v>
      </c>
      <c r="B24">
        <v>1.4999999999999999E-4</v>
      </c>
    </row>
    <row r="25" spans="1:2" x14ac:dyDescent="0.35">
      <c r="A25" s="28" t="s">
        <v>6</v>
      </c>
      <c r="B25">
        <v>1.17E-4</v>
      </c>
    </row>
    <row r="26" spans="1:2" x14ac:dyDescent="0.35">
      <c r="A26" s="28" t="s">
        <v>6</v>
      </c>
      <c r="B26">
        <v>1.18E-4</v>
      </c>
    </row>
    <row r="27" spans="1:2" x14ac:dyDescent="0.35">
      <c r="A27" s="28" t="s">
        <v>7</v>
      </c>
      <c r="B27">
        <v>1.2799999999999999E-4</v>
      </c>
    </row>
    <row r="28" spans="1:2" x14ac:dyDescent="0.35">
      <c r="A28" s="28" t="s">
        <v>7</v>
      </c>
      <c r="B28">
        <v>1.27E-4</v>
      </c>
    </row>
    <row r="29" spans="1:2" x14ac:dyDescent="0.35">
      <c r="A29" s="28" t="s">
        <v>7</v>
      </c>
      <c r="B29">
        <v>1.27E-4</v>
      </c>
    </row>
    <row r="30" spans="1:2" x14ac:dyDescent="0.35">
      <c r="A30" s="28" t="s">
        <v>7</v>
      </c>
      <c r="B30">
        <v>1.2400000000000001E-4</v>
      </c>
    </row>
    <row r="31" spans="1:2" x14ac:dyDescent="0.35">
      <c r="A31" s="28" t="s">
        <v>7</v>
      </c>
      <c r="B31">
        <v>1.26E-4</v>
      </c>
    </row>
    <row r="32" spans="1:2" x14ac:dyDescent="0.35">
      <c r="A32" s="28" t="s">
        <v>8</v>
      </c>
      <c r="B32">
        <v>1.2E-4</v>
      </c>
    </row>
    <row r="33" spans="1:2" x14ac:dyDescent="0.35">
      <c r="A33" s="28" t="s">
        <v>8</v>
      </c>
      <c r="B33">
        <v>1.2E-4</v>
      </c>
    </row>
    <row r="34" spans="1:2" x14ac:dyDescent="0.35">
      <c r="A34" s="28" t="s">
        <v>8</v>
      </c>
      <c r="B34">
        <v>1.2E-4</v>
      </c>
    </row>
    <row r="35" spans="1:2" x14ac:dyDescent="0.35">
      <c r="A35" s="28" t="s">
        <v>8</v>
      </c>
      <c r="B35">
        <v>1.2E-4</v>
      </c>
    </row>
    <row r="36" spans="1:2" x14ac:dyDescent="0.35">
      <c r="A36" s="28" t="s">
        <v>8</v>
      </c>
      <c r="B36">
        <v>1.2E-4</v>
      </c>
    </row>
    <row r="37" spans="1:2" x14ac:dyDescent="0.35">
      <c r="A37" s="28" t="s">
        <v>9</v>
      </c>
      <c r="B37">
        <v>1.0020000000000001E-3</v>
      </c>
    </row>
    <row r="38" spans="1:2" x14ac:dyDescent="0.35">
      <c r="A38" s="28" t="s">
        <v>9</v>
      </c>
      <c r="B38">
        <v>1.9000000000000001E-4</v>
      </c>
    </row>
    <row r="39" spans="1:2" x14ac:dyDescent="0.35">
      <c r="A39" s="28" t="s">
        <v>9</v>
      </c>
      <c r="B39">
        <v>1.92E-4</v>
      </c>
    </row>
    <row r="40" spans="1:2" x14ac:dyDescent="0.35">
      <c r="A40" s="28" t="s">
        <v>9</v>
      </c>
      <c r="B40">
        <v>1.9100000000000001E-4</v>
      </c>
    </row>
    <row r="41" spans="1:2" x14ac:dyDescent="0.35">
      <c r="A41" s="28" t="s">
        <v>9</v>
      </c>
      <c r="B41">
        <v>1.92E-4</v>
      </c>
    </row>
    <row r="42" spans="1:2" x14ac:dyDescent="0.35">
      <c r="A42" s="28" t="s">
        <v>10</v>
      </c>
      <c r="B42">
        <v>2.5500000000000002E-4</v>
      </c>
    </row>
    <row r="43" spans="1:2" x14ac:dyDescent="0.35">
      <c r="A43" s="28" t="s">
        <v>10</v>
      </c>
      <c r="B43">
        <v>1.95E-4</v>
      </c>
    </row>
    <row r="44" spans="1:2" x14ac:dyDescent="0.35">
      <c r="A44" s="28" t="s">
        <v>10</v>
      </c>
      <c r="B44">
        <v>1.9000000000000001E-4</v>
      </c>
    </row>
    <row r="45" spans="1:2" x14ac:dyDescent="0.35">
      <c r="A45" s="28" t="s">
        <v>10</v>
      </c>
      <c r="B45">
        <v>1.94E-4</v>
      </c>
    </row>
    <row r="46" spans="1:2" x14ac:dyDescent="0.35">
      <c r="A46" s="28" t="s">
        <v>10</v>
      </c>
      <c r="B46">
        <v>1.95E-4</v>
      </c>
    </row>
    <row r="47" spans="1:2" x14ac:dyDescent="0.35">
      <c r="A47" s="28" t="s">
        <v>11</v>
      </c>
      <c r="B47">
        <v>3.0200000000000002E-4</v>
      </c>
    </row>
    <row r="48" spans="1:2" x14ac:dyDescent="0.35">
      <c r="A48" s="28" t="s">
        <v>11</v>
      </c>
      <c r="B48">
        <v>2.4800000000000001E-4</v>
      </c>
    </row>
    <row r="49" spans="1:2" x14ac:dyDescent="0.35">
      <c r="A49" s="28" t="s">
        <v>11</v>
      </c>
      <c r="B49">
        <v>2.2900000000000001E-4</v>
      </c>
    </row>
    <row r="50" spans="1:2" x14ac:dyDescent="0.35">
      <c r="A50" s="28" t="s">
        <v>11</v>
      </c>
      <c r="B50">
        <v>2.2900000000000001E-4</v>
      </c>
    </row>
    <row r="51" spans="1:2" x14ac:dyDescent="0.35">
      <c r="A51" s="28" t="s">
        <v>11</v>
      </c>
      <c r="B51">
        <v>2.2699999999999999E-4</v>
      </c>
    </row>
    <row r="52" spans="1:2" x14ac:dyDescent="0.35">
      <c r="A52" s="28" t="s">
        <v>12</v>
      </c>
      <c r="B52">
        <v>4.5800000000000002E-4</v>
      </c>
    </row>
    <row r="53" spans="1:2" x14ac:dyDescent="0.35">
      <c r="A53" s="28" t="s">
        <v>12</v>
      </c>
      <c r="B53">
        <v>2.81E-4</v>
      </c>
    </row>
    <row r="54" spans="1:2" x14ac:dyDescent="0.35">
      <c r="A54" s="28" t="s">
        <v>12</v>
      </c>
      <c r="B54">
        <v>2.7700000000000001E-4</v>
      </c>
    </row>
    <row r="55" spans="1:2" x14ac:dyDescent="0.35">
      <c r="A55" s="28" t="s">
        <v>12</v>
      </c>
      <c r="B55">
        <v>2.7999999999999998E-4</v>
      </c>
    </row>
    <row r="56" spans="1:2" x14ac:dyDescent="0.35">
      <c r="A56" s="28" t="s">
        <v>12</v>
      </c>
      <c r="B56">
        <v>2.7700000000000001E-4</v>
      </c>
    </row>
    <row r="57" spans="1:2" x14ac:dyDescent="0.35">
      <c r="A57" s="28" t="s">
        <v>13</v>
      </c>
      <c r="B57">
        <v>7.7700000000000002E-4</v>
      </c>
    </row>
    <row r="58" spans="1:2" x14ac:dyDescent="0.35">
      <c r="A58" s="28" t="s">
        <v>13</v>
      </c>
      <c r="B58">
        <v>4.3100000000000001E-4</v>
      </c>
    </row>
    <row r="59" spans="1:2" x14ac:dyDescent="0.35">
      <c r="A59" s="28" t="s">
        <v>13</v>
      </c>
      <c r="B59">
        <v>4.1800000000000002E-4</v>
      </c>
    </row>
    <row r="60" spans="1:2" x14ac:dyDescent="0.35">
      <c r="A60" s="28" t="s">
        <v>13</v>
      </c>
      <c r="B60">
        <v>4.1899999999999999E-4</v>
      </c>
    </row>
    <row r="61" spans="1:2" x14ac:dyDescent="0.35">
      <c r="A61" s="28" t="s">
        <v>13</v>
      </c>
      <c r="B61">
        <v>4.2099999999999999E-4</v>
      </c>
    </row>
    <row r="62" spans="1:2" x14ac:dyDescent="0.35">
      <c r="A62" s="28" t="s">
        <v>14</v>
      </c>
      <c r="B62">
        <v>1.315E-3</v>
      </c>
    </row>
    <row r="63" spans="1:2" x14ac:dyDescent="0.35">
      <c r="A63" s="28" t="s">
        <v>14</v>
      </c>
      <c r="B63">
        <v>6.7500000000000004E-4</v>
      </c>
    </row>
    <row r="64" spans="1:2" x14ac:dyDescent="0.35">
      <c r="A64" s="28" t="s">
        <v>14</v>
      </c>
      <c r="B64">
        <v>6.4199999999999999E-4</v>
      </c>
    </row>
    <row r="65" spans="1:2" x14ac:dyDescent="0.35">
      <c r="A65" s="28" t="s">
        <v>14</v>
      </c>
      <c r="B65">
        <v>6.3900000000000003E-4</v>
      </c>
    </row>
    <row r="66" spans="1:2" x14ac:dyDescent="0.35">
      <c r="A66" s="28" t="s">
        <v>14</v>
      </c>
      <c r="B66">
        <v>6.3500000000000004E-4</v>
      </c>
    </row>
    <row r="67" spans="1:2" x14ac:dyDescent="0.35">
      <c r="A67" s="28" t="s">
        <v>15</v>
      </c>
      <c r="B67">
        <v>1.341E-3</v>
      </c>
    </row>
    <row r="68" spans="1:2" x14ac:dyDescent="0.35">
      <c r="A68" s="28" t="s">
        <v>15</v>
      </c>
      <c r="B68">
        <v>1.109E-3</v>
      </c>
    </row>
    <row r="69" spans="1:2" x14ac:dyDescent="0.35">
      <c r="A69" s="28" t="s">
        <v>15</v>
      </c>
      <c r="B69">
        <v>1.1689999999999999E-3</v>
      </c>
    </row>
    <row r="70" spans="1:2" x14ac:dyDescent="0.35">
      <c r="A70" s="28" t="s">
        <v>15</v>
      </c>
      <c r="B70">
        <v>1.1379999999999999E-3</v>
      </c>
    </row>
    <row r="71" spans="1:2" x14ac:dyDescent="0.35">
      <c r="A71" s="28" t="s">
        <v>15</v>
      </c>
      <c r="B71">
        <v>1.1789999999999999E-3</v>
      </c>
    </row>
    <row r="72" spans="1:2" x14ac:dyDescent="0.35">
      <c r="A72" s="28" t="s">
        <v>16</v>
      </c>
      <c r="B72">
        <v>2.5639999999999999E-3</v>
      </c>
    </row>
    <row r="73" spans="1:2" x14ac:dyDescent="0.35">
      <c r="A73" s="28" t="s">
        <v>16</v>
      </c>
      <c r="B73">
        <v>2.1459999999999999E-3</v>
      </c>
    </row>
    <row r="74" spans="1:2" x14ac:dyDescent="0.35">
      <c r="A74" s="28" t="s">
        <v>16</v>
      </c>
      <c r="B74">
        <v>2.1380000000000001E-3</v>
      </c>
    </row>
    <row r="75" spans="1:2" x14ac:dyDescent="0.35">
      <c r="A75" s="28" t="s">
        <v>16</v>
      </c>
      <c r="B75">
        <v>2.1250000000000002E-3</v>
      </c>
    </row>
    <row r="76" spans="1:2" x14ac:dyDescent="0.35">
      <c r="A76" s="28" t="s">
        <v>16</v>
      </c>
      <c r="B76">
        <v>2.0969999999999999E-3</v>
      </c>
    </row>
    <row r="77" spans="1:2" x14ac:dyDescent="0.35">
      <c r="A77" s="28" t="s">
        <v>17</v>
      </c>
      <c r="B77">
        <v>3.9050000000000001E-3</v>
      </c>
    </row>
    <row r="78" spans="1:2" x14ac:dyDescent="0.35">
      <c r="A78" s="28" t="s">
        <v>17</v>
      </c>
      <c r="B78">
        <v>3.8679999999999999E-3</v>
      </c>
    </row>
    <row r="79" spans="1:2" x14ac:dyDescent="0.35">
      <c r="A79" s="28" t="s">
        <v>17</v>
      </c>
      <c r="B79">
        <v>3.9550000000000002E-3</v>
      </c>
    </row>
    <row r="80" spans="1:2" x14ac:dyDescent="0.35">
      <c r="A80" s="28" t="s">
        <v>17</v>
      </c>
      <c r="B80">
        <v>3.885E-3</v>
      </c>
    </row>
    <row r="81" spans="1:2" x14ac:dyDescent="0.35">
      <c r="A81" s="28" t="s">
        <v>17</v>
      </c>
      <c r="B81">
        <v>3.8769999999999998E-3</v>
      </c>
    </row>
    <row r="82" spans="1:2" x14ac:dyDescent="0.35">
      <c r="A82" s="28" t="s">
        <v>18</v>
      </c>
      <c r="B82">
        <v>7.0349999999999996E-3</v>
      </c>
    </row>
    <row r="83" spans="1:2" x14ac:dyDescent="0.35">
      <c r="A83" s="28" t="s">
        <v>18</v>
      </c>
      <c r="B83">
        <v>6.9430000000000004E-3</v>
      </c>
    </row>
    <row r="84" spans="1:2" x14ac:dyDescent="0.35">
      <c r="A84" s="28" t="s">
        <v>18</v>
      </c>
      <c r="B84">
        <v>7.7229999999999998E-3</v>
      </c>
    </row>
    <row r="85" spans="1:2" x14ac:dyDescent="0.35">
      <c r="A85" s="28" t="s">
        <v>18</v>
      </c>
      <c r="B85">
        <v>7.7970000000000001E-3</v>
      </c>
    </row>
    <row r="86" spans="1:2" x14ac:dyDescent="0.35">
      <c r="A86" s="28" t="s">
        <v>18</v>
      </c>
      <c r="B86">
        <v>7.8359999999999992E-3</v>
      </c>
    </row>
    <row r="87" spans="1:2" x14ac:dyDescent="0.35">
      <c r="A87" s="28" t="s">
        <v>19</v>
      </c>
      <c r="B87">
        <v>1.5649E-2</v>
      </c>
    </row>
    <row r="88" spans="1:2" x14ac:dyDescent="0.35">
      <c r="A88" s="28" t="s">
        <v>19</v>
      </c>
      <c r="B88">
        <v>1.5748000000000002E-2</v>
      </c>
    </row>
    <row r="89" spans="1:2" x14ac:dyDescent="0.35">
      <c r="A89" s="28" t="s">
        <v>19</v>
      </c>
      <c r="B89">
        <v>1.5585999999999999E-2</v>
      </c>
    </row>
    <row r="90" spans="1:2" x14ac:dyDescent="0.35">
      <c r="A90" s="28" t="s">
        <v>19</v>
      </c>
      <c r="B90">
        <v>1.5653E-2</v>
      </c>
    </row>
    <row r="91" spans="1:2" x14ac:dyDescent="0.35">
      <c r="A91" s="28" t="s">
        <v>19</v>
      </c>
      <c r="B91">
        <v>1.5788E-2</v>
      </c>
    </row>
    <row r="92" spans="1:2" x14ac:dyDescent="0.35">
      <c r="A92" s="28" t="s">
        <v>20</v>
      </c>
      <c r="B92">
        <v>7.7980000000000002E-3</v>
      </c>
    </row>
    <row r="93" spans="1:2" x14ac:dyDescent="0.35">
      <c r="A93" s="28" t="s">
        <v>20</v>
      </c>
      <c r="B93">
        <v>4.1279999999999997E-3</v>
      </c>
    </row>
    <row r="94" spans="1:2" x14ac:dyDescent="0.35">
      <c r="A94" s="28" t="s">
        <v>20</v>
      </c>
      <c r="B94">
        <v>4.1219999999999998E-3</v>
      </c>
    </row>
    <row r="95" spans="1:2" x14ac:dyDescent="0.35">
      <c r="A95" s="28" t="s">
        <v>20</v>
      </c>
      <c r="B95">
        <v>4.0870000000000004E-3</v>
      </c>
    </row>
    <row r="96" spans="1:2" x14ac:dyDescent="0.35">
      <c r="A96" s="28" t="s">
        <v>20</v>
      </c>
      <c r="B96">
        <v>4.0870000000000004E-3</v>
      </c>
    </row>
    <row r="97" spans="1:2" x14ac:dyDescent="0.35">
      <c r="A97" s="28" t="s">
        <v>21</v>
      </c>
      <c r="B97">
        <v>1.4026E-2</v>
      </c>
    </row>
    <row r="98" spans="1:2" x14ac:dyDescent="0.35">
      <c r="A98" s="28" t="s">
        <v>21</v>
      </c>
      <c r="B98">
        <v>9.6970000000000008E-3</v>
      </c>
    </row>
    <row r="99" spans="1:2" x14ac:dyDescent="0.35">
      <c r="A99" s="28" t="s">
        <v>21</v>
      </c>
      <c r="B99">
        <v>9.0069999999999994E-3</v>
      </c>
    </row>
    <row r="100" spans="1:2" x14ac:dyDescent="0.35">
      <c r="A100" s="28" t="s">
        <v>21</v>
      </c>
      <c r="B100">
        <v>8.3309999999999999E-3</v>
      </c>
    </row>
    <row r="101" spans="1:2" x14ac:dyDescent="0.35">
      <c r="A101" s="28" t="s">
        <v>21</v>
      </c>
      <c r="B101">
        <v>7.6610000000000003E-3</v>
      </c>
    </row>
    <row r="102" spans="1:2" x14ac:dyDescent="0.35">
      <c r="A102" s="28" t="s">
        <v>22</v>
      </c>
      <c r="B102">
        <v>2.0447E-2</v>
      </c>
    </row>
    <row r="103" spans="1:2" x14ac:dyDescent="0.35">
      <c r="A103" s="28" t="s">
        <v>22</v>
      </c>
      <c r="B103">
        <v>1.4584E-2</v>
      </c>
    </row>
    <row r="104" spans="1:2" x14ac:dyDescent="0.35">
      <c r="A104" s="28" t="s">
        <v>22</v>
      </c>
      <c r="B104">
        <v>1.4333E-2</v>
      </c>
    </row>
    <row r="105" spans="1:2" x14ac:dyDescent="0.35">
      <c r="A105" s="28" t="s">
        <v>22</v>
      </c>
      <c r="B105">
        <v>1.4455000000000001E-2</v>
      </c>
    </row>
    <row r="106" spans="1:2" x14ac:dyDescent="0.35">
      <c r="A106" s="28" t="s">
        <v>22</v>
      </c>
      <c r="B106">
        <v>1.4373E-2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1768-EB50-4119-BD07-F85ACAA144F4}">
  <dimension ref="A1:B106"/>
  <sheetViews>
    <sheetView workbookViewId="0">
      <selection activeCell="E15" sqref="E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2.5099999999999998E-4</v>
      </c>
    </row>
    <row r="3" spans="1:2" x14ac:dyDescent="0.35">
      <c r="A3" s="28" t="s">
        <v>2</v>
      </c>
      <c r="B3">
        <v>1.15E-4</v>
      </c>
    </row>
    <row r="4" spans="1:2" x14ac:dyDescent="0.35">
      <c r="A4" s="28" t="s">
        <v>2</v>
      </c>
      <c r="B4">
        <v>1.13E-4</v>
      </c>
    </row>
    <row r="5" spans="1:2" x14ac:dyDescent="0.35">
      <c r="A5" s="28" t="s">
        <v>2</v>
      </c>
      <c r="B5">
        <v>1.1400000000000001E-4</v>
      </c>
    </row>
    <row r="6" spans="1:2" x14ac:dyDescent="0.35">
      <c r="A6" s="28" t="s">
        <v>2</v>
      </c>
      <c r="B6">
        <v>1.1400000000000001E-4</v>
      </c>
    </row>
    <row r="7" spans="1:2" x14ac:dyDescent="0.35">
      <c r="A7" s="28" t="s">
        <v>3</v>
      </c>
      <c r="B7">
        <v>1.13E-4</v>
      </c>
    </row>
    <row r="8" spans="1:2" x14ac:dyDescent="0.35">
      <c r="A8" s="28" t="s">
        <v>3</v>
      </c>
      <c r="B8">
        <v>1.1400000000000001E-4</v>
      </c>
    </row>
    <row r="9" spans="1:2" x14ac:dyDescent="0.35">
      <c r="A9" s="28" t="s">
        <v>3</v>
      </c>
      <c r="B9">
        <v>1.1400000000000001E-4</v>
      </c>
    </row>
    <row r="10" spans="1:2" x14ac:dyDescent="0.35">
      <c r="A10" s="28" t="s">
        <v>3</v>
      </c>
      <c r="B10">
        <v>1.1400000000000001E-4</v>
      </c>
    </row>
    <row r="11" spans="1:2" x14ac:dyDescent="0.35">
      <c r="A11" s="28" t="s">
        <v>3</v>
      </c>
      <c r="B11">
        <v>1.1400000000000001E-4</v>
      </c>
    </row>
    <row r="12" spans="1:2" x14ac:dyDescent="0.35">
      <c r="A12" s="28" t="s">
        <v>4</v>
      </c>
      <c r="B12">
        <v>1.1400000000000001E-4</v>
      </c>
    </row>
    <row r="13" spans="1:2" x14ac:dyDescent="0.35">
      <c r="A13" s="28" t="s">
        <v>4</v>
      </c>
      <c r="B13">
        <v>1.1400000000000001E-4</v>
      </c>
    </row>
    <row r="14" spans="1:2" x14ac:dyDescent="0.35">
      <c r="A14" s="28" t="s">
        <v>4</v>
      </c>
      <c r="B14">
        <v>1.13E-4</v>
      </c>
    </row>
    <row r="15" spans="1:2" x14ac:dyDescent="0.35">
      <c r="A15" s="28" t="s">
        <v>4</v>
      </c>
      <c r="B15">
        <v>1.1400000000000001E-4</v>
      </c>
    </row>
    <row r="16" spans="1:2" x14ac:dyDescent="0.35">
      <c r="A16" s="28" t="s">
        <v>4</v>
      </c>
      <c r="B16">
        <v>1.1400000000000001E-4</v>
      </c>
    </row>
    <row r="17" spans="1:2" x14ac:dyDescent="0.35">
      <c r="A17" s="28" t="s">
        <v>5</v>
      </c>
      <c r="B17">
        <v>1.13E-4</v>
      </c>
    </row>
    <row r="18" spans="1:2" x14ac:dyDescent="0.35">
      <c r="A18" s="28" t="s">
        <v>5</v>
      </c>
      <c r="B18">
        <v>1.15E-4</v>
      </c>
    </row>
    <row r="19" spans="1:2" x14ac:dyDescent="0.35">
      <c r="A19" s="28" t="s">
        <v>5</v>
      </c>
      <c r="B19">
        <v>1.1400000000000001E-4</v>
      </c>
    </row>
    <row r="20" spans="1:2" x14ac:dyDescent="0.35">
      <c r="A20" s="28" t="s">
        <v>5</v>
      </c>
      <c r="B20">
        <v>1.13E-4</v>
      </c>
    </row>
    <row r="21" spans="1:2" x14ac:dyDescent="0.35">
      <c r="A21" s="28" t="s">
        <v>5</v>
      </c>
      <c r="B21">
        <v>1.1400000000000001E-4</v>
      </c>
    </row>
    <row r="22" spans="1:2" x14ac:dyDescent="0.35">
      <c r="A22" s="28" t="s">
        <v>6</v>
      </c>
      <c r="B22">
        <v>1.11E-4</v>
      </c>
    </row>
    <row r="23" spans="1:2" x14ac:dyDescent="0.35">
      <c r="A23" s="28" t="s">
        <v>6</v>
      </c>
      <c r="B23">
        <v>1.13E-4</v>
      </c>
    </row>
    <row r="24" spans="1:2" x14ac:dyDescent="0.35">
      <c r="A24" s="28" t="s">
        <v>6</v>
      </c>
      <c r="B24">
        <v>1.12E-4</v>
      </c>
    </row>
    <row r="25" spans="1:2" x14ac:dyDescent="0.35">
      <c r="A25" s="28" t="s">
        <v>6</v>
      </c>
      <c r="B25">
        <v>1.15E-4</v>
      </c>
    </row>
    <row r="26" spans="1:2" x14ac:dyDescent="0.35">
      <c r="A26" s="28" t="s">
        <v>6</v>
      </c>
      <c r="B26">
        <v>1.1400000000000001E-4</v>
      </c>
    </row>
    <row r="27" spans="1:2" x14ac:dyDescent="0.35">
      <c r="A27" s="28" t="s">
        <v>7</v>
      </c>
      <c r="B27">
        <v>1.2899999999999999E-4</v>
      </c>
    </row>
    <row r="28" spans="1:2" x14ac:dyDescent="0.35">
      <c r="A28" s="28" t="s">
        <v>7</v>
      </c>
      <c r="B28">
        <v>1.26E-4</v>
      </c>
    </row>
    <row r="29" spans="1:2" x14ac:dyDescent="0.35">
      <c r="A29" s="28" t="s">
        <v>7</v>
      </c>
      <c r="B29">
        <v>1.25E-4</v>
      </c>
    </row>
    <row r="30" spans="1:2" x14ac:dyDescent="0.35">
      <c r="A30" s="28" t="s">
        <v>7</v>
      </c>
      <c r="B30">
        <v>1.25E-4</v>
      </c>
    </row>
    <row r="31" spans="1:2" x14ac:dyDescent="0.35">
      <c r="A31" s="28" t="s">
        <v>7</v>
      </c>
      <c r="B31">
        <v>1.25E-4</v>
      </c>
    </row>
    <row r="32" spans="1:2" x14ac:dyDescent="0.35">
      <c r="A32" s="28" t="s">
        <v>8</v>
      </c>
      <c r="B32">
        <v>1.16E-4</v>
      </c>
    </row>
    <row r="33" spans="1:2" x14ac:dyDescent="0.35">
      <c r="A33" s="28" t="s">
        <v>8</v>
      </c>
      <c r="B33">
        <v>1.17E-4</v>
      </c>
    </row>
    <row r="34" spans="1:2" x14ac:dyDescent="0.35">
      <c r="A34" s="28" t="s">
        <v>8</v>
      </c>
      <c r="B34">
        <v>1.16E-4</v>
      </c>
    </row>
    <row r="35" spans="1:2" x14ac:dyDescent="0.35">
      <c r="A35" s="28" t="s">
        <v>8</v>
      </c>
      <c r="B35">
        <v>1.17E-4</v>
      </c>
    </row>
    <row r="36" spans="1:2" x14ac:dyDescent="0.35">
      <c r="A36" s="28" t="s">
        <v>8</v>
      </c>
      <c r="B36">
        <v>1.16E-4</v>
      </c>
    </row>
    <row r="37" spans="1:2" x14ac:dyDescent="0.35">
      <c r="A37" s="28" t="s">
        <v>9</v>
      </c>
      <c r="B37">
        <v>8.25E-4</v>
      </c>
    </row>
    <row r="38" spans="1:2" x14ac:dyDescent="0.35">
      <c r="A38" s="28" t="s">
        <v>9</v>
      </c>
      <c r="B38">
        <v>2.2000000000000001E-4</v>
      </c>
    </row>
    <row r="39" spans="1:2" x14ac:dyDescent="0.35">
      <c r="A39" s="28" t="s">
        <v>9</v>
      </c>
      <c r="B39">
        <v>2.0000000000000001E-4</v>
      </c>
    </row>
    <row r="40" spans="1:2" x14ac:dyDescent="0.35">
      <c r="A40" s="28" t="s">
        <v>9</v>
      </c>
      <c r="B40">
        <v>1.9100000000000001E-4</v>
      </c>
    </row>
    <row r="41" spans="1:2" x14ac:dyDescent="0.35">
      <c r="A41" s="28" t="s">
        <v>9</v>
      </c>
      <c r="B41">
        <v>1.94E-4</v>
      </c>
    </row>
    <row r="42" spans="1:2" x14ac:dyDescent="0.35">
      <c r="A42" s="28" t="s">
        <v>10</v>
      </c>
      <c r="B42">
        <v>2.6499999999999999E-4</v>
      </c>
    </row>
    <row r="43" spans="1:2" x14ac:dyDescent="0.35">
      <c r="A43" s="28" t="s">
        <v>10</v>
      </c>
      <c r="B43">
        <v>2.1900000000000001E-4</v>
      </c>
    </row>
    <row r="44" spans="1:2" x14ac:dyDescent="0.35">
      <c r="A44" s="28" t="s">
        <v>10</v>
      </c>
      <c r="B44">
        <v>2.4699999999999999E-4</v>
      </c>
    </row>
    <row r="45" spans="1:2" x14ac:dyDescent="0.35">
      <c r="A45" s="28" t="s">
        <v>10</v>
      </c>
      <c r="B45">
        <v>2.1699999999999999E-4</v>
      </c>
    </row>
    <row r="46" spans="1:2" x14ac:dyDescent="0.35">
      <c r="A46" s="28" t="s">
        <v>10</v>
      </c>
      <c r="B46">
        <v>2.2000000000000001E-4</v>
      </c>
    </row>
    <row r="47" spans="1:2" x14ac:dyDescent="0.35">
      <c r="A47" s="28" t="s">
        <v>11</v>
      </c>
      <c r="B47">
        <v>3.2899999999999997E-4</v>
      </c>
    </row>
    <row r="48" spans="1:2" x14ac:dyDescent="0.35">
      <c r="A48" s="28" t="s">
        <v>11</v>
      </c>
      <c r="B48">
        <v>3.3599999999999998E-4</v>
      </c>
    </row>
    <row r="49" spans="1:2" x14ac:dyDescent="0.35">
      <c r="A49" s="28" t="s">
        <v>11</v>
      </c>
      <c r="B49">
        <v>2.5099999999999998E-4</v>
      </c>
    </row>
    <row r="50" spans="1:2" x14ac:dyDescent="0.35">
      <c r="A50" s="28" t="s">
        <v>11</v>
      </c>
      <c r="B50">
        <v>2.1800000000000001E-4</v>
      </c>
    </row>
    <row r="51" spans="1:2" x14ac:dyDescent="0.35">
      <c r="A51" s="28" t="s">
        <v>11</v>
      </c>
      <c r="B51">
        <v>2.2900000000000001E-4</v>
      </c>
    </row>
    <row r="52" spans="1:2" x14ac:dyDescent="0.35">
      <c r="A52" s="28" t="s">
        <v>12</v>
      </c>
      <c r="B52">
        <v>4.8299999999999998E-4</v>
      </c>
    </row>
    <row r="53" spans="1:2" x14ac:dyDescent="0.35">
      <c r="A53" s="28" t="s">
        <v>12</v>
      </c>
      <c r="B53">
        <v>2.9599999999999998E-4</v>
      </c>
    </row>
    <row r="54" spans="1:2" x14ac:dyDescent="0.35">
      <c r="A54" s="28" t="s">
        <v>12</v>
      </c>
      <c r="B54">
        <v>2.8299999999999999E-4</v>
      </c>
    </row>
    <row r="55" spans="1:2" x14ac:dyDescent="0.35">
      <c r="A55" s="28" t="s">
        <v>12</v>
      </c>
      <c r="B55">
        <v>2.8600000000000001E-4</v>
      </c>
    </row>
    <row r="56" spans="1:2" x14ac:dyDescent="0.35">
      <c r="A56" s="28" t="s">
        <v>12</v>
      </c>
      <c r="B56">
        <v>2.8200000000000002E-4</v>
      </c>
    </row>
    <row r="57" spans="1:2" x14ac:dyDescent="0.35">
      <c r="A57" s="28" t="s">
        <v>13</v>
      </c>
      <c r="B57">
        <v>8.3000000000000001E-4</v>
      </c>
    </row>
    <row r="58" spans="1:2" x14ac:dyDescent="0.35">
      <c r="A58" s="28" t="s">
        <v>13</v>
      </c>
      <c r="B58">
        <v>4.86E-4</v>
      </c>
    </row>
    <row r="59" spans="1:2" x14ac:dyDescent="0.35">
      <c r="A59" s="28" t="s">
        <v>13</v>
      </c>
      <c r="B59">
        <v>4.1800000000000002E-4</v>
      </c>
    </row>
    <row r="60" spans="1:2" x14ac:dyDescent="0.35">
      <c r="A60" s="28" t="s">
        <v>13</v>
      </c>
      <c r="B60">
        <v>3.7199999999999999E-4</v>
      </c>
    </row>
    <row r="61" spans="1:2" x14ac:dyDescent="0.35">
      <c r="A61" s="28" t="s">
        <v>13</v>
      </c>
      <c r="B61">
        <v>3.7300000000000001E-4</v>
      </c>
    </row>
    <row r="62" spans="1:2" x14ac:dyDescent="0.35">
      <c r="A62" s="28" t="s">
        <v>14</v>
      </c>
      <c r="B62">
        <v>1.2340000000000001E-3</v>
      </c>
    </row>
    <row r="63" spans="1:2" x14ac:dyDescent="0.35">
      <c r="A63" s="28" t="s">
        <v>14</v>
      </c>
      <c r="B63">
        <v>6.3000000000000003E-4</v>
      </c>
    </row>
    <row r="64" spans="1:2" x14ac:dyDescent="0.35">
      <c r="A64" s="28" t="s">
        <v>14</v>
      </c>
      <c r="B64">
        <v>5.9900000000000003E-4</v>
      </c>
    </row>
    <row r="65" spans="1:2" x14ac:dyDescent="0.35">
      <c r="A65" s="28" t="s">
        <v>14</v>
      </c>
      <c r="B65">
        <v>5.9599999999999996E-4</v>
      </c>
    </row>
    <row r="66" spans="1:2" x14ac:dyDescent="0.35">
      <c r="A66" s="28" t="s">
        <v>14</v>
      </c>
      <c r="B66">
        <v>5.9199999999999997E-4</v>
      </c>
    </row>
    <row r="67" spans="1:2" x14ac:dyDescent="0.35">
      <c r="A67" s="28" t="s">
        <v>15</v>
      </c>
      <c r="B67">
        <v>1.217E-3</v>
      </c>
    </row>
    <row r="68" spans="1:2" x14ac:dyDescent="0.35">
      <c r="A68" s="28" t="s">
        <v>15</v>
      </c>
      <c r="B68">
        <v>1.049E-3</v>
      </c>
    </row>
    <row r="69" spans="1:2" x14ac:dyDescent="0.35">
      <c r="A69" s="28" t="s">
        <v>15</v>
      </c>
      <c r="B69">
        <v>1.023E-3</v>
      </c>
    </row>
    <row r="70" spans="1:2" x14ac:dyDescent="0.35">
      <c r="A70" s="28" t="s">
        <v>15</v>
      </c>
      <c r="B70">
        <v>1.024E-3</v>
      </c>
    </row>
    <row r="71" spans="1:2" x14ac:dyDescent="0.35">
      <c r="A71" s="28" t="s">
        <v>15</v>
      </c>
      <c r="B71">
        <v>1.0300000000000001E-3</v>
      </c>
    </row>
    <row r="72" spans="1:2" x14ac:dyDescent="0.35">
      <c r="A72" s="28" t="s">
        <v>16</v>
      </c>
      <c r="B72">
        <v>2.5839999999999999E-3</v>
      </c>
    </row>
    <row r="73" spans="1:2" x14ac:dyDescent="0.35">
      <c r="A73" s="28" t="s">
        <v>16</v>
      </c>
      <c r="B73">
        <v>2.2039999999999998E-3</v>
      </c>
    </row>
    <row r="74" spans="1:2" x14ac:dyDescent="0.35">
      <c r="A74" s="28" t="s">
        <v>16</v>
      </c>
      <c r="B74">
        <v>2.1310000000000001E-3</v>
      </c>
    </row>
    <row r="75" spans="1:2" x14ac:dyDescent="0.35">
      <c r="A75" s="28" t="s">
        <v>16</v>
      </c>
      <c r="B75">
        <v>2.1310000000000001E-3</v>
      </c>
    </row>
    <row r="76" spans="1:2" x14ac:dyDescent="0.35">
      <c r="A76" s="28" t="s">
        <v>16</v>
      </c>
      <c r="B76">
        <v>2.2680000000000001E-3</v>
      </c>
    </row>
    <row r="77" spans="1:2" x14ac:dyDescent="0.35">
      <c r="A77" s="28" t="s">
        <v>17</v>
      </c>
      <c r="B77">
        <v>3.7399999999999998E-3</v>
      </c>
    </row>
    <row r="78" spans="1:2" x14ac:dyDescent="0.35">
      <c r="A78" s="28" t="s">
        <v>17</v>
      </c>
      <c r="B78">
        <v>3.725E-3</v>
      </c>
    </row>
    <row r="79" spans="1:2" x14ac:dyDescent="0.35">
      <c r="A79" s="28" t="s">
        <v>17</v>
      </c>
      <c r="B79">
        <v>3.6949999999999999E-3</v>
      </c>
    </row>
    <row r="80" spans="1:2" x14ac:dyDescent="0.35">
      <c r="A80" s="28" t="s">
        <v>17</v>
      </c>
      <c r="B80">
        <v>3.7750000000000001E-3</v>
      </c>
    </row>
    <row r="81" spans="1:2" x14ac:dyDescent="0.35">
      <c r="A81" s="28" t="s">
        <v>17</v>
      </c>
      <c r="B81">
        <v>3.7109999999999999E-3</v>
      </c>
    </row>
    <row r="82" spans="1:2" x14ac:dyDescent="0.35">
      <c r="A82" s="28" t="s">
        <v>18</v>
      </c>
      <c r="B82">
        <v>7.293E-3</v>
      </c>
    </row>
    <row r="83" spans="1:2" x14ac:dyDescent="0.35">
      <c r="A83" s="28" t="s">
        <v>18</v>
      </c>
      <c r="B83">
        <v>7.2859999999999999E-3</v>
      </c>
    </row>
    <row r="84" spans="1:2" x14ac:dyDescent="0.35">
      <c r="A84" s="28" t="s">
        <v>18</v>
      </c>
      <c r="B84">
        <v>7.3720000000000001E-3</v>
      </c>
    </row>
    <row r="85" spans="1:2" x14ac:dyDescent="0.35">
      <c r="A85" s="28" t="s">
        <v>18</v>
      </c>
      <c r="B85">
        <v>7.2969999999999997E-3</v>
      </c>
    </row>
    <row r="86" spans="1:2" x14ac:dyDescent="0.35">
      <c r="A86" s="28" t="s">
        <v>18</v>
      </c>
      <c r="B86">
        <v>7.2859999999999999E-3</v>
      </c>
    </row>
    <row r="87" spans="1:2" x14ac:dyDescent="0.35">
      <c r="A87" s="28" t="s">
        <v>19</v>
      </c>
      <c r="B87">
        <v>1.5167999999999999E-2</v>
      </c>
    </row>
    <row r="88" spans="1:2" x14ac:dyDescent="0.35">
      <c r="A88" s="28" t="s">
        <v>19</v>
      </c>
      <c r="B88">
        <v>1.5042E-2</v>
      </c>
    </row>
    <row r="89" spans="1:2" x14ac:dyDescent="0.35">
      <c r="A89" s="28" t="s">
        <v>19</v>
      </c>
      <c r="B89">
        <v>1.5029000000000001E-2</v>
      </c>
    </row>
    <row r="90" spans="1:2" x14ac:dyDescent="0.35">
      <c r="A90" s="28" t="s">
        <v>19</v>
      </c>
      <c r="B90">
        <v>1.504E-2</v>
      </c>
    </row>
    <row r="91" spans="1:2" x14ac:dyDescent="0.35">
      <c r="A91" s="28" t="s">
        <v>19</v>
      </c>
      <c r="B91">
        <v>1.498E-2</v>
      </c>
    </row>
    <row r="92" spans="1:2" x14ac:dyDescent="0.35">
      <c r="A92" s="28" t="s">
        <v>20</v>
      </c>
      <c r="B92">
        <v>8.8579999999999996E-3</v>
      </c>
    </row>
    <row r="93" spans="1:2" x14ac:dyDescent="0.35">
      <c r="A93" s="28" t="s">
        <v>20</v>
      </c>
      <c r="B93">
        <v>4.3810000000000003E-3</v>
      </c>
    </row>
    <row r="94" spans="1:2" x14ac:dyDescent="0.35">
      <c r="A94" s="28" t="s">
        <v>20</v>
      </c>
      <c r="B94">
        <v>4.3639999999999998E-3</v>
      </c>
    </row>
    <row r="95" spans="1:2" x14ac:dyDescent="0.35">
      <c r="A95" s="28" t="s">
        <v>20</v>
      </c>
      <c r="B95">
        <v>4.3480000000000003E-3</v>
      </c>
    </row>
    <row r="96" spans="1:2" x14ac:dyDescent="0.35">
      <c r="A96" s="28" t="s">
        <v>20</v>
      </c>
      <c r="B96">
        <v>4.3559999999999996E-3</v>
      </c>
    </row>
    <row r="97" spans="1:2" x14ac:dyDescent="0.35">
      <c r="A97" s="28" t="s">
        <v>21</v>
      </c>
      <c r="B97">
        <v>1.4779E-2</v>
      </c>
    </row>
    <row r="98" spans="1:2" x14ac:dyDescent="0.35">
      <c r="A98" s="28" t="s">
        <v>21</v>
      </c>
      <c r="B98">
        <v>9.2379999999999997E-3</v>
      </c>
    </row>
    <row r="99" spans="1:2" x14ac:dyDescent="0.35">
      <c r="A99" s="28" t="s">
        <v>21</v>
      </c>
      <c r="B99">
        <v>9.4920000000000004E-3</v>
      </c>
    </row>
    <row r="100" spans="1:2" x14ac:dyDescent="0.35">
      <c r="A100" s="28" t="s">
        <v>21</v>
      </c>
      <c r="B100">
        <v>8.7810000000000006E-3</v>
      </c>
    </row>
    <row r="101" spans="1:2" x14ac:dyDescent="0.35">
      <c r="A101" s="28" t="s">
        <v>21</v>
      </c>
      <c r="B101">
        <v>9.1190000000000004E-3</v>
      </c>
    </row>
    <row r="102" spans="1:2" x14ac:dyDescent="0.35">
      <c r="A102" s="28" t="s">
        <v>22</v>
      </c>
      <c r="B102">
        <v>2.1859E-2</v>
      </c>
    </row>
    <row r="103" spans="1:2" x14ac:dyDescent="0.35">
      <c r="A103" s="28" t="s">
        <v>22</v>
      </c>
      <c r="B103">
        <v>1.7406000000000001E-2</v>
      </c>
    </row>
    <row r="104" spans="1:2" x14ac:dyDescent="0.35">
      <c r="A104" s="28" t="s">
        <v>22</v>
      </c>
      <c r="B104">
        <v>1.7221E-2</v>
      </c>
    </row>
    <row r="105" spans="1:2" x14ac:dyDescent="0.35">
      <c r="A105" s="28" t="s">
        <v>22</v>
      </c>
      <c r="B105">
        <v>1.7215000000000001E-2</v>
      </c>
    </row>
    <row r="106" spans="1:2" x14ac:dyDescent="0.35">
      <c r="A106" s="28" t="s">
        <v>22</v>
      </c>
      <c r="B106">
        <v>1.728E-2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0743-9247-49BD-ABB2-6D73790448D7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2.3699999999999999E-4</v>
      </c>
    </row>
    <row r="3" spans="1:2" x14ac:dyDescent="0.35">
      <c r="A3" s="28" t="s">
        <v>2</v>
      </c>
      <c r="B3">
        <v>1.01E-4</v>
      </c>
    </row>
    <row r="4" spans="1:2" x14ac:dyDescent="0.35">
      <c r="A4" s="28" t="s">
        <v>2</v>
      </c>
      <c r="B4">
        <v>1E-4</v>
      </c>
    </row>
    <row r="5" spans="1:2" x14ac:dyDescent="0.35">
      <c r="A5" s="28" t="s">
        <v>2</v>
      </c>
      <c r="B5">
        <v>1E-4</v>
      </c>
    </row>
    <row r="6" spans="1:2" x14ac:dyDescent="0.35">
      <c r="A6" s="28" t="s">
        <v>2</v>
      </c>
      <c r="B6">
        <v>1E-4</v>
      </c>
    </row>
    <row r="7" spans="1:2" x14ac:dyDescent="0.35">
      <c r="A7" s="28" t="s">
        <v>3</v>
      </c>
      <c r="B7">
        <v>1.01E-4</v>
      </c>
    </row>
    <row r="8" spans="1:2" x14ac:dyDescent="0.35">
      <c r="A8" s="28" t="s">
        <v>3</v>
      </c>
      <c r="B8">
        <v>1.01E-4</v>
      </c>
    </row>
    <row r="9" spans="1:2" x14ac:dyDescent="0.35">
      <c r="A9" s="28" t="s">
        <v>3</v>
      </c>
      <c r="B9">
        <v>1.02E-4</v>
      </c>
    </row>
    <row r="10" spans="1:2" x14ac:dyDescent="0.35">
      <c r="A10" s="28" t="s">
        <v>3</v>
      </c>
      <c r="B10">
        <v>1E-4</v>
      </c>
    </row>
    <row r="11" spans="1:2" x14ac:dyDescent="0.35">
      <c r="A11" s="28" t="s">
        <v>3</v>
      </c>
      <c r="B11">
        <v>1E-4</v>
      </c>
    </row>
    <row r="12" spans="1:2" x14ac:dyDescent="0.35">
      <c r="A12" s="28" t="s">
        <v>4</v>
      </c>
      <c r="B12">
        <v>1.01E-4</v>
      </c>
    </row>
    <row r="13" spans="1:2" x14ac:dyDescent="0.35">
      <c r="A13" s="28" t="s">
        <v>4</v>
      </c>
      <c r="B13">
        <v>1E-4</v>
      </c>
    </row>
    <row r="14" spans="1:2" x14ac:dyDescent="0.35">
      <c r="A14" s="28" t="s">
        <v>4</v>
      </c>
      <c r="B14">
        <v>1E-4</v>
      </c>
    </row>
    <row r="15" spans="1:2" x14ac:dyDescent="0.35">
      <c r="A15" s="28" t="s">
        <v>4</v>
      </c>
      <c r="B15">
        <v>1E-4</v>
      </c>
    </row>
    <row r="16" spans="1:2" x14ac:dyDescent="0.35">
      <c r="A16" s="28" t="s">
        <v>4</v>
      </c>
      <c r="B16">
        <v>1E-4</v>
      </c>
    </row>
    <row r="17" spans="1:2" x14ac:dyDescent="0.35">
      <c r="A17" s="28" t="s">
        <v>5</v>
      </c>
      <c r="B17">
        <v>1.03E-4</v>
      </c>
    </row>
    <row r="18" spans="1:2" x14ac:dyDescent="0.35">
      <c r="A18" s="28" t="s">
        <v>5</v>
      </c>
      <c r="B18">
        <v>1.01E-4</v>
      </c>
    </row>
    <row r="19" spans="1:2" x14ac:dyDescent="0.35">
      <c r="A19" s="28" t="s">
        <v>5</v>
      </c>
      <c r="B19">
        <v>1.01E-4</v>
      </c>
    </row>
    <row r="20" spans="1:2" x14ac:dyDescent="0.35">
      <c r="A20" s="28" t="s">
        <v>5</v>
      </c>
      <c r="B20">
        <v>1.01E-4</v>
      </c>
    </row>
    <row r="21" spans="1:2" x14ac:dyDescent="0.35">
      <c r="A21" s="28" t="s">
        <v>5</v>
      </c>
      <c r="B21">
        <v>1.01E-4</v>
      </c>
    </row>
    <row r="22" spans="1:2" x14ac:dyDescent="0.35">
      <c r="A22" s="28" t="s">
        <v>6</v>
      </c>
      <c r="B22">
        <v>1.01E-4</v>
      </c>
    </row>
    <row r="23" spans="1:2" x14ac:dyDescent="0.35">
      <c r="A23" s="28" t="s">
        <v>6</v>
      </c>
      <c r="B23">
        <v>1.01E-4</v>
      </c>
    </row>
    <row r="24" spans="1:2" x14ac:dyDescent="0.35">
      <c r="A24" s="28" t="s">
        <v>6</v>
      </c>
      <c r="B24">
        <v>1.02E-4</v>
      </c>
    </row>
    <row r="25" spans="1:2" x14ac:dyDescent="0.35">
      <c r="A25" s="28" t="s">
        <v>6</v>
      </c>
      <c r="B25">
        <v>1.01E-4</v>
      </c>
    </row>
    <row r="26" spans="1:2" x14ac:dyDescent="0.35">
      <c r="A26" s="28" t="s">
        <v>6</v>
      </c>
      <c r="B26">
        <v>1.01E-4</v>
      </c>
    </row>
    <row r="27" spans="1:2" x14ac:dyDescent="0.35">
      <c r="A27" s="28" t="s">
        <v>7</v>
      </c>
      <c r="B27">
        <v>1.11E-4</v>
      </c>
    </row>
    <row r="28" spans="1:2" x14ac:dyDescent="0.35">
      <c r="A28" s="28" t="s">
        <v>7</v>
      </c>
      <c r="B28">
        <v>1.0900000000000001E-4</v>
      </c>
    </row>
    <row r="29" spans="1:2" x14ac:dyDescent="0.35">
      <c r="A29" s="28" t="s">
        <v>7</v>
      </c>
      <c r="B29">
        <v>1.0900000000000001E-4</v>
      </c>
    </row>
    <row r="30" spans="1:2" x14ac:dyDescent="0.35">
      <c r="A30" s="28" t="s">
        <v>7</v>
      </c>
      <c r="B30">
        <v>1.1E-4</v>
      </c>
    </row>
    <row r="31" spans="1:2" x14ac:dyDescent="0.35">
      <c r="A31" s="28" t="s">
        <v>7</v>
      </c>
      <c r="B31">
        <v>1.08E-4</v>
      </c>
    </row>
    <row r="32" spans="1:2" x14ac:dyDescent="0.35">
      <c r="A32" s="28" t="s">
        <v>8</v>
      </c>
      <c r="B32">
        <v>1.02E-4</v>
      </c>
    </row>
    <row r="33" spans="1:2" x14ac:dyDescent="0.35">
      <c r="A33" s="28" t="s">
        <v>8</v>
      </c>
      <c r="B33">
        <v>1.03E-4</v>
      </c>
    </row>
    <row r="34" spans="1:2" x14ac:dyDescent="0.35">
      <c r="A34" s="28" t="s">
        <v>8</v>
      </c>
      <c r="B34">
        <v>1.03E-4</v>
      </c>
    </row>
    <row r="35" spans="1:2" x14ac:dyDescent="0.35">
      <c r="A35" s="28" t="s">
        <v>8</v>
      </c>
      <c r="B35">
        <v>1.03E-4</v>
      </c>
    </row>
    <row r="36" spans="1:2" x14ac:dyDescent="0.35">
      <c r="A36" s="28" t="s">
        <v>8</v>
      </c>
      <c r="B36">
        <v>1.02E-4</v>
      </c>
    </row>
    <row r="37" spans="1:2" x14ac:dyDescent="0.35">
      <c r="A37" s="28" t="s">
        <v>9</v>
      </c>
      <c r="B37">
        <v>6.6399999999999999E-4</v>
      </c>
    </row>
    <row r="38" spans="1:2" x14ac:dyDescent="0.35">
      <c r="A38" s="28" t="s">
        <v>9</v>
      </c>
      <c r="B38">
        <v>1.8699999999999999E-4</v>
      </c>
    </row>
    <row r="39" spans="1:2" x14ac:dyDescent="0.35">
      <c r="A39" s="28" t="s">
        <v>9</v>
      </c>
      <c r="B39">
        <v>1.75E-4</v>
      </c>
    </row>
    <row r="40" spans="1:2" x14ac:dyDescent="0.35">
      <c r="A40" s="28" t="s">
        <v>9</v>
      </c>
      <c r="B40">
        <v>1.7100000000000001E-4</v>
      </c>
    </row>
    <row r="41" spans="1:2" x14ac:dyDescent="0.35">
      <c r="A41" s="28" t="s">
        <v>9</v>
      </c>
      <c r="B41">
        <v>1.7100000000000001E-4</v>
      </c>
    </row>
    <row r="42" spans="1:2" x14ac:dyDescent="0.35">
      <c r="A42" s="28" t="s">
        <v>10</v>
      </c>
      <c r="B42">
        <v>2.1900000000000001E-4</v>
      </c>
    </row>
    <row r="43" spans="1:2" x14ac:dyDescent="0.35">
      <c r="A43" s="28" t="s">
        <v>10</v>
      </c>
      <c r="B43">
        <v>1.7100000000000001E-4</v>
      </c>
    </row>
    <row r="44" spans="1:2" x14ac:dyDescent="0.35">
      <c r="A44" s="28" t="s">
        <v>10</v>
      </c>
      <c r="B44">
        <v>1.76E-4</v>
      </c>
    </row>
    <row r="45" spans="1:2" x14ac:dyDescent="0.35">
      <c r="A45" s="28" t="s">
        <v>10</v>
      </c>
      <c r="B45">
        <v>1.73E-4</v>
      </c>
    </row>
    <row r="46" spans="1:2" x14ac:dyDescent="0.35">
      <c r="A46" s="28" t="s">
        <v>10</v>
      </c>
      <c r="B46">
        <v>1.7799999999999999E-4</v>
      </c>
    </row>
    <row r="47" spans="1:2" x14ac:dyDescent="0.35">
      <c r="A47" s="28" t="s">
        <v>11</v>
      </c>
      <c r="B47">
        <v>2.8200000000000002E-4</v>
      </c>
    </row>
    <row r="48" spans="1:2" x14ac:dyDescent="0.35">
      <c r="A48" s="28" t="s">
        <v>11</v>
      </c>
      <c r="B48">
        <v>2.2599999999999999E-4</v>
      </c>
    </row>
    <row r="49" spans="1:2" x14ac:dyDescent="0.35">
      <c r="A49" s="28" t="s">
        <v>11</v>
      </c>
      <c r="B49">
        <v>2.12E-4</v>
      </c>
    </row>
    <row r="50" spans="1:2" x14ac:dyDescent="0.35">
      <c r="A50" s="28" t="s">
        <v>11</v>
      </c>
      <c r="B50">
        <v>2.0699999999999999E-4</v>
      </c>
    </row>
    <row r="51" spans="1:2" x14ac:dyDescent="0.35">
      <c r="A51" s="28" t="s">
        <v>11</v>
      </c>
      <c r="B51">
        <v>2.1000000000000001E-4</v>
      </c>
    </row>
    <row r="52" spans="1:2" x14ac:dyDescent="0.35">
      <c r="A52" s="28" t="s">
        <v>12</v>
      </c>
      <c r="B52">
        <v>4.1399999999999998E-4</v>
      </c>
    </row>
    <row r="53" spans="1:2" x14ac:dyDescent="0.35">
      <c r="A53" s="28" t="s">
        <v>12</v>
      </c>
      <c r="B53">
        <v>2.4899999999999998E-4</v>
      </c>
    </row>
    <row r="54" spans="1:2" x14ac:dyDescent="0.35">
      <c r="A54" s="28" t="s">
        <v>12</v>
      </c>
      <c r="B54">
        <v>2.4899999999999998E-4</v>
      </c>
    </row>
    <row r="55" spans="1:2" x14ac:dyDescent="0.35">
      <c r="A55" s="28" t="s">
        <v>12</v>
      </c>
      <c r="B55">
        <v>2.5000000000000001E-4</v>
      </c>
    </row>
    <row r="56" spans="1:2" x14ac:dyDescent="0.35">
      <c r="A56" s="28" t="s">
        <v>12</v>
      </c>
      <c r="B56">
        <v>2.4699999999999999E-4</v>
      </c>
    </row>
    <row r="57" spans="1:2" x14ac:dyDescent="0.35">
      <c r="A57" s="28" t="s">
        <v>13</v>
      </c>
      <c r="B57">
        <v>6.7699999999999998E-4</v>
      </c>
    </row>
    <row r="58" spans="1:2" x14ac:dyDescent="0.35">
      <c r="A58" s="28" t="s">
        <v>13</v>
      </c>
      <c r="B58">
        <v>3.8299999999999999E-4</v>
      </c>
    </row>
    <row r="59" spans="1:2" x14ac:dyDescent="0.35">
      <c r="A59" s="28" t="s">
        <v>13</v>
      </c>
      <c r="B59">
        <v>3.8499999999999998E-4</v>
      </c>
    </row>
    <row r="60" spans="1:2" x14ac:dyDescent="0.35">
      <c r="A60" s="28" t="s">
        <v>13</v>
      </c>
      <c r="B60">
        <v>3.79E-4</v>
      </c>
    </row>
    <row r="61" spans="1:2" x14ac:dyDescent="0.35">
      <c r="A61" s="28" t="s">
        <v>13</v>
      </c>
      <c r="B61">
        <v>3.86E-4</v>
      </c>
    </row>
    <row r="62" spans="1:2" x14ac:dyDescent="0.35">
      <c r="A62" s="28" t="s">
        <v>14</v>
      </c>
      <c r="B62">
        <v>1.222E-3</v>
      </c>
    </row>
    <row r="63" spans="1:2" x14ac:dyDescent="0.35">
      <c r="A63" s="28" t="s">
        <v>14</v>
      </c>
      <c r="B63">
        <v>5.9100000000000005E-4</v>
      </c>
    </row>
    <row r="64" spans="1:2" x14ac:dyDescent="0.35">
      <c r="A64" s="28" t="s">
        <v>14</v>
      </c>
      <c r="B64">
        <v>5.9800000000000001E-4</v>
      </c>
    </row>
    <row r="65" spans="1:2" x14ac:dyDescent="0.35">
      <c r="A65" s="28" t="s">
        <v>14</v>
      </c>
      <c r="B65">
        <v>5.9699999999999998E-4</v>
      </c>
    </row>
    <row r="66" spans="1:2" x14ac:dyDescent="0.35">
      <c r="A66" s="28" t="s">
        <v>14</v>
      </c>
      <c r="B66">
        <v>6.0400000000000004E-4</v>
      </c>
    </row>
    <row r="67" spans="1:2" x14ac:dyDescent="0.35">
      <c r="A67" s="28" t="s">
        <v>15</v>
      </c>
      <c r="B67">
        <v>1.238E-3</v>
      </c>
    </row>
    <row r="68" spans="1:2" x14ac:dyDescent="0.35">
      <c r="A68" s="28" t="s">
        <v>15</v>
      </c>
      <c r="B68">
        <v>1.07E-3</v>
      </c>
    </row>
    <row r="69" spans="1:2" x14ac:dyDescent="0.35">
      <c r="A69" s="28" t="s">
        <v>15</v>
      </c>
      <c r="B69">
        <v>1.1100000000000001E-3</v>
      </c>
    </row>
    <row r="70" spans="1:2" x14ac:dyDescent="0.35">
      <c r="A70" s="28" t="s">
        <v>15</v>
      </c>
      <c r="B70">
        <v>1.075E-3</v>
      </c>
    </row>
    <row r="71" spans="1:2" x14ac:dyDescent="0.35">
      <c r="A71" s="28" t="s">
        <v>15</v>
      </c>
      <c r="B71">
        <v>1.0939999999999999E-3</v>
      </c>
    </row>
    <row r="72" spans="1:2" x14ac:dyDescent="0.35">
      <c r="A72" s="28" t="s">
        <v>16</v>
      </c>
      <c r="B72">
        <v>2.366E-3</v>
      </c>
    </row>
    <row r="73" spans="1:2" x14ac:dyDescent="0.35">
      <c r="A73" s="28" t="s">
        <v>16</v>
      </c>
      <c r="B73">
        <v>1.952E-3</v>
      </c>
    </row>
    <row r="74" spans="1:2" x14ac:dyDescent="0.35">
      <c r="A74" s="28" t="s">
        <v>16</v>
      </c>
      <c r="B74">
        <v>1.8979999999999999E-3</v>
      </c>
    </row>
    <row r="75" spans="1:2" x14ac:dyDescent="0.35">
      <c r="A75" s="28" t="s">
        <v>16</v>
      </c>
      <c r="B75">
        <v>1.9189999999999999E-3</v>
      </c>
    </row>
    <row r="76" spans="1:2" x14ac:dyDescent="0.35">
      <c r="A76" s="28" t="s">
        <v>16</v>
      </c>
      <c r="B76">
        <v>1.923E-3</v>
      </c>
    </row>
    <row r="77" spans="1:2" x14ac:dyDescent="0.35">
      <c r="A77" s="28" t="s">
        <v>17</v>
      </c>
      <c r="B77">
        <v>3.7009999999999999E-3</v>
      </c>
    </row>
    <row r="78" spans="1:2" x14ac:dyDescent="0.35">
      <c r="A78" s="28" t="s">
        <v>17</v>
      </c>
      <c r="B78">
        <v>3.6419999999999998E-3</v>
      </c>
    </row>
    <row r="79" spans="1:2" x14ac:dyDescent="0.35">
      <c r="A79" s="28" t="s">
        <v>17</v>
      </c>
      <c r="B79">
        <v>3.6619999999999999E-3</v>
      </c>
    </row>
    <row r="80" spans="1:2" x14ac:dyDescent="0.35">
      <c r="A80" s="28" t="s">
        <v>17</v>
      </c>
      <c r="B80">
        <v>3.6779999999999998E-3</v>
      </c>
    </row>
    <row r="81" spans="1:2" x14ac:dyDescent="0.35">
      <c r="A81" s="28" t="s">
        <v>17</v>
      </c>
      <c r="B81">
        <v>3.669E-3</v>
      </c>
    </row>
    <row r="82" spans="1:2" x14ac:dyDescent="0.35">
      <c r="A82" s="28" t="s">
        <v>18</v>
      </c>
      <c r="B82">
        <v>7.1110000000000001E-3</v>
      </c>
    </row>
    <row r="83" spans="1:2" x14ac:dyDescent="0.35">
      <c r="A83" s="28" t="s">
        <v>18</v>
      </c>
      <c r="B83">
        <v>7.2259999999999998E-3</v>
      </c>
    </row>
    <row r="84" spans="1:2" x14ac:dyDescent="0.35">
      <c r="A84" s="28" t="s">
        <v>18</v>
      </c>
      <c r="B84">
        <v>7.2259999999999998E-3</v>
      </c>
    </row>
    <row r="85" spans="1:2" x14ac:dyDescent="0.35">
      <c r="A85" s="28" t="s">
        <v>18</v>
      </c>
      <c r="B85">
        <v>7.2830000000000004E-3</v>
      </c>
    </row>
    <row r="86" spans="1:2" x14ac:dyDescent="0.35">
      <c r="A86" s="28" t="s">
        <v>18</v>
      </c>
      <c r="B86">
        <v>7.28E-3</v>
      </c>
    </row>
    <row r="87" spans="1:2" x14ac:dyDescent="0.35">
      <c r="A87" s="28" t="s">
        <v>19</v>
      </c>
      <c r="B87">
        <v>1.5242E-2</v>
      </c>
    </row>
    <row r="88" spans="1:2" x14ac:dyDescent="0.35">
      <c r="A88" s="28" t="s">
        <v>19</v>
      </c>
      <c r="B88">
        <v>1.5640999999999999E-2</v>
      </c>
    </row>
    <row r="89" spans="1:2" x14ac:dyDescent="0.35">
      <c r="A89" s="28" t="s">
        <v>19</v>
      </c>
      <c r="B89">
        <v>1.5377999999999999E-2</v>
      </c>
    </row>
    <row r="90" spans="1:2" x14ac:dyDescent="0.35">
      <c r="A90" s="28" t="s">
        <v>19</v>
      </c>
      <c r="B90">
        <v>1.5373E-2</v>
      </c>
    </row>
    <row r="91" spans="1:2" x14ac:dyDescent="0.35">
      <c r="A91" s="28" t="s">
        <v>19</v>
      </c>
      <c r="B91">
        <v>1.525E-2</v>
      </c>
    </row>
    <row r="92" spans="1:2" x14ac:dyDescent="0.35">
      <c r="A92" s="28" t="s">
        <v>20</v>
      </c>
      <c r="B92">
        <v>7.7920000000000003E-3</v>
      </c>
    </row>
    <row r="93" spans="1:2" x14ac:dyDescent="0.35">
      <c r="A93" s="28" t="s">
        <v>20</v>
      </c>
      <c r="B93">
        <v>4.1910000000000003E-3</v>
      </c>
    </row>
    <row r="94" spans="1:2" x14ac:dyDescent="0.35">
      <c r="A94" s="28" t="s">
        <v>20</v>
      </c>
      <c r="B94">
        <v>4.1700000000000001E-3</v>
      </c>
    </row>
    <row r="95" spans="1:2" x14ac:dyDescent="0.35">
      <c r="A95" s="28" t="s">
        <v>20</v>
      </c>
      <c r="B95">
        <v>4.1770000000000002E-3</v>
      </c>
    </row>
    <row r="96" spans="1:2" x14ac:dyDescent="0.35">
      <c r="A96" s="28" t="s">
        <v>20</v>
      </c>
      <c r="B96">
        <v>4.1570000000000001E-3</v>
      </c>
    </row>
    <row r="97" spans="1:2" x14ac:dyDescent="0.35">
      <c r="A97" s="28" t="s">
        <v>21</v>
      </c>
      <c r="B97">
        <v>1.3708E-2</v>
      </c>
    </row>
    <row r="98" spans="1:2" x14ac:dyDescent="0.35">
      <c r="A98" s="28" t="s">
        <v>21</v>
      </c>
      <c r="B98">
        <v>9.5090000000000001E-3</v>
      </c>
    </row>
    <row r="99" spans="1:2" x14ac:dyDescent="0.35">
      <c r="A99" s="28" t="s">
        <v>21</v>
      </c>
      <c r="B99">
        <v>9.0810000000000005E-3</v>
      </c>
    </row>
    <row r="100" spans="1:2" x14ac:dyDescent="0.35">
      <c r="A100" s="28" t="s">
        <v>21</v>
      </c>
      <c r="B100">
        <v>8.4239999999999992E-3</v>
      </c>
    </row>
    <row r="101" spans="1:2" x14ac:dyDescent="0.35">
      <c r="A101" s="28" t="s">
        <v>21</v>
      </c>
      <c r="B101">
        <v>7.6920000000000001E-3</v>
      </c>
    </row>
    <row r="102" spans="1:2" x14ac:dyDescent="0.35">
      <c r="A102" s="28" t="s">
        <v>22</v>
      </c>
      <c r="B102">
        <v>1.8881999999999999E-2</v>
      </c>
    </row>
    <row r="103" spans="1:2" x14ac:dyDescent="0.35">
      <c r="A103" s="28" t="s">
        <v>22</v>
      </c>
      <c r="B103">
        <v>1.4067E-2</v>
      </c>
    </row>
    <row r="104" spans="1:2" x14ac:dyDescent="0.35">
      <c r="A104" s="28" t="s">
        <v>22</v>
      </c>
      <c r="B104">
        <v>1.4223E-2</v>
      </c>
    </row>
    <row r="105" spans="1:2" x14ac:dyDescent="0.35">
      <c r="A105" s="28" t="s">
        <v>22</v>
      </c>
      <c r="B105">
        <v>1.4126E-2</v>
      </c>
    </row>
    <row r="106" spans="1:2" x14ac:dyDescent="0.35">
      <c r="A106" s="28" t="s">
        <v>22</v>
      </c>
      <c r="B106">
        <v>1.4087000000000001E-2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35F7-D6E5-46C4-9036-82CE6671C562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1.1960999999999999E-2</v>
      </c>
    </row>
    <row r="3" spans="1:2" x14ac:dyDescent="0.35">
      <c r="A3" s="28" t="s">
        <v>2</v>
      </c>
      <c r="B3">
        <v>9.2999999999999997E-5</v>
      </c>
    </row>
    <row r="4" spans="1:2" x14ac:dyDescent="0.35">
      <c r="A4" s="28" t="s">
        <v>2</v>
      </c>
      <c r="B4">
        <v>1.02E-4</v>
      </c>
    </row>
    <row r="5" spans="1:2" x14ac:dyDescent="0.35">
      <c r="A5" s="28" t="s">
        <v>2</v>
      </c>
      <c r="B5">
        <v>9.1000000000000003E-5</v>
      </c>
    </row>
    <row r="6" spans="1:2" x14ac:dyDescent="0.35">
      <c r="A6" s="28" t="s">
        <v>2</v>
      </c>
      <c r="B6">
        <v>8.8999999999999995E-5</v>
      </c>
    </row>
    <row r="7" spans="1:2" x14ac:dyDescent="0.35">
      <c r="A7" s="28" t="s">
        <v>3</v>
      </c>
      <c r="B7">
        <v>8.7999999999999998E-5</v>
      </c>
    </row>
    <row r="8" spans="1:2" x14ac:dyDescent="0.35">
      <c r="A8" s="28" t="s">
        <v>3</v>
      </c>
      <c r="B8">
        <v>9.0000000000000006E-5</v>
      </c>
    </row>
    <row r="9" spans="1:2" x14ac:dyDescent="0.35">
      <c r="A9" s="28" t="s">
        <v>3</v>
      </c>
      <c r="B9">
        <v>8.8999999999999995E-5</v>
      </c>
    </row>
    <row r="10" spans="1:2" x14ac:dyDescent="0.35">
      <c r="A10" s="28" t="s">
        <v>3</v>
      </c>
      <c r="B10">
        <v>9.0000000000000006E-5</v>
      </c>
    </row>
    <row r="11" spans="1:2" x14ac:dyDescent="0.35">
      <c r="A11" s="28" t="s">
        <v>3</v>
      </c>
      <c r="B11">
        <v>9.0000000000000006E-5</v>
      </c>
    </row>
    <row r="12" spans="1:2" x14ac:dyDescent="0.35">
      <c r="A12" s="28" t="s">
        <v>4</v>
      </c>
      <c r="B12">
        <v>9.7999999999999997E-5</v>
      </c>
    </row>
    <row r="13" spans="1:2" x14ac:dyDescent="0.35">
      <c r="A13" s="28" t="s">
        <v>4</v>
      </c>
      <c r="B13">
        <v>1E-4</v>
      </c>
    </row>
    <row r="14" spans="1:2" x14ac:dyDescent="0.35">
      <c r="A14" s="28" t="s">
        <v>4</v>
      </c>
      <c r="B14">
        <v>8.8999999999999995E-5</v>
      </c>
    </row>
    <row r="15" spans="1:2" x14ac:dyDescent="0.35">
      <c r="A15" s="28" t="s">
        <v>4</v>
      </c>
      <c r="B15">
        <v>8.8999999999999995E-5</v>
      </c>
    </row>
    <row r="16" spans="1:2" x14ac:dyDescent="0.35">
      <c r="A16" s="28" t="s">
        <v>4</v>
      </c>
      <c r="B16">
        <v>8.7000000000000001E-5</v>
      </c>
    </row>
    <row r="17" spans="1:2" x14ac:dyDescent="0.35">
      <c r="A17" s="28" t="s">
        <v>5</v>
      </c>
      <c r="B17">
        <v>8.7000000000000001E-5</v>
      </c>
    </row>
    <row r="18" spans="1:2" x14ac:dyDescent="0.35">
      <c r="A18" s="28" t="s">
        <v>5</v>
      </c>
      <c r="B18">
        <v>8.7999999999999998E-5</v>
      </c>
    </row>
    <row r="19" spans="1:2" x14ac:dyDescent="0.35">
      <c r="A19" s="28" t="s">
        <v>5</v>
      </c>
      <c r="B19">
        <v>8.7999999999999998E-5</v>
      </c>
    </row>
    <row r="20" spans="1:2" x14ac:dyDescent="0.35">
      <c r="A20" s="28" t="s">
        <v>5</v>
      </c>
      <c r="B20">
        <v>8.8999999999999995E-5</v>
      </c>
    </row>
    <row r="21" spans="1:2" x14ac:dyDescent="0.35">
      <c r="A21" s="28" t="s">
        <v>5</v>
      </c>
      <c r="B21">
        <v>8.8999999999999995E-5</v>
      </c>
    </row>
    <row r="22" spans="1:2" x14ac:dyDescent="0.35">
      <c r="A22" s="28" t="s">
        <v>6</v>
      </c>
      <c r="B22">
        <v>8.6000000000000003E-5</v>
      </c>
    </row>
    <row r="23" spans="1:2" x14ac:dyDescent="0.35">
      <c r="A23" s="28" t="s">
        <v>6</v>
      </c>
      <c r="B23">
        <v>8.3999999999999995E-5</v>
      </c>
    </row>
    <row r="24" spans="1:2" x14ac:dyDescent="0.35">
      <c r="A24" s="28" t="s">
        <v>6</v>
      </c>
      <c r="B24">
        <v>8.6000000000000003E-5</v>
      </c>
    </row>
    <row r="25" spans="1:2" x14ac:dyDescent="0.35">
      <c r="A25" s="28" t="s">
        <v>6</v>
      </c>
      <c r="B25">
        <v>8.3999999999999995E-5</v>
      </c>
    </row>
    <row r="26" spans="1:2" x14ac:dyDescent="0.35">
      <c r="A26" s="28" t="s">
        <v>6</v>
      </c>
      <c r="B26">
        <v>8.6000000000000003E-5</v>
      </c>
    </row>
    <row r="27" spans="1:2" x14ac:dyDescent="0.35">
      <c r="A27" s="28" t="s">
        <v>7</v>
      </c>
      <c r="B27">
        <v>9.3999999999999994E-5</v>
      </c>
    </row>
    <row r="28" spans="1:2" x14ac:dyDescent="0.35">
      <c r="A28" s="28" t="s">
        <v>7</v>
      </c>
      <c r="B28">
        <v>9.0000000000000006E-5</v>
      </c>
    </row>
    <row r="29" spans="1:2" x14ac:dyDescent="0.35">
      <c r="A29" s="28" t="s">
        <v>7</v>
      </c>
      <c r="B29">
        <v>9.0000000000000006E-5</v>
      </c>
    </row>
    <row r="30" spans="1:2" x14ac:dyDescent="0.35">
      <c r="A30" s="28" t="s">
        <v>7</v>
      </c>
      <c r="B30">
        <v>9.2E-5</v>
      </c>
    </row>
    <row r="31" spans="1:2" x14ac:dyDescent="0.35">
      <c r="A31" s="28" t="s">
        <v>7</v>
      </c>
      <c r="B31">
        <v>8.8999999999999995E-5</v>
      </c>
    </row>
    <row r="32" spans="1:2" x14ac:dyDescent="0.35">
      <c r="A32" s="28" t="s">
        <v>8</v>
      </c>
      <c r="B32">
        <v>4.0299999999999998E-4</v>
      </c>
    </row>
    <row r="33" spans="1:2" x14ac:dyDescent="0.35">
      <c r="A33" s="28" t="s">
        <v>8</v>
      </c>
      <c r="B33">
        <v>4.0000000000000002E-4</v>
      </c>
    </row>
    <row r="34" spans="1:2" x14ac:dyDescent="0.35">
      <c r="A34" s="28" t="s">
        <v>8</v>
      </c>
      <c r="B34">
        <v>4.0499999999999998E-4</v>
      </c>
    </row>
    <row r="35" spans="1:2" x14ac:dyDescent="0.35">
      <c r="A35" s="28" t="s">
        <v>8</v>
      </c>
      <c r="B35">
        <v>4.0999999999999999E-4</v>
      </c>
    </row>
    <row r="36" spans="1:2" x14ac:dyDescent="0.35">
      <c r="A36" s="28" t="s">
        <v>8</v>
      </c>
      <c r="B36">
        <v>4.0200000000000001E-4</v>
      </c>
    </row>
    <row r="37" spans="1:2" x14ac:dyDescent="0.35">
      <c r="A37" s="28" t="s">
        <v>9</v>
      </c>
      <c r="B37">
        <v>4.26E-4</v>
      </c>
    </row>
    <row r="38" spans="1:2" x14ac:dyDescent="0.35">
      <c r="A38" s="28" t="s">
        <v>9</v>
      </c>
      <c r="B38">
        <v>4.2499999999999998E-4</v>
      </c>
    </row>
    <row r="39" spans="1:2" x14ac:dyDescent="0.35">
      <c r="A39" s="28" t="s">
        <v>9</v>
      </c>
      <c r="B39">
        <v>4.2999999999999999E-4</v>
      </c>
    </row>
    <row r="40" spans="1:2" x14ac:dyDescent="0.35">
      <c r="A40" s="28" t="s">
        <v>9</v>
      </c>
      <c r="B40">
        <v>4.2499999999999998E-4</v>
      </c>
    </row>
    <row r="41" spans="1:2" x14ac:dyDescent="0.35">
      <c r="A41" s="28" t="s">
        <v>9</v>
      </c>
      <c r="B41">
        <v>4.3399999999999998E-4</v>
      </c>
    </row>
    <row r="42" spans="1:2" x14ac:dyDescent="0.35">
      <c r="A42" s="28" t="s">
        <v>10</v>
      </c>
      <c r="B42">
        <v>5.2700000000000002E-4</v>
      </c>
    </row>
    <row r="43" spans="1:2" x14ac:dyDescent="0.35">
      <c r="A43" s="28" t="s">
        <v>10</v>
      </c>
      <c r="B43">
        <v>6.1539999999999997E-3</v>
      </c>
    </row>
    <row r="44" spans="1:2" x14ac:dyDescent="0.35">
      <c r="A44" s="28" t="s">
        <v>10</v>
      </c>
      <c r="B44">
        <v>5.1599999999999997E-4</v>
      </c>
    </row>
    <row r="45" spans="1:2" x14ac:dyDescent="0.35">
      <c r="A45" s="28" t="s">
        <v>10</v>
      </c>
      <c r="B45">
        <v>5.1099999999999995E-4</v>
      </c>
    </row>
    <row r="46" spans="1:2" x14ac:dyDescent="0.35">
      <c r="A46" s="28" t="s">
        <v>10</v>
      </c>
      <c r="B46">
        <v>5.1800000000000001E-4</v>
      </c>
    </row>
    <row r="47" spans="1:2" x14ac:dyDescent="0.35">
      <c r="A47" s="28" t="s">
        <v>11</v>
      </c>
      <c r="B47">
        <v>5.5099999999999995E-4</v>
      </c>
    </row>
    <row r="48" spans="1:2" x14ac:dyDescent="0.35">
      <c r="A48" s="28" t="s">
        <v>11</v>
      </c>
      <c r="B48">
        <v>5.5000000000000003E-4</v>
      </c>
    </row>
    <row r="49" spans="1:2" x14ac:dyDescent="0.35">
      <c r="A49" s="28" t="s">
        <v>11</v>
      </c>
      <c r="B49">
        <v>5.6499999999999996E-4</v>
      </c>
    </row>
    <row r="50" spans="1:2" x14ac:dyDescent="0.35">
      <c r="A50" s="28" t="s">
        <v>11</v>
      </c>
      <c r="B50">
        <v>5.3700000000000004E-4</v>
      </c>
    </row>
    <row r="51" spans="1:2" x14ac:dyDescent="0.35">
      <c r="A51" s="28" t="s">
        <v>11</v>
      </c>
      <c r="B51">
        <v>5.6300000000000002E-4</v>
      </c>
    </row>
    <row r="52" spans="1:2" x14ac:dyDescent="0.35">
      <c r="A52" s="28" t="s">
        <v>12</v>
      </c>
      <c r="B52">
        <v>6.7000000000000002E-4</v>
      </c>
    </row>
    <row r="53" spans="1:2" x14ac:dyDescent="0.35">
      <c r="A53" s="28" t="s">
        <v>12</v>
      </c>
      <c r="B53">
        <v>6.6600000000000003E-4</v>
      </c>
    </row>
    <row r="54" spans="1:2" x14ac:dyDescent="0.35">
      <c r="A54" s="28" t="s">
        <v>12</v>
      </c>
      <c r="B54">
        <v>6.5899999999999997E-4</v>
      </c>
    </row>
    <row r="55" spans="1:2" x14ac:dyDescent="0.35">
      <c r="A55" s="28" t="s">
        <v>12</v>
      </c>
      <c r="B55">
        <v>6.7900000000000002E-4</v>
      </c>
    </row>
    <row r="56" spans="1:2" x14ac:dyDescent="0.35">
      <c r="A56" s="28" t="s">
        <v>12</v>
      </c>
      <c r="B56">
        <v>6.7400000000000001E-4</v>
      </c>
    </row>
    <row r="57" spans="1:2" x14ac:dyDescent="0.35">
      <c r="A57" s="28" t="s">
        <v>13</v>
      </c>
      <c r="B57">
        <v>9.3300000000000002E-4</v>
      </c>
    </row>
    <row r="58" spans="1:2" x14ac:dyDescent="0.35">
      <c r="A58" s="28" t="s">
        <v>13</v>
      </c>
      <c r="B58">
        <v>8.9599999999999999E-4</v>
      </c>
    </row>
    <row r="59" spans="1:2" x14ac:dyDescent="0.35">
      <c r="A59" s="28" t="s">
        <v>13</v>
      </c>
      <c r="B59">
        <v>9.0899999999999998E-4</v>
      </c>
    </row>
    <row r="60" spans="1:2" x14ac:dyDescent="0.35">
      <c r="A60" s="28" t="s">
        <v>13</v>
      </c>
      <c r="B60">
        <v>9.01E-4</v>
      </c>
    </row>
    <row r="61" spans="1:2" x14ac:dyDescent="0.35">
      <c r="A61" s="28" t="s">
        <v>13</v>
      </c>
      <c r="B61">
        <v>8.8699999999999998E-4</v>
      </c>
    </row>
    <row r="62" spans="1:2" x14ac:dyDescent="0.35">
      <c r="A62" s="28" t="s">
        <v>14</v>
      </c>
      <c r="B62">
        <v>1.2049999999999999E-3</v>
      </c>
    </row>
    <row r="63" spans="1:2" x14ac:dyDescent="0.35">
      <c r="A63" s="28" t="s">
        <v>14</v>
      </c>
      <c r="B63">
        <v>1.175E-3</v>
      </c>
    </row>
    <row r="64" spans="1:2" x14ac:dyDescent="0.35">
      <c r="A64" s="28" t="s">
        <v>14</v>
      </c>
      <c r="B64">
        <v>1.1869999999999999E-3</v>
      </c>
    </row>
    <row r="65" spans="1:2" x14ac:dyDescent="0.35">
      <c r="A65" s="28" t="s">
        <v>14</v>
      </c>
      <c r="B65">
        <v>1.1900000000000001E-3</v>
      </c>
    </row>
    <row r="66" spans="1:2" x14ac:dyDescent="0.35">
      <c r="A66" s="28" t="s">
        <v>14</v>
      </c>
      <c r="B66">
        <v>1.1789999999999999E-3</v>
      </c>
    </row>
    <row r="67" spans="1:2" x14ac:dyDescent="0.35">
      <c r="A67" s="28" t="s">
        <v>15</v>
      </c>
      <c r="B67">
        <v>1.467E-3</v>
      </c>
    </row>
    <row r="68" spans="1:2" x14ac:dyDescent="0.35">
      <c r="A68" s="28" t="s">
        <v>15</v>
      </c>
      <c r="B68">
        <v>1.4450000000000001E-3</v>
      </c>
    </row>
    <row r="69" spans="1:2" x14ac:dyDescent="0.35">
      <c r="A69" s="28" t="s">
        <v>15</v>
      </c>
      <c r="B69">
        <v>1.4319999999999999E-3</v>
      </c>
    </row>
    <row r="70" spans="1:2" x14ac:dyDescent="0.35">
      <c r="A70" s="28" t="s">
        <v>15</v>
      </c>
      <c r="B70">
        <v>1.431E-3</v>
      </c>
    </row>
    <row r="71" spans="1:2" x14ac:dyDescent="0.35">
      <c r="A71" s="28" t="s">
        <v>15</v>
      </c>
      <c r="B71">
        <v>1.441E-3</v>
      </c>
    </row>
    <row r="72" spans="1:2" x14ac:dyDescent="0.35">
      <c r="A72" s="28" t="s">
        <v>16</v>
      </c>
      <c r="B72">
        <v>1.89E-3</v>
      </c>
    </row>
    <row r="73" spans="1:2" x14ac:dyDescent="0.35">
      <c r="A73" s="28" t="s">
        <v>16</v>
      </c>
      <c r="B73">
        <v>1.859E-3</v>
      </c>
    </row>
    <row r="74" spans="1:2" x14ac:dyDescent="0.35">
      <c r="A74" s="28" t="s">
        <v>16</v>
      </c>
      <c r="B74">
        <v>1.8699999999999999E-3</v>
      </c>
    </row>
    <row r="75" spans="1:2" x14ac:dyDescent="0.35">
      <c r="A75" s="28" t="s">
        <v>16</v>
      </c>
      <c r="B75">
        <v>1.853E-3</v>
      </c>
    </row>
    <row r="76" spans="1:2" x14ac:dyDescent="0.35">
      <c r="A76" s="28" t="s">
        <v>16</v>
      </c>
      <c r="B76">
        <v>1.8649999999999999E-3</v>
      </c>
    </row>
    <row r="77" spans="1:2" x14ac:dyDescent="0.35">
      <c r="A77" s="28" t="s">
        <v>17</v>
      </c>
      <c r="B77">
        <v>2.7829999999999999E-3</v>
      </c>
    </row>
    <row r="78" spans="1:2" x14ac:dyDescent="0.35">
      <c r="A78" s="28" t="s">
        <v>17</v>
      </c>
      <c r="B78">
        <v>2.7520000000000001E-3</v>
      </c>
    </row>
    <row r="79" spans="1:2" x14ac:dyDescent="0.35">
      <c r="A79" s="28" t="s">
        <v>17</v>
      </c>
      <c r="B79">
        <v>2.8110000000000001E-3</v>
      </c>
    </row>
    <row r="80" spans="1:2" x14ac:dyDescent="0.35">
      <c r="A80" s="28" t="s">
        <v>17</v>
      </c>
      <c r="B80">
        <v>2.7920000000000002E-3</v>
      </c>
    </row>
    <row r="81" spans="1:2" x14ac:dyDescent="0.35">
      <c r="A81" s="28" t="s">
        <v>17</v>
      </c>
      <c r="B81">
        <v>2.7810000000000001E-3</v>
      </c>
    </row>
    <row r="82" spans="1:2" x14ac:dyDescent="0.35">
      <c r="A82" s="28" t="s">
        <v>18</v>
      </c>
      <c r="B82">
        <v>4.3730000000000002E-3</v>
      </c>
    </row>
    <row r="83" spans="1:2" x14ac:dyDescent="0.35">
      <c r="A83" s="28" t="s">
        <v>18</v>
      </c>
      <c r="B83">
        <v>4.3369999999999997E-3</v>
      </c>
    </row>
    <row r="84" spans="1:2" x14ac:dyDescent="0.35">
      <c r="A84" s="28" t="s">
        <v>18</v>
      </c>
      <c r="B84">
        <v>4.424E-3</v>
      </c>
    </row>
    <row r="85" spans="1:2" x14ac:dyDescent="0.35">
      <c r="A85" s="28" t="s">
        <v>18</v>
      </c>
      <c r="B85">
        <v>4.3629999999999997E-3</v>
      </c>
    </row>
    <row r="86" spans="1:2" x14ac:dyDescent="0.35">
      <c r="A86" s="28" t="s">
        <v>18</v>
      </c>
      <c r="B86">
        <v>4.3010000000000001E-3</v>
      </c>
    </row>
    <row r="87" spans="1:2" x14ac:dyDescent="0.35">
      <c r="A87" s="28" t="s">
        <v>19</v>
      </c>
      <c r="B87">
        <v>7.9930000000000001E-3</v>
      </c>
    </row>
    <row r="88" spans="1:2" x14ac:dyDescent="0.35">
      <c r="A88" s="28" t="s">
        <v>19</v>
      </c>
      <c r="B88">
        <v>7.8810000000000009E-3</v>
      </c>
    </row>
    <row r="89" spans="1:2" x14ac:dyDescent="0.35">
      <c r="A89" s="28" t="s">
        <v>19</v>
      </c>
      <c r="B89">
        <v>7.9039999999999996E-3</v>
      </c>
    </row>
    <row r="90" spans="1:2" x14ac:dyDescent="0.35">
      <c r="A90" s="28" t="s">
        <v>19</v>
      </c>
      <c r="B90">
        <v>7.9989999999999992E-3</v>
      </c>
    </row>
    <row r="91" spans="1:2" x14ac:dyDescent="0.35">
      <c r="A91" s="28" t="s">
        <v>19</v>
      </c>
      <c r="B91">
        <v>7.7939999999999997E-3</v>
      </c>
    </row>
    <row r="92" spans="1:2" x14ac:dyDescent="0.35">
      <c r="A92" s="28" t="s">
        <v>20</v>
      </c>
      <c r="B92">
        <v>1.6865999999999999E-2</v>
      </c>
    </row>
    <row r="93" spans="1:2" x14ac:dyDescent="0.35">
      <c r="A93" s="28" t="s">
        <v>20</v>
      </c>
      <c r="B93">
        <v>1.4071999999999999E-2</v>
      </c>
    </row>
    <row r="94" spans="1:2" x14ac:dyDescent="0.35">
      <c r="A94" s="28" t="s">
        <v>20</v>
      </c>
      <c r="B94">
        <v>1.4135E-2</v>
      </c>
    </row>
    <row r="95" spans="1:2" x14ac:dyDescent="0.35">
      <c r="A95" s="28" t="s">
        <v>20</v>
      </c>
      <c r="B95">
        <v>1.4053E-2</v>
      </c>
    </row>
    <row r="96" spans="1:2" x14ac:dyDescent="0.35">
      <c r="A96" s="28" t="s">
        <v>20</v>
      </c>
      <c r="B96">
        <v>1.4094000000000001E-2</v>
      </c>
    </row>
    <row r="97" spans="1:2" x14ac:dyDescent="0.35">
      <c r="A97" s="28" t="s">
        <v>21</v>
      </c>
      <c r="B97">
        <v>3.0046E-2</v>
      </c>
    </row>
    <row r="98" spans="1:2" x14ac:dyDescent="0.35">
      <c r="A98" s="28" t="s">
        <v>21</v>
      </c>
      <c r="B98">
        <v>2.4691000000000001E-2</v>
      </c>
    </row>
    <row r="99" spans="1:2" x14ac:dyDescent="0.35">
      <c r="A99" s="28" t="s">
        <v>21</v>
      </c>
      <c r="B99">
        <v>2.4757999999999999E-2</v>
      </c>
    </row>
    <row r="100" spans="1:2" x14ac:dyDescent="0.35">
      <c r="A100" s="28" t="s">
        <v>21</v>
      </c>
      <c r="B100">
        <v>2.4726999999999999E-2</v>
      </c>
    </row>
    <row r="101" spans="1:2" x14ac:dyDescent="0.35">
      <c r="A101" s="28" t="s">
        <v>21</v>
      </c>
      <c r="B101">
        <v>2.4781000000000001E-2</v>
      </c>
    </row>
    <row r="102" spans="1:2" x14ac:dyDescent="0.35">
      <c r="A102" s="28" t="s">
        <v>22</v>
      </c>
      <c r="B102">
        <v>5.1452999999999999E-2</v>
      </c>
    </row>
    <row r="103" spans="1:2" x14ac:dyDescent="0.35">
      <c r="A103" s="28" t="s">
        <v>22</v>
      </c>
      <c r="B103">
        <v>4.5987E-2</v>
      </c>
    </row>
    <row r="104" spans="1:2" x14ac:dyDescent="0.35">
      <c r="A104" s="28" t="s">
        <v>22</v>
      </c>
      <c r="B104">
        <v>4.5935999999999998E-2</v>
      </c>
    </row>
    <row r="105" spans="1:2" x14ac:dyDescent="0.35">
      <c r="A105" s="28" t="s">
        <v>22</v>
      </c>
      <c r="B105">
        <v>4.6032000000000003E-2</v>
      </c>
    </row>
    <row r="106" spans="1:2" x14ac:dyDescent="0.35">
      <c r="A106" s="28" t="s">
        <v>22</v>
      </c>
      <c r="B106">
        <v>4.5976000000000003E-2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B4E3-B81E-4632-BC09-9C7A9068A78B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1.1823999999999999E-2</v>
      </c>
    </row>
    <row r="3" spans="1:2" x14ac:dyDescent="0.35">
      <c r="A3" s="28" t="s">
        <v>2</v>
      </c>
      <c r="B3">
        <v>1.03E-4</v>
      </c>
    </row>
    <row r="4" spans="1:2" x14ac:dyDescent="0.35">
      <c r="A4" s="28" t="s">
        <v>2</v>
      </c>
      <c r="B4">
        <v>1E-4</v>
      </c>
    </row>
    <row r="5" spans="1:2" x14ac:dyDescent="0.35">
      <c r="A5" s="28" t="s">
        <v>2</v>
      </c>
      <c r="B5">
        <v>1E-4</v>
      </c>
    </row>
    <row r="6" spans="1:2" x14ac:dyDescent="0.35">
      <c r="A6" s="28" t="s">
        <v>2</v>
      </c>
      <c r="B6">
        <v>9.7999999999999997E-5</v>
      </c>
    </row>
    <row r="7" spans="1:2" x14ac:dyDescent="0.35">
      <c r="A7" s="28" t="s">
        <v>3</v>
      </c>
      <c r="B7">
        <v>1E-4</v>
      </c>
    </row>
    <row r="8" spans="1:2" x14ac:dyDescent="0.35">
      <c r="A8" s="28" t="s">
        <v>3</v>
      </c>
      <c r="B8">
        <v>9.7999999999999997E-5</v>
      </c>
    </row>
    <row r="9" spans="1:2" x14ac:dyDescent="0.35">
      <c r="A9" s="28" t="s">
        <v>3</v>
      </c>
      <c r="B9">
        <v>9.8999999999999994E-5</v>
      </c>
    </row>
    <row r="10" spans="1:2" x14ac:dyDescent="0.35">
      <c r="A10" s="28" t="s">
        <v>3</v>
      </c>
      <c r="B10">
        <v>1.0900000000000001E-4</v>
      </c>
    </row>
    <row r="11" spans="1:2" x14ac:dyDescent="0.35">
      <c r="A11" s="28" t="s">
        <v>3</v>
      </c>
      <c r="B11">
        <v>1.0399999999999999E-4</v>
      </c>
    </row>
    <row r="12" spans="1:2" x14ac:dyDescent="0.35">
      <c r="A12" s="28" t="s">
        <v>4</v>
      </c>
      <c r="B12">
        <v>9.7E-5</v>
      </c>
    </row>
    <row r="13" spans="1:2" x14ac:dyDescent="0.35">
      <c r="A13" s="28" t="s">
        <v>4</v>
      </c>
      <c r="B13">
        <v>9.6000000000000002E-5</v>
      </c>
    </row>
    <row r="14" spans="1:2" x14ac:dyDescent="0.35">
      <c r="A14" s="28" t="s">
        <v>4</v>
      </c>
      <c r="B14">
        <v>9.5000000000000005E-5</v>
      </c>
    </row>
    <row r="15" spans="1:2" x14ac:dyDescent="0.35">
      <c r="A15" s="28" t="s">
        <v>4</v>
      </c>
      <c r="B15">
        <v>9.5000000000000005E-5</v>
      </c>
    </row>
    <row r="16" spans="1:2" x14ac:dyDescent="0.35">
      <c r="A16" s="28" t="s">
        <v>4</v>
      </c>
      <c r="B16">
        <v>9.5000000000000005E-5</v>
      </c>
    </row>
    <row r="17" spans="1:2" x14ac:dyDescent="0.35">
      <c r="A17" s="28" t="s">
        <v>5</v>
      </c>
      <c r="B17">
        <v>1E-4</v>
      </c>
    </row>
    <row r="18" spans="1:2" x14ac:dyDescent="0.35">
      <c r="A18" s="28" t="s">
        <v>5</v>
      </c>
      <c r="B18">
        <v>9.8999999999999994E-5</v>
      </c>
    </row>
    <row r="19" spans="1:2" x14ac:dyDescent="0.35">
      <c r="A19" s="28" t="s">
        <v>5</v>
      </c>
      <c r="B19">
        <v>9.3999999999999994E-5</v>
      </c>
    </row>
    <row r="20" spans="1:2" x14ac:dyDescent="0.35">
      <c r="A20" s="28" t="s">
        <v>5</v>
      </c>
      <c r="B20">
        <v>1E-4</v>
      </c>
    </row>
    <row r="21" spans="1:2" x14ac:dyDescent="0.35">
      <c r="A21" s="28" t="s">
        <v>5</v>
      </c>
      <c r="B21">
        <v>9.2999999999999997E-5</v>
      </c>
    </row>
    <row r="22" spans="1:2" x14ac:dyDescent="0.35">
      <c r="A22" s="28" t="s">
        <v>6</v>
      </c>
      <c r="B22">
        <v>1.0900000000000001E-4</v>
      </c>
    </row>
    <row r="23" spans="1:2" x14ac:dyDescent="0.35">
      <c r="A23" s="28" t="s">
        <v>6</v>
      </c>
      <c r="B23">
        <v>9.7E-5</v>
      </c>
    </row>
    <row r="24" spans="1:2" x14ac:dyDescent="0.35">
      <c r="A24" s="28" t="s">
        <v>6</v>
      </c>
      <c r="B24">
        <v>8.7999999999999998E-5</v>
      </c>
    </row>
    <row r="25" spans="1:2" x14ac:dyDescent="0.35">
      <c r="A25" s="28" t="s">
        <v>6</v>
      </c>
      <c r="B25">
        <v>9.3999999999999994E-5</v>
      </c>
    </row>
    <row r="26" spans="1:2" x14ac:dyDescent="0.35">
      <c r="A26" s="28" t="s">
        <v>6</v>
      </c>
      <c r="B26">
        <v>1E-4</v>
      </c>
    </row>
    <row r="27" spans="1:2" x14ac:dyDescent="0.35">
      <c r="A27" s="28" t="s">
        <v>7</v>
      </c>
      <c r="B27">
        <v>9.3999999999999994E-5</v>
      </c>
    </row>
    <row r="28" spans="1:2" x14ac:dyDescent="0.35">
      <c r="A28" s="28" t="s">
        <v>7</v>
      </c>
      <c r="B28">
        <v>1.02E-4</v>
      </c>
    </row>
    <row r="29" spans="1:2" x14ac:dyDescent="0.35">
      <c r="A29" s="28" t="s">
        <v>7</v>
      </c>
      <c r="B29">
        <v>9.6000000000000002E-5</v>
      </c>
    </row>
    <row r="30" spans="1:2" x14ac:dyDescent="0.35">
      <c r="A30" s="28" t="s">
        <v>7</v>
      </c>
      <c r="B30">
        <v>9.3999999999999994E-5</v>
      </c>
    </row>
    <row r="31" spans="1:2" x14ac:dyDescent="0.35">
      <c r="A31" s="28" t="s">
        <v>7</v>
      </c>
      <c r="B31">
        <v>9.8999999999999994E-5</v>
      </c>
    </row>
    <row r="32" spans="1:2" x14ac:dyDescent="0.35">
      <c r="A32" s="28" t="s">
        <v>8</v>
      </c>
      <c r="B32">
        <v>1.83E-4</v>
      </c>
    </row>
    <row r="33" spans="1:2" x14ac:dyDescent="0.35">
      <c r="A33" s="28" t="s">
        <v>8</v>
      </c>
      <c r="B33">
        <v>1.9900000000000001E-4</v>
      </c>
    </row>
    <row r="34" spans="1:2" x14ac:dyDescent="0.35">
      <c r="A34" s="28" t="s">
        <v>8</v>
      </c>
      <c r="B34">
        <v>1.8000000000000001E-4</v>
      </c>
    </row>
    <row r="35" spans="1:2" x14ac:dyDescent="0.35">
      <c r="A35" s="28" t="s">
        <v>8</v>
      </c>
      <c r="B35">
        <v>1.8100000000000001E-4</v>
      </c>
    </row>
    <row r="36" spans="1:2" x14ac:dyDescent="0.35">
      <c r="A36" s="28" t="s">
        <v>8</v>
      </c>
      <c r="B36">
        <v>1.7799999999999999E-4</v>
      </c>
    </row>
    <row r="37" spans="1:2" x14ac:dyDescent="0.35">
      <c r="A37" s="28" t="s">
        <v>9</v>
      </c>
      <c r="B37">
        <v>2.0100000000000001E-4</v>
      </c>
    </row>
    <row r="38" spans="1:2" x14ac:dyDescent="0.35">
      <c r="A38" s="28" t="s">
        <v>9</v>
      </c>
      <c r="B38">
        <v>1.9900000000000001E-4</v>
      </c>
    </row>
    <row r="39" spans="1:2" x14ac:dyDescent="0.35">
      <c r="A39" s="28" t="s">
        <v>9</v>
      </c>
      <c r="B39">
        <v>2.1599999999999999E-4</v>
      </c>
    </row>
    <row r="40" spans="1:2" x14ac:dyDescent="0.35">
      <c r="A40" s="28" t="s">
        <v>9</v>
      </c>
      <c r="B40">
        <v>2.03E-4</v>
      </c>
    </row>
    <row r="41" spans="1:2" x14ac:dyDescent="0.35">
      <c r="A41" s="28" t="s">
        <v>9</v>
      </c>
      <c r="B41">
        <v>1.9799999999999999E-4</v>
      </c>
    </row>
    <row r="42" spans="1:2" x14ac:dyDescent="0.35">
      <c r="A42" s="28" t="s">
        <v>10</v>
      </c>
      <c r="B42">
        <v>2.7399999999999999E-4</v>
      </c>
    </row>
    <row r="43" spans="1:2" x14ac:dyDescent="0.35">
      <c r="A43" s="28" t="s">
        <v>10</v>
      </c>
      <c r="B43">
        <v>2.6200000000000003E-4</v>
      </c>
    </row>
    <row r="44" spans="1:2" x14ac:dyDescent="0.35">
      <c r="A44" s="28" t="s">
        <v>10</v>
      </c>
      <c r="B44">
        <v>2.5700000000000001E-4</v>
      </c>
    </row>
    <row r="45" spans="1:2" x14ac:dyDescent="0.35">
      <c r="A45" s="28" t="s">
        <v>10</v>
      </c>
      <c r="B45">
        <v>2.6400000000000002E-4</v>
      </c>
    </row>
    <row r="46" spans="1:2" x14ac:dyDescent="0.35">
      <c r="A46" s="28" t="s">
        <v>10</v>
      </c>
      <c r="B46">
        <v>2.6200000000000003E-4</v>
      </c>
    </row>
    <row r="47" spans="1:2" x14ac:dyDescent="0.35">
      <c r="A47" s="28" t="s">
        <v>11</v>
      </c>
      <c r="B47">
        <v>6.0489999999999997E-3</v>
      </c>
    </row>
    <row r="48" spans="1:2" x14ac:dyDescent="0.35">
      <c r="A48" s="28" t="s">
        <v>11</v>
      </c>
      <c r="B48">
        <v>3.1300000000000002E-4</v>
      </c>
    </row>
    <row r="49" spans="1:2" x14ac:dyDescent="0.35">
      <c r="A49" s="28" t="s">
        <v>11</v>
      </c>
      <c r="B49">
        <v>3.4400000000000001E-4</v>
      </c>
    </row>
    <row r="50" spans="1:2" x14ac:dyDescent="0.35">
      <c r="A50" s="28" t="s">
        <v>11</v>
      </c>
      <c r="B50">
        <v>3.28E-4</v>
      </c>
    </row>
    <row r="51" spans="1:2" x14ac:dyDescent="0.35">
      <c r="A51" s="28" t="s">
        <v>11</v>
      </c>
      <c r="B51">
        <v>3.1700000000000001E-4</v>
      </c>
    </row>
    <row r="52" spans="1:2" x14ac:dyDescent="0.35">
      <c r="A52" s="28" t="s">
        <v>12</v>
      </c>
      <c r="B52">
        <v>4.0999999999999999E-4</v>
      </c>
    </row>
    <row r="53" spans="1:2" x14ac:dyDescent="0.35">
      <c r="A53" s="28" t="s">
        <v>12</v>
      </c>
      <c r="B53">
        <v>4.1100000000000002E-4</v>
      </c>
    </row>
    <row r="54" spans="1:2" x14ac:dyDescent="0.35">
      <c r="A54" s="28" t="s">
        <v>12</v>
      </c>
      <c r="B54">
        <v>4.1199999999999999E-4</v>
      </c>
    </row>
    <row r="55" spans="1:2" x14ac:dyDescent="0.35">
      <c r="A55" s="28" t="s">
        <v>12</v>
      </c>
      <c r="B55">
        <v>4.08E-4</v>
      </c>
    </row>
    <row r="56" spans="1:2" x14ac:dyDescent="0.35">
      <c r="A56" s="28" t="s">
        <v>12</v>
      </c>
      <c r="B56">
        <v>4.0299999999999998E-4</v>
      </c>
    </row>
    <row r="57" spans="1:2" x14ac:dyDescent="0.35">
      <c r="A57" s="28" t="s">
        <v>13</v>
      </c>
      <c r="B57">
        <v>6.9499999999999998E-4</v>
      </c>
    </row>
    <row r="58" spans="1:2" x14ac:dyDescent="0.35">
      <c r="A58" s="28" t="s">
        <v>13</v>
      </c>
      <c r="B58">
        <v>6.7100000000000005E-4</v>
      </c>
    </row>
    <row r="59" spans="1:2" x14ac:dyDescent="0.35">
      <c r="A59" s="28" t="s">
        <v>13</v>
      </c>
      <c r="B59">
        <v>6.7199999999999996E-4</v>
      </c>
    </row>
    <row r="60" spans="1:2" x14ac:dyDescent="0.35">
      <c r="A60" s="28" t="s">
        <v>13</v>
      </c>
      <c r="B60">
        <v>6.69E-4</v>
      </c>
    </row>
    <row r="61" spans="1:2" x14ac:dyDescent="0.35">
      <c r="A61" s="28" t="s">
        <v>13</v>
      </c>
      <c r="B61">
        <v>6.6500000000000001E-4</v>
      </c>
    </row>
    <row r="62" spans="1:2" x14ac:dyDescent="0.35">
      <c r="A62" s="28" t="s">
        <v>14</v>
      </c>
      <c r="B62">
        <v>1.0660000000000001E-3</v>
      </c>
    </row>
    <row r="63" spans="1:2" x14ac:dyDescent="0.35">
      <c r="A63" s="28" t="s">
        <v>14</v>
      </c>
      <c r="B63">
        <v>1.044E-3</v>
      </c>
    </row>
    <row r="64" spans="1:2" x14ac:dyDescent="0.35">
      <c r="A64" s="28" t="s">
        <v>14</v>
      </c>
      <c r="B64">
        <v>1.059E-3</v>
      </c>
    </row>
    <row r="65" spans="1:2" x14ac:dyDescent="0.35">
      <c r="A65" s="28" t="s">
        <v>14</v>
      </c>
      <c r="B65">
        <v>1.0499999999999999E-3</v>
      </c>
    </row>
    <row r="66" spans="1:2" x14ac:dyDescent="0.35">
      <c r="A66" s="28" t="s">
        <v>14</v>
      </c>
      <c r="B66">
        <v>1.062E-3</v>
      </c>
    </row>
    <row r="67" spans="1:2" x14ac:dyDescent="0.35">
      <c r="A67" s="28" t="s">
        <v>15</v>
      </c>
      <c r="B67">
        <v>1.451E-3</v>
      </c>
    </row>
    <row r="68" spans="1:2" x14ac:dyDescent="0.35">
      <c r="A68" s="28" t="s">
        <v>15</v>
      </c>
      <c r="B68">
        <v>1.428E-3</v>
      </c>
    </row>
    <row r="69" spans="1:2" x14ac:dyDescent="0.35">
      <c r="A69" s="28" t="s">
        <v>15</v>
      </c>
      <c r="B69">
        <v>1.4120000000000001E-3</v>
      </c>
    </row>
    <row r="70" spans="1:2" x14ac:dyDescent="0.35">
      <c r="A70" s="28" t="s">
        <v>15</v>
      </c>
      <c r="B70">
        <v>1.464E-3</v>
      </c>
    </row>
    <row r="71" spans="1:2" x14ac:dyDescent="0.35">
      <c r="A71" s="28" t="s">
        <v>15</v>
      </c>
      <c r="B71">
        <v>1.436E-3</v>
      </c>
    </row>
    <row r="72" spans="1:2" x14ac:dyDescent="0.35">
      <c r="A72" s="28" t="s">
        <v>16</v>
      </c>
      <c r="B72">
        <v>2.0179999999999998E-3</v>
      </c>
    </row>
    <row r="73" spans="1:2" x14ac:dyDescent="0.35">
      <c r="A73" s="28" t="s">
        <v>16</v>
      </c>
      <c r="B73">
        <v>1.9889999999999999E-3</v>
      </c>
    </row>
    <row r="74" spans="1:2" x14ac:dyDescent="0.35">
      <c r="A74" s="28" t="s">
        <v>16</v>
      </c>
      <c r="B74">
        <v>1.9559999999999998E-3</v>
      </c>
    </row>
    <row r="75" spans="1:2" x14ac:dyDescent="0.35">
      <c r="A75" s="28" t="s">
        <v>16</v>
      </c>
      <c r="B75">
        <v>1.97E-3</v>
      </c>
    </row>
    <row r="76" spans="1:2" x14ac:dyDescent="0.35">
      <c r="A76" s="28" t="s">
        <v>16</v>
      </c>
      <c r="B76">
        <v>1.9729999999999999E-3</v>
      </c>
    </row>
    <row r="77" spans="1:2" x14ac:dyDescent="0.35">
      <c r="A77" s="28" t="s">
        <v>17</v>
      </c>
      <c r="B77">
        <v>2.8960000000000001E-3</v>
      </c>
    </row>
    <row r="78" spans="1:2" x14ac:dyDescent="0.35">
      <c r="A78" s="28" t="s">
        <v>17</v>
      </c>
      <c r="B78">
        <v>2.8730000000000001E-3</v>
      </c>
    </row>
    <row r="79" spans="1:2" x14ac:dyDescent="0.35">
      <c r="A79" s="28" t="s">
        <v>17</v>
      </c>
      <c r="B79">
        <v>2.836E-3</v>
      </c>
    </row>
    <row r="80" spans="1:2" x14ac:dyDescent="0.35">
      <c r="A80" s="28" t="s">
        <v>17</v>
      </c>
      <c r="B80">
        <v>2.8660000000000001E-3</v>
      </c>
    </row>
    <row r="81" spans="1:2" x14ac:dyDescent="0.35">
      <c r="A81" s="28" t="s">
        <v>17</v>
      </c>
      <c r="B81">
        <v>2.8639999999999998E-3</v>
      </c>
    </row>
    <row r="82" spans="1:2" x14ac:dyDescent="0.35">
      <c r="A82" s="28" t="s">
        <v>18</v>
      </c>
      <c r="B82">
        <v>4.5230000000000001E-3</v>
      </c>
    </row>
    <row r="83" spans="1:2" x14ac:dyDescent="0.35">
      <c r="A83" s="28" t="s">
        <v>18</v>
      </c>
      <c r="B83">
        <v>4.6560000000000004E-3</v>
      </c>
    </row>
    <row r="84" spans="1:2" x14ac:dyDescent="0.35">
      <c r="A84" s="28" t="s">
        <v>18</v>
      </c>
      <c r="B84">
        <v>4.5230000000000001E-3</v>
      </c>
    </row>
    <row r="85" spans="1:2" x14ac:dyDescent="0.35">
      <c r="A85" s="28" t="s">
        <v>18</v>
      </c>
      <c r="B85">
        <v>4.5030000000000001E-3</v>
      </c>
    </row>
    <row r="86" spans="1:2" x14ac:dyDescent="0.35">
      <c r="A86" s="28" t="s">
        <v>18</v>
      </c>
      <c r="B86">
        <v>4.4510000000000001E-3</v>
      </c>
    </row>
    <row r="87" spans="1:2" x14ac:dyDescent="0.35">
      <c r="A87" s="28" t="s">
        <v>19</v>
      </c>
      <c r="B87">
        <v>7.8499999999999993E-3</v>
      </c>
    </row>
    <row r="88" spans="1:2" x14ac:dyDescent="0.35">
      <c r="A88" s="28" t="s">
        <v>19</v>
      </c>
      <c r="B88">
        <v>7.7169999999999999E-3</v>
      </c>
    </row>
    <row r="89" spans="1:2" x14ac:dyDescent="0.35">
      <c r="A89" s="28" t="s">
        <v>19</v>
      </c>
      <c r="B89">
        <v>7.7910000000000002E-3</v>
      </c>
    </row>
    <row r="90" spans="1:2" x14ac:dyDescent="0.35">
      <c r="A90" s="28" t="s">
        <v>19</v>
      </c>
      <c r="B90">
        <v>7.7320000000000002E-3</v>
      </c>
    </row>
    <row r="91" spans="1:2" x14ac:dyDescent="0.35">
      <c r="A91" s="28" t="s">
        <v>19</v>
      </c>
      <c r="B91">
        <v>7.7739999999999997E-3</v>
      </c>
    </row>
    <row r="92" spans="1:2" x14ac:dyDescent="0.35">
      <c r="A92" s="28" t="s">
        <v>20</v>
      </c>
      <c r="B92">
        <v>1.9882E-2</v>
      </c>
    </row>
    <row r="93" spans="1:2" x14ac:dyDescent="0.35">
      <c r="A93" s="28" t="s">
        <v>20</v>
      </c>
      <c r="B93">
        <v>1.6167000000000001E-2</v>
      </c>
    </row>
    <row r="94" spans="1:2" x14ac:dyDescent="0.35">
      <c r="A94" s="28" t="s">
        <v>20</v>
      </c>
      <c r="B94">
        <v>1.6182999999999999E-2</v>
      </c>
    </row>
    <row r="95" spans="1:2" x14ac:dyDescent="0.35">
      <c r="A95" s="28" t="s">
        <v>20</v>
      </c>
      <c r="B95">
        <v>1.6184E-2</v>
      </c>
    </row>
    <row r="96" spans="1:2" x14ac:dyDescent="0.35">
      <c r="A96" s="28" t="s">
        <v>20</v>
      </c>
      <c r="B96">
        <v>1.618E-2</v>
      </c>
    </row>
    <row r="97" spans="1:2" x14ac:dyDescent="0.35">
      <c r="A97" s="28" t="s">
        <v>21</v>
      </c>
      <c r="B97">
        <v>3.2211999999999998E-2</v>
      </c>
    </row>
    <row r="98" spans="1:2" x14ac:dyDescent="0.35">
      <c r="A98" s="28" t="s">
        <v>21</v>
      </c>
      <c r="B98">
        <v>2.8785000000000002E-2</v>
      </c>
    </row>
    <row r="99" spans="1:2" x14ac:dyDescent="0.35">
      <c r="A99" s="28" t="s">
        <v>21</v>
      </c>
      <c r="B99">
        <v>2.7038E-2</v>
      </c>
    </row>
    <row r="100" spans="1:2" x14ac:dyDescent="0.35">
      <c r="A100" s="28" t="s">
        <v>21</v>
      </c>
      <c r="B100">
        <v>2.7040999999999999E-2</v>
      </c>
    </row>
    <row r="101" spans="1:2" x14ac:dyDescent="0.35">
      <c r="A101" s="28" t="s">
        <v>21</v>
      </c>
      <c r="B101">
        <v>2.7012000000000001E-2</v>
      </c>
    </row>
    <row r="102" spans="1:2" x14ac:dyDescent="0.35">
      <c r="A102" s="28" t="s">
        <v>22</v>
      </c>
      <c r="B102">
        <v>5.3903E-2</v>
      </c>
    </row>
    <row r="103" spans="1:2" x14ac:dyDescent="0.35">
      <c r="A103" s="28" t="s">
        <v>22</v>
      </c>
      <c r="B103">
        <v>5.0632999999999997E-2</v>
      </c>
    </row>
    <row r="104" spans="1:2" x14ac:dyDescent="0.35">
      <c r="A104" s="28" t="s">
        <v>22</v>
      </c>
      <c r="B104">
        <v>4.8918000000000003E-2</v>
      </c>
    </row>
    <row r="105" spans="1:2" x14ac:dyDescent="0.35">
      <c r="A105" s="28" t="s">
        <v>22</v>
      </c>
      <c r="B105">
        <v>4.9057999999999997E-2</v>
      </c>
    </row>
    <row r="106" spans="1:2" x14ac:dyDescent="0.35">
      <c r="A106" s="28" t="s">
        <v>22</v>
      </c>
      <c r="B106">
        <v>5.1299999999999998E-2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6F91-9686-4C39-80D0-D1EC113702D8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5.9329999999999999E-3</v>
      </c>
    </row>
    <row r="3" spans="1:2" x14ac:dyDescent="0.35">
      <c r="A3" s="28" t="s">
        <v>2</v>
      </c>
      <c r="B3">
        <v>1.549E-3</v>
      </c>
    </row>
    <row r="4" spans="1:2" x14ac:dyDescent="0.35">
      <c r="A4" s="28" t="s">
        <v>2</v>
      </c>
      <c r="B4">
        <v>1.5579999999999999E-3</v>
      </c>
    </row>
    <row r="5" spans="1:2" x14ac:dyDescent="0.35">
      <c r="A5" s="28" t="s">
        <v>2</v>
      </c>
      <c r="B5">
        <v>1.5529999999999999E-3</v>
      </c>
    </row>
    <row r="6" spans="1:2" x14ac:dyDescent="0.35">
      <c r="A6" s="28" t="s">
        <v>2</v>
      </c>
      <c r="B6">
        <v>1.5479999999999999E-3</v>
      </c>
    </row>
    <row r="7" spans="1:2" x14ac:dyDescent="0.35">
      <c r="A7" s="28" t="s">
        <v>3</v>
      </c>
      <c r="B7">
        <v>1.41E-3</v>
      </c>
    </row>
    <row r="8" spans="1:2" x14ac:dyDescent="0.35">
      <c r="A8" s="28" t="s">
        <v>3</v>
      </c>
      <c r="B8">
        <v>1.137E-3</v>
      </c>
    </row>
    <row r="9" spans="1:2" x14ac:dyDescent="0.35">
      <c r="A9" s="28" t="s">
        <v>3</v>
      </c>
      <c r="B9">
        <v>1.5510000000000001E-3</v>
      </c>
    </row>
    <row r="10" spans="1:2" x14ac:dyDescent="0.35">
      <c r="A10" s="28" t="s">
        <v>3</v>
      </c>
      <c r="B10">
        <v>1.5299999999999999E-3</v>
      </c>
    </row>
    <row r="11" spans="1:2" x14ac:dyDescent="0.35">
      <c r="A11" s="28" t="s">
        <v>3</v>
      </c>
      <c r="B11">
        <v>1.5510000000000001E-3</v>
      </c>
    </row>
    <row r="12" spans="1:2" x14ac:dyDescent="0.35">
      <c r="A12" s="28" t="s">
        <v>4</v>
      </c>
      <c r="B12">
        <v>1.5529999999999999E-3</v>
      </c>
    </row>
    <row r="13" spans="1:2" x14ac:dyDescent="0.35">
      <c r="A13" s="28" t="s">
        <v>4</v>
      </c>
      <c r="B13">
        <v>1.5269999999999999E-3</v>
      </c>
    </row>
    <row r="14" spans="1:2" x14ac:dyDescent="0.35">
      <c r="A14" s="28" t="s">
        <v>4</v>
      </c>
      <c r="B14">
        <v>1.5529999999999999E-3</v>
      </c>
    </row>
    <row r="15" spans="1:2" x14ac:dyDescent="0.35">
      <c r="A15" s="28" t="s">
        <v>4</v>
      </c>
      <c r="B15">
        <v>1.536E-3</v>
      </c>
    </row>
    <row r="16" spans="1:2" x14ac:dyDescent="0.35">
      <c r="A16" s="28" t="s">
        <v>4</v>
      </c>
      <c r="B16">
        <v>1.565E-3</v>
      </c>
    </row>
    <row r="17" spans="1:2" x14ac:dyDescent="0.35">
      <c r="A17" s="28" t="s">
        <v>5</v>
      </c>
      <c r="B17">
        <v>9.1100000000000003E-4</v>
      </c>
    </row>
    <row r="18" spans="1:2" x14ac:dyDescent="0.35">
      <c r="A18" s="28" t="s">
        <v>5</v>
      </c>
      <c r="B18">
        <v>1.5139999999999999E-3</v>
      </c>
    </row>
    <row r="19" spans="1:2" x14ac:dyDescent="0.35">
      <c r="A19" s="28" t="s">
        <v>5</v>
      </c>
      <c r="B19">
        <v>1.529E-3</v>
      </c>
    </row>
    <row r="20" spans="1:2" x14ac:dyDescent="0.35">
      <c r="A20" s="28" t="s">
        <v>5</v>
      </c>
      <c r="B20">
        <v>1.552E-3</v>
      </c>
    </row>
    <row r="21" spans="1:2" x14ac:dyDescent="0.35">
      <c r="A21" s="28" t="s">
        <v>5</v>
      </c>
      <c r="B21">
        <v>1.531E-3</v>
      </c>
    </row>
    <row r="22" spans="1:2" x14ac:dyDescent="0.35">
      <c r="A22" s="28" t="s">
        <v>6</v>
      </c>
      <c r="B22">
        <v>1.5479999999999999E-3</v>
      </c>
    </row>
    <row r="23" spans="1:2" x14ac:dyDescent="0.35">
      <c r="A23" s="28" t="s">
        <v>6</v>
      </c>
      <c r="B23">
        <v>1.542E-3</v>
      </c>
    </row>
    <row r="24" spans="1:2" x14ac:dyDescent="0.35">
      <c r="A24" s="28" t="s">
        <v>6</v>
      </c>
      <c r="B24">
        <v>1.5640000000000001E-3</v>
      </c>
    </row>
    <row r="25" spans="1:2" x14ac:dyDescent="0.35">
      <c r="A25" s="28" t="s">
        <v>6</v>
      </c>
      <c r="B25">
        <v>1.5510000000000001E-3</v>
      </c>
    </row>
    <row r="26" spans="1:2" x14ac:dyDescent="0.35">
      <c r="A26" s="28" t="s">
        <v>6</v>
      </c>
      <c r="B26">
        <v>1.1739999999999999E-3</v>
      </c>
    </row>
    <row r="27" spans="1:2" x14ac:dyDescent="0.35">
      <c r="A27" s="28" t="s">
        <v>7</v>
      </c>
      <c r="B27">
        <v>1.255E-3</v>
      </c>
    </row>
    <row r="28" spans="1:2" x14ac:dyDescent="0.35">
      <c r="A28" s="28" t="s">
        <v>7</v>
      </c>
      <c r="B28">
        <v>1.572E-3</v>
      </c>
    </row>
    <row r="29" spans="1:2" x14ac:dyDescent="0.35">
      <c r="A29" s="28" t="s">
        <v>7</v>
      </c>
      <c r="B29">
        <v>1.5709999999999999E-3</v>
      </c>
    </row>
    <row r="30" spans="1:2" x14ac:dyDescent="0.35">
      <c r="A30" s="28" t="s">
        <v>7</v>
      </c>
      <c r="B30">
        <v>1.575E-3</v>
      </c>
    </row>
    <row r="31" spans="1:2" x14ac:dyDescent="0.35">
      <c r="A31" s="28" t="s">
        <v>7</v>
      </c>
      <c r="B31">
        <v>1.5629999999999999E-3</v>
      </c>
    </row>
    <row r="32" spans="1:2" x14ac:dyDescent="0.35">
      <c r="A32" s="28" t="s">
        <v>8</v>
      </c>
      <c r="B32">
        <v>1.6019999999999999E-3</v>
      </c>
    </row>
    <row r="33" spans="1:2" x14ac:dyDescent="0.35">
      <c r="A33" s="28" t="s">
        <v>8</v>
      </c>
      <c r="B33">
        <v>1.591E-3</v>
      </c>
    </row>
    <row r="34" spans="1:2" x14ac:dyDescent="0.35">
      <c r="A34" s="28" t="s">
        <v>8</v>
      </c>
      <c r="B34">
        <v>1.591E-3</v>
      </c>
    </row>
    <row r="35" spans="1:2" x14ac:dyDescent="0.35">
      <c r="A35" s="28" t="s">
        <v>8</v>
      </c>
      <c r="B35">
        <v>1.5989999999999999E-3</v>
      </c>
    </row>
    <row r="36" spans="1:2" x14ac:dyDescent="0.35">
      <c r="A36" s="28" t="s">
        <v>8</v>
      </c>
      <c r="B36">
        <v>1.5900000000000001E-3</v>
      </c>
    </row>
    <row r="37" spans="1:2" x14ac:dyDescent="0.35">
      <c r="A37" s="28" t="s">
        <v>9</v>
      </c>
      <c r="B37">
        <v>1.562E-3</v>
      </c>
    </row>
    <row r="38" spans="1:2" x14ac:dyDescent="0.35">
      <c r="A38" s="28" t="s">
        <v>9</v>
      </c>
      <c r="B38">
        <v>1.5590000000000001E-3</v>
      </c>
    </row>
    <row r="39" spans="1:2" x14ac:dyDescent="0.35">
      <c r="A39" s="28" t="s">
        <v>9</v>
      </c>
      <c r="B39">
        <v>1.209E-3</v>
      </c>
    </row>
    <row r="40" spans="1:2" x14ac:dyDescent="0.35">
      <c r="A40" s="28" t="s">
        <v>9</v>
      </c>
      <c r="B40">
        <v>1.5640000000000001E-3</v>
      </c>
    </row>
    <row r="41" spans="1:2" x14ac:dyDescent="0.35">
      <c r="A41" s="28" t="s">
        <v>9</v>
      </c>
      <c r="B41">
        <v>1.5809999999999999E-3</v>
      </c>
    </row>
    <row r="42" spans="1:2" x14ac:dyDescent="0.35">
      <c r="A42" s="28" t="s">
        <v>10</v>
      </c>
      <c r="B42">
        <v>6.3418000000000002E-2</v>
      </c>
    </row>
    <row r="43" spans="1:2" x14ac:dyDescent="0.35">
      <c r="A43" s="28" t="s">
        <v>10</v>
      </c>
      <c r="B43">
        <v>1.6069999999999999E-3</v>
      </c>
    </row>
    <row r="44" spans="1:2" x14ac:dyDescent="0.35">
      <c r="A44" s="28" t="s">
        <v>10</v>
      </c>
      <c r="B44">
        <v>1.616E-3</v>
      </c>
    </row>
    <row r="45" spans="1:2" x14ac:dyDescent="0.35">
      <c r="A45" s="28" t="s">
        <v>10</v>
      </c>
      <c r="B45">
        <v>1.6169999999999999E-3</v>
      </c>
    </row>
    <row r="46" spans="1:2" x14ac:dyDescent="0.35">
      <c r="A46" s="28" t="s">
        <v>10</v>
      </c>
      <c r="B46">
        <v>1.611E-3</v>
      </c>
    </row>
    <row r="47" spans="1:2" x14ac:dyDescent="0.35">
      <c r="A47" s="28" t="s">
        <v>11</v>
      </c>
      <c r="B47">
        <v>1.642E-3</v>
      </c>
    </row>
    <row r="48" spans="1:2" x14ac:dyDescent="0.35">
      <c r="A48" s="28" t="s">
        <v>11</v>
      </c>
      <c r="B48">
        <v>1.6540000000000001E-3</v>
      </c>
    </row>
    <row r="49" spans="1:2" x14ac:dyDescent="0.35">
      <c r="A49" s="28" t="s">
        <v>11</v>
      </c>
      <c r="B49">
        <v>1.6540000000000001E-3</v>
      </c>
    </row>
    <row r="50" spans="1:2" x14ac:dyDescent="0.35">
      <c r="A50" s="28" t="s">
        <v>11</v>
      </c>
      <c r="B50">
        <v>1.635E-3</v>
      </c>
    </row>
    <row r="51" spans="1:2" x14ac:dyDescent="0.35">
      <c r="A51" s="28" t="s">
        <v>11</v>
      </c>
      <c r="B51">
        <v>1.611E-3</v>
      </c>
    </row>
    <row r="52" spans="1:2" x14ac:dyDescent="0.35">
      <c r="A52" s="28" t="s">
        <v>12</v>
      </c>
      <c r="B52">
        <v>1.678E-3</v>
      </c>
    </row>
    <row r="53" spans="1:2" x14ac:dyDescent="0.35">
      <c r="A53" s="28" t="s">
        <v>12</v>
      </c>
      <c r="B53">
        <v>1.66E-3</v>
      </c>
    </row>
    <row r="54" spans="1:2" x14ac:dyDescent="0.35">
      <c r="A54" s="28" t="s">
        <v>12</v>
      </c>
      <c r="B54">
        <v>1.665E-3</v>
      </c>
    </row>
    <row r="55" spans="1:2" x14ac:dyDescent="0.35">
      <c r="A55" s="28" t="s">
        <v>12</v>
      </c>
      <c r="B55">
        <v>1.673E-3</v>
      </c>
    </row>
    <row r="56" spans="1:2" x14ac:dyDescent="0.35">
      <c r="A56" s="28" t="s">
        <v>12</v>
      </c>
      <c r="B56">
        <v>1.6720000000000001E-3</v>
      </c>
    </row>
    <row r="57" spans="1:2" x14ac:dyDescent="0.35">
      <c r="A57" s="28" t="s">
        <v>13</v>
      </c>
      <c r="B57">
        <v>2.2629999999999998E-3</v>
      </c>
    </row>
    <row r="58" spans="1:2" x14ac:dyDescent="0.35">
      <c r="A58" s="28" t="s">
        <v>13</v>
      </c>
      <c r="B58">
        <v>2.2300000000000002E-3</v>
      </c>
    </row>
    <row r="59" spans="1:2" x14ac:dyDescent="0.35">
      <c r="A59" s="28" t="s">
        <v>13</v>
      </c>
      <c r="B59">
        <v>2.2360000000000001E-3</v>
      </c>
    </row>
    <row r="60" spans="1:2" x14ac:dyDescent="0.35">
      <c r="A60" s="28" t="s">
        <v>13</v>
      </c>
      <c r="B60">
        <v>2.2360000000000001E-3</v>
      </c>
    </row>
    <row r="61" spans="1:2" x14ac:dyDescent="0.35">
      <c r="A61" s="28" t="s">
        <v>13</v>
      </c>
      <c r="B61">
        <v>2.222E-3</v>
      </c>
    </row>
    <row r="62" spans="1:2" x14ac:dyDescent="0.35">
      <c r="A62" s="28" t="s">
        <v>14</v>
      </c>
      <c r="B62">
        <v>3.3630000000000001E-3</v>
      </c>
    </row>
    <row r="63" spans="1:2" x14ac:dyDescent="0.35">
      <c r="A63" s="28" t="s">
        <v>14</v>
      </c>
      <c r="B63">
        <v>3.326E-3</v>
      </c>
    </row>
    <row r="64" spans="1:2" x14ac:dyDescent="0.35">
      <c r="A64" s="28" t="s">
        <v>14</v>
      </c>
      <c r="B64">
        <v>3.3549999999999999E-3</v>
      </c>
    </row>
    <row r="65" spans="1:2" x14ac:dyDescent="0.35">
      <c r="A65" s="28" t="s">
        <v>14</v>
      </c>
      <c r="B65">
        <v>3.3649999999999999E-3</v>
      </c>
    </row>
    <row r="66" spans="1:2" x14ac:dyDescent="0.35">
      <c r="A66" s="28" t="s">
        <v>14</v>
      </c>
      <c r="B66">
        <v>3.3530000000000001E-3</v>
      </c>
    </row>
    <row r="67" spans="1:2" x14ac:dyDescent="0.35">
      <c r="A67" s="28" t="s">
        <v>15</v>
      </c>
      <c r="B67">
        <v>4.9670000000000001E-3</v>
      </c>
    </row>
    <row r="68" spans="1:2" x14ac:dyDescent="0.35">
      <c r="A68" s="28" t="s">
        <v>15</v>
      </c>
      <c r="B68">
        <v>5.0949999999999997E-3</v>
      </c>
    </row>
    <row r="69" spans="1:2" x14ac:dyDescent="0.35">
      <c r="A69" s="28" t="s">
        <v>15</v>
      </c>
      <c r="B69">
        <v>5.0689999999999997E-3</v>
      </c>
    </row>
    <row r="70" spans="1:2" x14ac:dyDescent="0.35">
      <c r="A70" s="28" t="s">
        <v>15</v>
      </c>
      <c r="B70">
        <v>5.0549999999999996E-3</v>
      </c>
    </row>
    <row r="71" spans="1:2" x14ac:dyDescent="0.35">
      <c r="A71" s="28" t="s">
        <v>15</v>
      </c>
      <c r="B71">
        <v>5.058E-3</v>
      </c>
    </row>
    <row r="72" spans="1:2" x14ac:dyDescent="0.35">
      <c r="A72" s="28" t="s">
        <v>16</v>
      </c>
      <c r="B72">
        <v>7.3590000000000001E-3</v>
      </c>
    </row>
    <row r="73" spans="1:2" x14ac:dyDescent="0.35">
      <c r="A73" s="28" t="s">
        <v>16</v>
      </c>
      <c r="B73">
        <v>7.3439999999999998E-3</v>
      </c>
    </row>
    <row r="74" spans="1:2" x14ac:dyDescent="0.35">
      <c r="A74" s="28" t="s">
        <v>16</v>
      </c>
      <c r="B74">
        <v>7.3670000000000003E-3</v>
      </c>
    </row>
    <row r="75" spans="1:2" x14ac:dyDescent="0.35">
      <c r="A75" s="28" t="s">
        <v>16</v>
      </c>
      <c r="B75">
        <v>7.293E-3</v>
      </c>
    </row>
    <row r="76" spans="1:2" x14ac:dyDescent="0.35">
      <c r="A76" s="28" t="s">
        <v>16</v>
      </c>
      <c r="B76">
        <v>7.2979999999999998E-3</v>
      </c>
    </row>
    <row r="77" spans="1:2" x14ac:dyDescent="0.35">
      <c r="A77" s="28" t="s">
        <v>17</v>
      </c>
      <c r="B77">
        <v>1.2741000000000001E-2</v>
      </c>
    </row>
    <row r="78" spans="1:2" x14ac:dyDescent="0.35">
      <c r="A78" s="28" t="s">
        <v>17</v>
      </c>
      <c r="B78">
        <v>1.252E-2</v>
      </c>
    </row>
    <row r="79" spans="1:2" x14ac:dyDescent="0.35">
      <c r="A79" s="28" t="s">
        <v>17</v>
      </c>
      <c r="B79">
        <v>1.2468999999999999E-2</v>
      </c>
    </row>
    <row r="80" spans="1:2" x14ac:dyDescent="0.35">
      <c r="A80" s="28" t="s">
        <v>17</v>
      </c>
      <c r="B80">
        <v>1.2361E-2</v>
      </c>
    </row>
    <row r="81" spans="1:2" x14ac:dyDescent="0.35">
      <c r="A81" s="28" t="s">
        <v>17</v>
      </c>
      <c r="B81">
        <v>1.2314E-2</v>
      </c>
    </row>
    <row r="82" spans="1:2" x14ac:dyDescent="0.35">
      <c r="A82" s="28" t="s">
        <v>18</v>
      </c>
      <c r="B82">
        <v>2.0900999999999999E-2</v>
      </c>
    </row>
    <row r="83" spans="1:2" x14ac:dyDescent="0.35">
      <c r="A83" s="28" t="s">
        <v>18</v>
      </c>
      <c r="B83">
        <v>2.0820999999999999E-2</v>
      </c>
    </row>
    <row r="84" spans="1:2" x14ac:dyDescent="0.35">
      <c r="A84" s="28" t="s">
        <v>18</v>
      </c>
      <c r="B84">
        <v>1.1524E-2</v>
      </c>
    </row>
    <row r="85" spans="1:2" x14ac:dyDescent="0.35">
      <c r="A85" s="28" t="s">
        <v>18</v>
      </c>
      <c r="B85">
        <v>6.8950000000000001E-3</v>
      </c>
    </row>
    <row r="86" spans="1:2" x14ac:dyDescent="0.35">
      <c r="A86" s="28" t="s">
        <v>18</v>
      </c>
      <c r="B86">
        <v>6.8919999999999997E-3</v>
      </c>
    </row>
    <row r="87" spans="1:2" x14ac:dyDescent="0.35">
      <c r="A87" s="28" t="s">
        <v>19</v>
      </c>
      <c r="B87">
        <v>1.1728000000000001E-2</v>
      </c>
    </row>
    <row r="88" spans="1:2" x14ac:dyDescent="0.35">
      <c r="A88" s="28" t="s">
        <v>19</v>
      </c>
      <c r="B88">
        <v>1.1754000000000001E-2</v>
      </c>
    </row>
    <row r="89" spans="1:2" x14ac:dyDescent="0.35">
      <c r="A89" s="28" t="s">
        <v>19</v>
      </c>
      <c r="B89">
        <v>1.1615E-2</v>
      </c>
    </row>
    <row r="90" spans="1:2" x14ac:dyDescent="0.35">
      <c r="A90" s="28" t="s">
        <v>19</v>
      </c>
      <c r="B90">
        <v>1.162E-2</v>
      </c>
    </row>
    <row r="91" spans="1:2" x14ac:dyDescent="0.35">
      <c r="A91" s="28" t="s">
        <v>19</v>
      </c>
      <c r="B91">
        <v>1.1542E-2</v>
      </c>
    </row>
    <row r="92" spans="1:2" x14ac:dyDescent="0.35">
      <c r="A92" s="28" t="s">
        <v>20</v>
      </c>
      <c r="B92">
        <v>2.5814E-2</v>
      </c>
    </row>
    <row r="93" spans="1:2" x14ac:dyDescent="0.35">
      <c r="A93" s="28" t="s">
        <v>20</v>
      </c>
      <c r="B93">
        <v>2.2582000000000001E-2</v>
      </c>
    </row>
    <row r="94" spans="1:2" x14ac:dyDescent="0.35">
      <c r="A94" s="28" t="s">
        <v>20</v>
      </c>
      <c r="B94">
        <v>2.4326E-2</v>
      </c>
    </row>
    <row r="95" spans="1:2" x14ac:dyDescent="0.35">
      <c r="A95" s="28" t="s">
        <v>20</v>
      </c>
      <c r="B95">
        <v>2.6367000000000002E-2</v>
      </c>
    </row>
    <row r="96" spans="1:2" x14ac:dyDescent="0.35">
      <c r="A96" s="28" t="s">
        <v>20</v>
      </c>
      <c r="B96">
        <v>2.64E-2</v>
      </c>
    </row>
    <row r="97" spans="1:2" x14ac:dyDescent="0.35">
      <c r="A97" s="28" t="s">
        <v>21</v>
      </c>
      <c r="B97">
        <v>4.3922999999999997E-2</v>
      </c>
    </row>
    <row r="98" spans="1:2" x14ac:dyDescent="0.35">
      <c r="A98" s="28" t="s">
        <v>21</v>
      </c>
      <c r="B98">
        <v>2.5035999999999999E-2</v>
      </c>
    </row>
    <row r="99" spans="1:2" x14ac:dyDescent="0.35">
      <c r="A99" s="28" t="s">
        <v>21</v>
      </c>
      <c r="B99">
        <v>2.504E-2</v>
      </c>
    </row>
    <row r="100" spans="1:2" x14ac:dyDescent="0.35">
      <c r="A100" s="28" t="s">
        <v>21</v>
      </c>
      <c r="B100">
        <v>2.5028999999999999E-2</v>
      </c>
    </row>
    <row r="101" spans="1:2" x14ac:dyDescent="0.35">
      <c r="A101" s="28" t="s">
        <v>21</v>
      </c>
      <c r="B101">
        <v>2.5055999999999998E-2</v>
      </c>
    </row>
    <row r="102" spans="1:2" x14ac:dyDescent="0.35">
      <c r="A102" s="28" t="s">
        <v>22</v>
      </c>
      <c r="B102">
        <v>5.1952999999999999E-2</v>
      </c>
    </row>
    <row r="103" spans="1:2" x14ac:dyDescent="0.35">
      <c r="A103" s="28" t="s">
        <v>22</v>
      </c>
      <c r="B103">
        <v>4.6363000000000001E-2</v>
      </c>
    </row>
    <row r="104" spans="1:2" x14ac:dyDescent="0.35">
      <c r="A104" s="28" t="s">
        <v>22</v>
      </c>
      <c r="B104">
        <v>4.6301000000000002E-2</v>
      </c>
    </row>
    <row r="105" spans="1:2" x14ac:dyDescent="0.35">
      <c r="A105" s="28" t="s">
        <v>22</v>
      </c>
      <c r="B105">
        <v>4.6400999999999998E-2</v>
      </c>
    </row>
    <row r="106" spans="1:2" x14ac:dyDescent="0.35">
      <c r="A106" s="28" t="s">
        <v>22</v>
      </c>
      <c r="B106">
        <v>4.6316999999999997E-2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E1331-0829-4FD4-8D5A-273022732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Tabelle1</vt:lpstr>
      <vt:lpstr>Task_92</vt:lpstr>
      <vt:lpstr>Task_92_ib</vt:lpstr>
      <vt:lpstr>Task_93</vt:lpstr>
      <vt:lpstr>pp_intra</vt:lpstr>
      <vt:lpstr>pp_inter</vt:lpstr>
      <vt:lpstr>pe_intra</vt:lpstr>
      <vt:lpstr>pe_inter</vt:lpstr>
      <vt:lpstr>ib_pp_intra</vt:lpstr>
      <vt:lpstr>ib_pp_inter</vt:lpstr>
      <vt:lpstr>ib_pe_intra</vt:lpstr>
      <vt:lpstr>ib_pe_inter</vt:lpstr>
      <vt:lpstr>pp_intra_0</vt:lpstr>
      <vt:lpstr>pp_intra_1</vt:lpstr>
      <vt:lpstr>pp_intra_7</vt:lpstr>
      <vt:lpstr>pp_inter_0</vt:lpstr>
      <vt:lpstr>pp_inter_1</vt:lpstr>
      <vt:lpstr>pp_inter_7</vt:lpstr>
      <vt:lpstr>pe_intra_0</vt:lpstr>
      <vt:lpstr>pe_intra_1</vt:lpstr>
      <vt:lpstr>pe_intra_7</vt:lpstr>
      <vt:lpstr>pe_inter_0</vt:lpstr>
      <vt:lpstr>pe_inter_1</vt:lpstr>
      <vt:lpstr>pe_inter_7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Göhring</dc:creator>
  <cp:lastModifiedBy>Maximilian Göhring</cp:lastModifiedBy>
  <dcterms:created xsi:type="dcterms:W3CDTF">2024-09-08T11:05:33Z</dcterms:created>
  <dcterms:modified xsi:type="dcterms:W3CDTF">2024-09-11T14:01:45Z</dcterms:modified>
</cp:coreProperties>
</file>