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2300" activeTab="1"/>
  </bookViews>
  <sheets>
    <sheet name="Superficies y materiales" sheetId="5" r:id="rId1"/>
    <sheet name="Superficies y materiales (2)" sheetId="6" r:id="rId2"/>
    <sheet name="DEPOSITO" sheetId="1" r:id="rId3"/>
    <sheet name="ADMINISTRACION" sheetId="4" r:id="rId4"/>
    <sheet name="PRODUCCION" sheetId="3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E12" i="6"/>
  <c r="E7" i="6"/>
  <c r="G24" i="3" l="1"/>
  <c r="F24" i="3"/>
  <c r="D15" i="3" l="1"/>
  <c r="D13" i="4"/>
  <c r="C24" i="4"/>
  <c r="D15" i="4"/>
  <c r="D14" i="4"/>
  <c r="D12" i="4"/>
  <c r="D11" i="4"/>
  <c r="D10" i="4"/>
  <c r="D6" i="4"/>
  <c r="C24" i="3"/>
  <c r="D14" i="3"/>
  <c r="D13" i="3"/>
  <c r="D12" i="3"/>
  <c r="D11" i="3"/>
  <c r="D10" i="3"/>
  <c r="D6" i="1"/>
  <c r="C24" i="1" s="1"/>
  <c r="B24" i="1"/>
  <c r="D17" i="3" l="1"/>
  <c r="A24" i="3" s="1"/>
  <c r="B24" i="3" s="1"/>
  <c r="D24" i="3" s="1"/>
  <c r="D17" i="4"/>
  <c r="A24" i="4" s="1"/>
  <c r="F24" i="4" s="1"/>
  <c r="D15" i="1"/>
  <c r="D12" i="1"/>
  <c r="D13" i="1"/>
  <c r="D14" i="1"/>
  <c r="D11" i="1"/>
  <c r="D10" i="1"/>
  <c r="B24" i="4" l="1"/>
  <c r="D24" i="4" s="1"/>
  <c r="D17" i="1"/>
  <c r="A24" i="1" s="1"/>
  <c r="D24" i="1" s="1"/>
</calcChain>
</file>

<file path=xl/sharedStrings.xml><?xml version="1.0" encoding="utf-8"?>
<sst xmlns="http://schemas.openxmlformats.org/spreadsheetml/2006/main" count="185" uniqueCount="60">
  <si>
    <t>CALCULO DE CARGA DE FUEGO</t>
  </si>
  <si>
    <t>PESO</t>
  </si>
  <si>
    <t>MATERIALES</t>
  </si>
  <si>
    <t>PODER CALORIFICO</t>
  </si>
  <si>
    <t>Pi . Ki</t>
  </si>
  <si>
    <t>[kg]</t>
  </si>
  <si>
    <t>[Kcal/kg]</t>
  </si>
  <si>
    <t>Carton</t>
  </si>
  <si>
    <t>Cant. CALOR</t>
  </si>
  <si>
    <t>Q, [Kcal]</t>
  </si>
  <si>
    <t>Pm, [Kg]</t>
  </si>
  <si>
    <t>SUPERFICIE</t>
  </si>
  <si>
    <t>CARGA DE FUEGO</t>
  </si>
  <si>
    <t>Qf = Pm/S</t>
  </si>
  <si>
    <t>Q = ∑Pi . Ki</t>
  </si>
  <si>
    <t>S = ∑Si</t>
  </si>
  <si>
    <t>∑Pi . Ki</t>
  </si>
  <si>
    <r>
      <t>S, [m</t>
    </r>
    <r>
      <rPr>
        <b/>
        <vertAlign val="superscript"/>
        <sz val="11"/>
        <color theme="0"/>
        <rFont val="Arial"/>
        <family val="2"/>
      </rPr>
      <t>2</t>
    </r>
    <r>
      <rPr>
        <b/>
        <sz val="11"/>
        <color theme="0"/>
        <rFont val="Arial"/>
        <family val="2"/>
      </rPr>
      <t>]</t>
    </r>
  </si>
  <si>
    <t>Sector: DEPOSITO</t>
  </si>
  <si>
    <t>Superficie [m2]</t>
  </si>
  <si>
    <t>Fibra</t>
  </si>
  <si>
    <t>Cartón</t>
  </si>
  <si>
    <t>Sinteticos</t>
  </si>
  <si>
    <t>Madera</t>
  </si>
  <si>
    <t>Plastico</t>
  </si>
  <si>
    <t>CLASIFICACION DEL RIESGOS:</t>
  </si>
  <si>
    <t>TIPO DE VENTILACION:</t>
  </si>
  <si>
    <t>TIPO DE PARED EXISTENTE:</t>
  </si>
  <si>
    <t>Poco Combustible</t>
  </si>
  <si>
    <t>Natual</t>
  </si>
  <si>
    <t>Mampostería</t>
  </si>
  <si>
    <t xml:space="preserve">POTENCIAL EXTINTOR MINIMO REQUERIDO </t>
  </si>
  <si>
    <t>(según Decreto 351/79 Anexo VII inc. 4)</t>
  </si>
  <si>
    <t>36A</t>
  </si>
  <si>
    <t>CANTIDAD Y TIPO DE EXTINTORES REQUERIDOS:</t>
  </si>
  <si>
    <t>3 extintores ABC de 5KG</t>
  </si>
  <si>
    <t>EXTINTORES SEGÚN DISTANCIA A RECORRER:</t>
  </si>
  <si>
    <t>CONCLUSIONES:</t>
  </si>
  <si>
    <t>Se detectan valores relativamente medios de acuerdo con los valores tabulados según Decreto 351/79, Reglamentario de la Ley Nacional de Higiene y Seguridad 19587. No obstante deberá adoptarse el criterio de instalar extintores no debiendose recorrer mas de 15m para alcanzar un equipo.</t>
  </si>
  <si>
    <t>PESO EQUIVALENTE*</t>
  </si>
  <si>
    <t xml:space="preserve">*Poder calorifico de la madera </t>
  </si>
  <si>
    <t>Kcal/Kg</t>
  </si>
  <si>
    <t>Pm = Q/Kmad</t>
  </si>
  <si>
    <r>
      <t>Qf, [Kg/m</t>
    </r>
    <r>
      <rPr>
        <b/>
        <vertAlign val="superscript"/>
        <sz val="11"/>
        <color theme="0"/>
        <rFont val="Arial"/>
        <family val="2"/>
      </rPr>
      <t>2</t>
    </r>
    <r>
      <rPr>
        <b/>
        <sz val="11"/>
        <color theme="0"/>
        <rFont val="Arial"/>
        <family val="2"/>
      </rPr>
      <t>]</t>
    </r>
  </si>
  <si>
    <r>
      <t>Superficie [m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</si>
  <si>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t>Largo[m]</t>
  </si>
  <si>
    <t>Ancho[m]</t>
  </si>
  <si>
    <t>Sector: ADMINISTRACION</t>
  </si>
  <si>
    <t>Papel</t>
  </si>
  <si>
    <t>Sintéticos</t>
  </si>
  <si>
    <t>Combustible</t>
  </si>
  <si>
    <t>6 extintores ABC de 5KG</t>
  </si>
  <si>
    <t>---</t>
  </si>
  <si>
    <t>20 extintores ABC de 5KG</t>
  </si>
  <si>
    <t>SUPERFICIES Y MATERIALES POR SECTOR</t>
  </si>
  <si>
    <t>Cantidad de matafuegos</t>
  </si>
  <si>
    <t>Sector: PRODUCCION</t>
  </si>
  <si>
    <t xml:space="preserve">Calculado según ART. 176 Decreto 351/79 </t>
  </si>
  <si>
    <t>"En todos los casos deberá instalarse como mínimo un matafuego cada 200 metros cuadrados de superficie a ser protegida. La máxima distancia a recorrer hasta el matafuego será de 20 metros para fuegos de clase A y 15 metros para fuegos de clase B."</t>
  </si>
  <si>
    <t>CANTIDAD MINIMA DE MATAFUEGOS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</si>
</sst>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vertAlign val="superscript"/>
      <sz val="11"/>
      <color theme="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/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dashed">
        <color theme="0" tint="-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dashed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4" fontId="3" fillId="2" borderId="6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3" fillId="2" borderId="8" xfId="0" applyNumberFormat="1" applyFont="1" applyFill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6" fillId="3" borderId="10" xfId="0" applyNumberFormat="1" applyFont="1" applyFill="1" applyBorder="1" applyAlignment="1">
      <alignment horizontal="center" vertical="center" wrapText="1"/>
    </xf>
    <xf numFmtId="4" fontId="6" fillId="3" borderId="11" xfId="0" applyNumberFormat="1" applyFont="1" applyFill="1" applyBorder="1" applyAlignment="1">
      <alignment horizontal="center" vertical="center" wrapText="1"/>
    </xf>
    <xf numFmtId="4" fontId="6" fillId="3" borderId="12" xfId="0" applyNumberFormat="1" applyFont="1" applyFill="1" applyBorder="1" applyAlignment="1">
      <alignment horizontal="center" vertical="center" wrapText="1"/>
    </xf>
    <xf numFmtId="4" fontId="6" fillId="3" borderId="13" xfId="0" applyNumberFormat="1" applyFont="1" applyFill="1" applyBorder="1" applyAlignment="1">
      <alignment horizontal="center" vertical="center"/>
    </xf>
    <xf numFmtId="4" fontId="6" fillId="3" borderId="14" xfId="0" applyNumberFormat="1" applyFont="1" applyFill="1" applyBorder="1" applyAlignment="1">
      <alignment horizontal="center" vertical="center"/>
    </xf>
    <xf numFmtId="4" fontId="6" fillId="3" borderId="15" xfId="0" applyNumberFormat="1" applyFont="1" applyFill="1" applyBorder="1" applyAlignment="1">
      <alignment horizontal="center" vertical="center"/>
    </xf>
    <xf numFmtId="4" fontId="6" fillId="3" borderId="16" xfId="0" applyNumberFormat="1" applyFont="1" applyFill="1" applyBorder="1" applyAlignment="1">
      <alignment horizontal="center" vertical="center"/>
    </xf>
    <xf numFmtId="4" fontId="6" fillId="3" borderId="17" xfId="0" applyNumberFormat="1" applyFont="1" applyFill="1" applyBorder="1" applyAlignment="1">
      <alignment horizontal="center" vertical="center"/>
    </xf>
    <xf numFmtId="4" fontId="6" fillId="3" borderId="18" xfId="0" applyNumberFormat="1" applyFont="1" applyFill="1" applyBorder="1" applyAlignment="1">
      <alignment horizontal="center" vertical="center"/>
    </xf>
    <xf numFmtId="4" fontId="6" fillId="3" borderId="13" xfId="0" applyNumberFormat="1" applyFont="1" applyFill="1" applyBorder="1" applyAlignment="1">
      <alignment horizontal="center" vertical="center" wrapText="1"/>
    </xf>
    <xf numFmtId="4" fontId="6" fillId="3" borderId="14" xfId="0" applyNumberFormat="1" applyFont="1" applyFill="1" applyBorder="1" applyAlignment="1">
      <alignment horizontal="center" vertical="center" wrapText="1"/>
    </xf>
    <xf numFmtId="4" fontId="6" fillId="3" borderId="15" xfId="0" applyNumberFormat="1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5" fillId="2" borderId="20" xfId="0" applyNumberFormat="1" applyFont="1" applyFill="1" applyBorder="1" applyAlignment="1">
      <alignment horizontal="center" vertical="center"/>
    </xf>
    <xf numFmtId="4" fontId="5" fillId="2" borderId="21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left" vertical="center"/>
    </xf>
    <xf numFmtId="4" fontId="3" fillId="2" borderId="7" xfId="0" applyNumberFormat="1" applyFont="1" applyFill="1" applyBorder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4" fontId="3" fillId="2" borderId="9" xfId="0" applyNumberFormat="1" applyFont="1" applyFill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4" fontId="3" fillId="0" borderId="5" xfId="0" applyNumberFormat="1" applyFont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horizontal="left" vertical="center" wrapText="1"/>
    </xf>
    <xf numFmtId="4" fontId="5" fillId="0" borderId="0" xfId="0" applyNumberFormat="1" applyFont="1" applyAlignment="1">
      <alignment horizontal="left" vertical="center"/>
    </xf>
    <xf numFmtId="3" fontId="3" fillId="2" borderId="7" xfId="0" applyNumberFormat="1" applyFont="1" applyFill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20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2" borderId="8" xfId="0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6" fillId="3" borderId="10" xfId="0" applyNumberFormat="1" applyFont="1" applyFill="1" applyBorder="1" applyAlignment="1">
      <alignment horizontal="center" vertical="center" wrapText="1"/>
    </xf>
    <xf numFmtId="3" fontId="6" fillId="3" borderId="17" xfId="0" applyNumberFormat="1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right" vertical="center"/>
    </xf>
    <xf numFmtId="3" fontId="5" fillId="2" borderId="2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center" vertical="center" wrapText="1"/>
    </xf>
    <xf numFmtId="3" fontId="6" fillId="3" borderId="16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 wrapText="1"/>
    </xf>
    <xf numFmtId="4" fontId="3" fillId="0" borderId="0" xfId="0" quotePrefix="1" applyNumberFormat="1" applyFont="1" applyAlignment="1">
      <alignment horizontal="center" vertical="center"/>
    </xf>
    <xf numFmtId="3" fontId="3" fillId="0" borderId="3" xfId="0" applyNumberFormat="1" applyFont="1" applyBorder="1" applyAlignment="1">
      <alignment horizontal="right" vertical="center"/>
    </xf>
    <xf numFmtId="4" fontId="6" fillId="3" borderId="22" xfId="0" applyNumberFormat="1" applyFont="1" applyFill="1" applyBorder="1" applyAlignment="1">
      <alignment horizontal="center" vertical="center" wrapText="1"/>
    </xf>
    <xf numFmtId="4" fontId="6" fillId="3" borderId="23" xfId="0" applyNumberFormat="1" applyFont="1" applyFill="1" applyBorder="1" applyAlignment="1">
      <alignment horizontal="center" vertical="center"/>
    </xf>
    <xf numFmtId="3" fontId="3" fillId="2" borderId="24" xfId="0" applyNumberFormat="1" applyFont="1" applyFill="1" applyBorder="1" applyAlignment="1">
      <alignment horizontal="right" vertical="center"/>
    </xf>
    <xf numFmtId="3" fontId="3" fillId="0" borderId="25" xfId="0" applyNumberFormat="1" applyFont="1" applyBorder="1" applyAlignment="1">
      <alignment horizontal="right" vertical="center"/>
    </xf>
    <xf numFmtId="3" fontId="3" fillId="2" borderId="25" xfId="0" applyNumberFormat="1" applyFont="1" applyFill="1" applyBorder="1" applyAlignment="1">
      <alignment horizontal="right" vertical="center"/>
    </xf>
    <xf numFmtId="4" fontId="3" fillId="2" borderId="3" xfId="0" applyNumberFormat="1" applyFont="1" applyFill="1" applyBorder="1" applyAlignment="1">
      <alignment horizontal="center" vertical="center"/>
    </xf>
    <xf numFmtId="3" fontId="3" fillId="2" borderId="26" xfId="0" applyNumberFormat="1" applyFont="1" applyFill="1" applyBorder="1" applyAlignment="1">
      <alignment horizontal="right" vertical="center"/>
    </xf>
    <xf numFmtId="3" fontId="3" fillId="0" borderId="26" xfId="0" applyNumberFormat="1" applyFont="1" applyBorder="1" applyAlignment="1">
      <alignment horizontal="right" vertical="center"/>
    </xf>
    <xf numFmtId="4" fontId="3" fillId="4" borderId="0" xfId="0" applyNumberFormat="1" applyFont="1" applyFill="1" applyAlignment="1">
      <alignment horizontal="left" vertical="center"/>
    </xf>
    <xf numFmtId="4" fontId="3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" fontId="3" fillId="4" borderId="0" xfId="0" applyNumberFormat="1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center" vertical="center"/>
    </xf>
    <xf numFmtId="4" fontId="6" fillId="3" borderId="28" xfId="0" applyNumberFormat="1" applyFont="1" applyFill="1" applyBorder="1" applyAlignment="1">
      <alignment horizontal="center" vertical="center"/>
    </xf>
    <xf numFmtId="4" fontId="6" fillId="3" borderId="28" xfId="0" applyNumberFormat="1" applyFont="1" applyFill="1" applyBorder="1" applyAlignment="1">
      <alignment horizontal="center" vertical="center" wrapText="1"/>
    </xf>
    <xf numFmtId="3" fontId="6" fillId="3" borderId="22" xfId="0" applyNumberFormat="1" applyFont="1" applyFill="1" applyBorder="1" applyAlignment="1">
      <alignment horizontal="center" vertical="center" wrapText="1"/>
    </xf>
    <xf numFmtId="3" fontId="6" fillId="3" borderId="27" xfId="0" applyNumberFormat="1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32" xfId="0" applyFont="1" applyBorder="1" applyAlignment="1">
      <alignment horizontal="left" wrapText="1"/>
    </xf>
    <xf numFmtId="0" fontId="8" fillId="0" borderId="33" xfId="0" applyFont="1" applyBorder="1" applyAlignment="1">
      <alignment horizontal="left" wrapText="1"/>
    </xf>
    <xf numFmtId="0" fontId="8" fillId="0" borderId="34" xfId="0" applyFont="1" applyBorder="1" applyAlignment="1">
      <alignment horizontal="left" wrapText="1"/>
    </xf>
    <xf numFmtId="0" fontId="0" fillId="0" borderId="35" xfId="0" applyBorder="1"/>
    <xf numFmtId="0" fontId="1" fillId="2" borderId="0" xfId="0" applyFont="1" applyFill="1" applyBorder="1" applyAlignment="1">
      <alignment horizontal="center" vertical="center"/>
    </xf>
    <xf numFmtId="0" fontId="0" fillId="0" borderId="36" xfId="0" applyBorder="1"/>
    <xf numFmtId="0" fontId="0" fillId="0" borderId="0" xfId="0" applyBorder="1"/>
    <xf numFmtId="4" fontId="3" fillId="0" borderId="0" xfId="0" applyNumberFormat="1" applyFont="1" applyBorder="1" applyAlignment="1">
      <alignment horizontal="left" vertical="center"/>
    </xf>
    <xf numFmtId="4" fontId="3" fillId="0" borderId="0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17</xdr:col>
      <xdr:colOff>548640</xdr:colOff>
      <xdr:row>23</xdr:row>
      <xdr:rowOff>7620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373380"/>
          <a:ext cx="6096000" cy="579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H17" sqref="H17"/>
    </sheetView>
  </sheetViews>
  <sheetFormatPr baseColWidth="10" defaultRowHeight="14.4" x14ac:dyDescent="0.3"/>
  <cols>
    <col min="2" max="2" width="16" customWidth="1"/>
    <col min="3" max="3" width="14.88671875" customWidth="1"/>
  </cols>
  <sheetData>
    <row r="1" spans="1:6" ht="41.25" customHeight="1" x14ac:dyDescent="0.25">
      <c r="A1" s="70" t="s">
        <v>54</v>
      </c>
      <c r="B1" s="70"/>
      <c r="C1" s="70"/>
      <c r="D1" s="70"/>
      <c r="E1" s="70"/>
      <c r="F1" s="70"/>
    </row>
    <row r="3" spans="1:6" ht="29.25" thickBot="1" x14ac:dyDescent="0.3">
      <c r="A3" s="27" t="s">
        <v>18</v>
      </c>
      <c r="B3" s="2"/>
      <c r="C3" s="2"/>
      <c r="D3" s="2" t="s">
        <v>19</v>
      </c>
      <c r="E3" s="2">
        <v>744</v>
      </c>
    </row>
    <row r="4" spans="1:6" ht="30" x14ac:dyDescent="0.25">
      <c r="B4" s="11" t="s">
        <v>2</v>
      </c>
      <c r="C4" s="60" t="s">
        <v>1</v>
      </c>
      <c r="D4" s="1"/>
      <c r="E4" s="1"/>
    </row>
    <row r="5" spans="1:6" ht="15.75" thickBot="1" x14ac:dyDescent="0.3">
      <c r="B5" s="14"/>
      <c r="C5" s="61" t="s">
        <v>5</v>
      </c>
      <c r="D5" s="1"/>
      <c r="E5" s="1"/>
    </row>
    <row r="6" spans="1:6" ht="15" x14ac:dyDescent="0.25">
      <c r="B6" s="6" t="s">
        <v>20</v>
      </c>
      <c r="C6" s="62">
        <v>386</v>
      </c>
      <c r="D6" s="1"/>
      <c r="E6" s="1"/>
    </row>
    <row r="7" spans="1:6" x14ac:dyDescent="0.3">
      <c r="B7" s="7" t="s">
        <v>21</v>
      </c>
      <c r="C7" s="63">
        <v>4700</v>
      </c>
      <c r="D7" s="1"/>
      <c r="E7" s="1"/>
    </row>
    <row r="8" spans="1:6" ht="15" x14ac:dyDescent="0.25">
      <c r="B8" s="8" t="s">
        <v>22</v>
      </c>
      <c r="C8" s="64">
        <v>320</v>
      </c>
      <c r="D8" s="1"/>
      <c r="E8" s="1"/>
    </row>
    <row r="9" spans="1:6" ht="15" x14ac:dyDescent="0.25">
      <c r="B9" s="7" t="s">
        <v>23</v>
      </c>
      <c r="C9" s="63">
        <v>1320</v>
      </c>
      <c r="D9" s="1"/>
      <c r="E9" s="1"/>
    </row>
    <row r="10" spans="1:6" ht="15.75" thickBot="1" x14ac:dyDescent="0.3">
      <c r="B10" s="65" t="s">
        <v>24</v>
      </c>
      <c r="C10" s="66">
        <v>50</v>
      </c>
      <c r="D10" s="1"/>
      <c r="E10" s="1"/>
    </row>
    <row r="15" spans="1:6" ht="30" customHeight="1" thickBot="1" x14ac:dyDescent="0.3">
      <c r="A15" s="27" t="s">
        <v>47</v>
      </c>
      <c r="B15" s="2"/>
      <c r="C15" s="2"/>
      <c r="D15" s="2" t="s">
        <v>19</v>
      </c>
      <c r="E15" s="1">
        <v>800</v>
      </c>
    </row>
    <row r="16" spans="1:6" ht="15" x14ac:dyDescent="0.25">
      <c r="B16" s="11" t="s">
        <v>2</v>
      </c>
      <c r="C16" s="60" t="s">
        <v>1</v>
      </c>
      <c r="D16" s="1"/>
      <c r="E16" s="1"/>
    </row>
    <row r="17" spans="1:5" ht="15.75" thickBot="1" x14ac:dyDescent="0.3">
      <c r="B17" s="14"/>
      <c r="C17" s="61" t="s">
        <v>5</v>
      </c>
      <c r="D17" s="1"/>
      <c r="E17" s="1"/>
    </row>
    <row r="18" spans="1:5" ht="15" x14ac:dyDescent="0.25">
      <c r="B18" s="6" t="s">
        <v>48</v>
      </c>
      <c r="C18" s="62">
        <v>3500</v>
      </c>
      <c r="D18" s="1"/>
      <c r="E18" s="1"/>
    </row>
    <row r="19" spans="1:5" ht="15" x14ac:dyDescent="0.25">
      <c r="B19" s="7" t="s">
        <v>7</v>
      </c>
      <c r="C19" s="63">
        <v>1200</v>
      </c>
      <c r="D19" s="1"/>
      <c r="E19" s="1"/>
    </row>
    <row r="20" spans="1:5" x14ac:dyDescent="0.3">
      <c r="B20" s="8" t="s">
        <v>49</v>
      </c>
      <c r="C20" s="64">
        <v>500</v>
      </c>
      <c r="D20" s="1"/>
      <c r="E20" s="1"/>
    </row>
    <row r="21" spans="1:5" ht="15" x14ac:dyDescent="0.25">
      <c r="B21" s="7" t="s">
        <v>23</v>
      </c>
      <c r="C21" s="63">
        <v>2200</v>
      </c>
      <c r="D21" s="1"/>
      <c r="E21" s="1"/>
    </row>
    <row r="22" spans="1:5" ht="15.75" thickBot="1" x14ac:dyDescent="0.3">
      <c r="B22" s="65" t="s">
        <v>24</v>
      </c>
      <c r="C22" s="66">
        <v>1000</v>
      </c>
      <c r="D22" s="1"/>
      <c r="E22" s="1"/>
    </row>
    <row r="27" spans="1:5" ht="30" customHeight="1" thickBot="1" x14ac:dyDescent="0.3">
      <c r="A27" s="27" t="s">
        <v>18</v>
      </c>
      <c r="B27" s="2"/>
      <c r="D27" s="2" t="s">
        <v>44</v>
      </c>
      <c r="E27" s="1">
        <v>3227</v>
      </c>
    </row>
    <row r="28" spans="1:5" ht="15" x14ac:dyDescent="0.25">
      <c r="B28" s="11" t="s">
        <v>2</v>
      </c>
      <c r="C28" s="60" t="s">
        <v>1</v>
      </c>
      <c r="D28" s="1"/>
    </row>
    <row r="29" spans="1:5" ht="15.75" thickBot="1" x14ac:dyDescent="0.3">
      <c r="B29" s="14"/>
      <c r="C29" s="61" t="s">
        <v>5</v>
      </c>
      <c r="D29" s="1"/>
    </row>
    <row r="30" spans="1:5" ht="15" x14ac:dyDescent="0.25">
      <c r="B30" s="6" t="s">
        <v>20</v>
      </c>
      <c r="C30" s="62">
        <v>600</v>
      </c>
      <c r="D30" s="1"/>
    </row>
    <row r="31" spans="1:5" x14ac:dyDescent="0.3">
      <c r="B31" s="7" t="s">
        <v>21</v>
      </c>
      <c r="C31" s="63">
        <v>400</v>
      </c>
      <c r="D31" s="1"/>
    </row>
    <row r="32" spans="1:5" ht="15" x14ac:dyDescent="0.25">
      <c r="B32" s="8" t="s">
        <v>22</v>
      </c>
      <c r="C32" s="64">
        <v>3200</v>
      </c>
      <c r="D32" s="1"/>
    </row>
    <row r="33" spans="2:4" x14ac:dyDescent="0.3">
      <c r="B33" s="7" t="s">
        <v>23</v>
      </c>
      <c r="C33" s="63">
        <v>2000</v>
      </c>
      <c r="D33" s="1"/>
    </row>
    <row r="34" spans="2:4" x14ac:dyDescent="0.3">
      <c r="B34" s="8" t="s">
        <v>24</v>
      </c>
      <c r="C34" s="64">
        <v>150</v>
      </c>
      <c r="D34" s="1"/>
    </row>
    <row r="35" spans="2:4" ht="15" thickBot="1" x14ac:dyDescent="0.35">
      <c r="B35" s="9" t="s">
        <v>48</v>
      </c>
      <c r="C35" s="67">
        <v>300</v>
      </c>
      <c r="D35" s="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tabSelected="1" workbookViewId="0">
      <selection activeCell="K3" sqref="K3"/>
    </sheetView>
  </sheetViews>
  <sheetFormatPr baseColWidth="10" defaultRowHeight="14.4" x14ac:dyDescent="0.3"/>
  <cols>
    <col min="2" max="2" width="6" customWidth="1"/>
    <col min="4" max="4" width="16" customWidth="1"/>
    <col min="5" max="5" width="14.88671875" customWidth="1"/>
    <col min="9" max="9" width="5.6640625" customWidth="1"/>
  </cols>
  <sheetData>
    <row r="1" spans="2:9" ht="15" thickBot="1" x14ac:dyDescent="0.35"/>
    <row r="2" spans="2:9" x14ac:dyDescent="0.3">
      <c r="B2" s="77"/>
      <c r="C2" s="78"/>
      <c r="D2" s="78"/>
      <c r="E2" s="78"/>
      <c r="F2" s="78"/>
      <c r="G2" s="78"/>
      <c r="H2" s="78"/>
      <c r="I2" s="79"/>
    </row>
    <row r="3" spans="2:9" ht="41.25" customHeight="1" x14ac:dyDescent="0.3">
      <c r="B3" s="83"/>
      <c r="C3" s="84" t="s">
        <v>59</v>
      </c>
      <c r="D3" s="84"/>
      <c r="E3" s="84"/>
      <c r="F3" s="84"/>
      <c r="G3" s="84"/>
      <c r="H3" s="84"/>
      <c r="I3" s="85"/>
    </row>
    <row r="4" spans="2:9" x14ac:dyDescent="0.3">
      <c r="B4" s="83"/>
      <c r="C4" s="86"/>
      <c r="D4" s="86"/>
      <c r="E4" s="86"/>
      <c r="F4" s="86"/>
      <c r="G4" s="86"/>
      <c r="H4" s="86"/>
      <c r="I4" s="85"/>
    </row>
    <row r="5" spans="2:9" ht="15" thickBot="1" x14ac:dyDescent="0.35">
      <c r="B5" s="83"/>
      <c r="C5" s="87" t="s">
        <v>18</v>
      </c>
      <c r="D5" s="88"/>
      <c r="E5" s="88"/>
      <c r="F5" s="88"/>
      <c r="G5" s="86"/>
      <c r="H5" s="86"/>
      <c r="I5" s="85"/>
    </row>
    <row r="6" spans="2:9" ht="30" customHeight="1" thickBot="1" x14ac:dyDescent="0.35">
      <c r="B6" s="83"/>
      <c r="C6" s="86"/>
      <c r="D6" s="73" t="s">
        <v>19</v>
      </c>
      <c r="E6" s="75">
        <v>744</v>
      </c>
      <c r="F6" s="89"/>
      <c r="G6" s="89"/>
      <c r="H6" s="86"/>
      <c r="I6" s="85"/>
    </row>
    <row r="7" spans="2:9" ht="30" customHeight="1" thickBot="1" x14ac:dyDescent="0.35">
      <c r="B7" s="83"/>
      <c r="C7" s="86"/>
      <c r="D7" s="74" t="s">
        <v>55</v>
      </c>
      <c r="E7" s="76">
        <f>E6/200</f>
        <v>3.72</v>
      </c>
      <c r="F7" s="89"/>
      <c r="G7" s="89"/>
      <c r="H7" s="86"/>
      <c r="I7" s="85"/>
    </row>
    <row r="8" spans="2:9" x14ac:dyDescent="0.3">
      <c r="B8" s="83"/>
      <c r="C8" s="86"/>
      <c r="D8" s="86"/>
      <c r="E8" s="86"/>
      <c r="F8" s="86"/>
      <c r="G8" s="86"/>
      <c r="H8" s="86"/>
      <c r="I8" s="85"/>
    </row>
    <row r="9" spans="2:9" x14ac:dyDescent="0.3">
      <c r="B9" s="83"/>
      <c r="C9" s="86"/>
      <c r="D9" s="86"/>
      <c r="E9" s="86"/>
      <c r="F9" s="86"/>
      <c r="G9" s="86"/>
      <c r="H9" s="86"/>
      <c r="I9" s="85"/>
    </row>
    <row r="10" spans="2:9" ht="15" thickBot="1" x14ac:dyDescent="0.35">
      <c r="B10" s="83"/>
      <c r="C10" s="87" t="s">
        <v>47</v>
      </c>
      <c r="D10" s="88"/>
      <c r="E10" s="88"/>
      <c r="F10" s="88"/>
      <c r="G10" s="86"/>
      <c r="H10" s="86"/>
      <c r="I10" s="85"/>
    </row>
    <row r="11" spans="2:9" ht="30" customHeight="1" thickBot="1" x14ac:dyDescent="0.35">
      <c r="B11" s="83"/>
      <c r="C11" s="86"/>
      <c r="D11" s="73" t="s">
        <v>19</v>
      </c>
      <c r="E11" s="75">
        <v>800</v>
      </c>
      <c r="F11" s="89"/>
      <c r="G11" s="89"/>
      <c r="H11" s="86"/>
      <c r="I11" s="85"/>
    </row>
    <row r="12" spans="2:9" ht="30" customHeight="1" thickBot="1" x14ac:dyDescent="0.35">
      <c r="B12" s="83"/>
      <c r="C12" s="86"/>
      <c r="D12" s="74" t="s">
        <v>55</v>
      </c>
      <c r="E12" s="76">
        <f>E11/200</f>
        <v>4</v>
      </c>
      <c r="F12" s="89"/>
      <c r="G12" s="89"/>
      <c r="H12" s="86"/>
      <c r="I12" s="85"/>
    </row>
    <row r="13" spans="2:9" x14ac:dyDescent="0.3">
      <c r="B13" s="83"/>
      <c r="C13" s="86"/>
      <c r="D13" s="86"/>
      <c r="E13" s="86"/>
      <c r="F13" s="86"/>
      <c r="G13" s="86"/>
      <c r="H13" s="86"/>
      <c r="I13" s="85"/>
    </row>
    <row r="14" spans="2:9" x14ac:dyDescent="0.3">
      <c r="B14" s="83"/>
      <c r="C14" s="86"/>
      <c r="D14" s="86"/>
      <c r="E14" s="86"/>
      <c r="F14" s="86"/>
      <c r="G14" s="86"/>
      <c r="H14" s="86"/>
      <c r="I14" s="85"/>
    </row>
    <row r="15" spans="2:9" ht="15" thickBot="1" x14ac:dyDescent="0.35">
      <c r="B15" s="83"/>
      <c r="C15" s="87" t="s">
        <v>56</v>
      </c>
      <c r="D15" s="88"/>
      <c r="E15" s="88"/>
      <c r="F15" s="88"/>
      <c r="G15" s="86"/>
      <c r="H15" s="86"/>
      <c r="I15" s="85"/>
    </row>
    <row r="16" spans="2:9" ht="30" customHeight="1" thickBot="1" x14ac:dyDescent="0.35">
      <c r="B16" s="83"/>
      <c r="C16" s="86"/>
      <c r="D16" s="73" t="s">
        <v>19</v>
      </c>
      <c r="E16" s="75">
        <v>3227</v>
      </c>
      <c r="F16" s="89"/>
      <c r="G16" s="89"/>
      <c r="H16" s="86"/>
      <c r="I16" s="85"/>
    </row>
    <row r="17" spans="2:9" ht="30" customHeight="1" thickBot="1" x14ac:dyDescent="0.35">
      <c r="B17" s="83"/>
      <c r="C17" s="86"/>
      <c r="D17" s="74" t="s">
        <v>55</v>
      </c>
      <c r="E17" s="76">
        <f>E16/200</f>
        <v>16.135000000000002</v>
      </c>
      <c r="F17" s="89"/>
      <c r="G17" s="89"/>
      <c r="H17" s="86"/>
      <c r="I17" s="85"/>
    </row>
    <row r="18" spans="2:9" x14ac:dyDescent="0.3">
      <c r="B18" s="83"/>
      <c r="C18" s="86"/>
      <c r="D18" s="86"/>
      <c r="E18" s="86"/>
      <c r="F18" s="86"/>
      <c r="G18" s="86"/>
      <c r="H18" s="86"/>
      <c r="I18" s="85"/>
    </row>
    <row r="19" spans="2:9" ht="15" thickBot="1" x14ac:dyDescent="0.35">
      <c r="B19" s="83"/>
      <c r="C19" s="86"/>
      <c r="D19" s="86"/>
      <c r="E19" s="86"/>
      <c r="F19" s="86"/>
      <c r="G19" s="86"/>
      <c r="H19" s="86"/>
      <c r="I19" s="85"/>
    </row>
    <row r="20" spans="2:9" x14ac:dyDescent="0.3">
      <c r="B20" s="83"/>
      <c r="C20" s="77" t="s">
        <v>57</v>
      </c>
      <c r="D20" s="78"/>
      <c r="E20" s="78"/>
      <c r="F20" s="78"/>
      <c r="G20" s="78"/>
      <c r="H20" s="79"/>
      <c r="I20" s="85"/>
    </row>
    <row r="21" spans="2:9" ht="44.4" customHeight="1" thickBot="1" x14ac:dyDescent="0.35">
      <c r="B21" s="83"/>
      <c r="C21" s="80" t="s">
        <v>58</v>
      </c>
      <c r="D21" s="81"/>
      <c r="E21" s="81"/>
      <c r="F21" s="81"/>
      <c r="G21" s="81"/>
      <c r="H21" s="82"/>
      <c r="I21" s="85"/>
    </row>
    <row r="22" spans="2:9" ht="15" thickBot="1" x14ac:dyDescent="0.35">
      <c r="B22" s="90"/>
      <c r="C22" s="91"/>
      <c r="D22" s="91"/>
      <c r="E22" s="91"/>
      <c r="F22" s="91"/>
      <c r="G22" s="91"/>
      <c r="H22" s="91"/>
      <c r="I22" s="92"/>
    </row>
  </sheetData>
  <mergeCells count="2">
    <mergeCell ref="C3:H3"/>
    <mergeCell ref="C21:H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H24" sqref="H24"/>
    </sheetView>
  </sheetViews>
  <sheetFormatPr baseColWidth="10" defaultColWidth="11.44140625" defaultRowHeight="13.8" x14ac:dyDescent="0.3"/>
  <cols>
    <col min="1" max="1" width="15.6640625" style="1" customWidth="1"/>
    <col min="2" max="2" width="17" style="1" bestFit="1" customWidth="1"/>
    <col min="3" max="4" width="15.6640625" style="1" customWidth="1"/>
    <col min="5" max="5" width="11.88671875" style="1" customWidth="1"/>
    <col min="6" max="6" width="34.44140625" style="27" customWidth="1"/>
    <col min="7" max="7" width="11.44140625" style="27"/>
    <col min="8" max="8" width="9.109375" style="1" customWidth="1"/>
    <col min="9" max="16384" width="11.44140625" style="1"/>
  </cols>
  <sheetData>
    <row r="2" spans="1:11" ht="20.2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/>
    </row>
    <row r="4" spans="1:11" ht="14.25" x14ac:dyDescent="0.25">
      <c r="A4" s="27" t="s">
        <v>18</v>
      </c>
      <c r="C4" s="1" t="s">
        <v>45</v>
      </c>
      <c r="D4" s="1">
        <v>62</v>
      </c>
    </row>
    <row r="5" spans="1:11" ht="14.25" x14ac:dyDescent="0.25">
      <c r="A5" s="27"/>
      <c r="C5" s="1" t="s">
        <v>46</v>
      </c>
      <c r="D5" s="1">
        <v>12</v>
      </c>
    </row>
    <row r="6" spans="1:11" ht="16.5" x14ac:dyDescent="0.25">
      <c r="A6" s="27"/>
      <c r="C6" s="1" t="s">
        <v>44</v>
      </c>
      <c r="D6" s="1">
        <f>D4*D5</f>
        <v>744</v>
      </c>
    </row>
    <row r="7" spans="1:11" ht="15" thickBot="1" x14ac:dyDescent="0.3"/>
    <row r="8" spans="1:11" s="2" customFormat="1" ht="29.25" customHeight="1" x14ac:dyDescent="0.25">
      <c r="A8" s="11" t="s">
        <v>1</v>
      </c>
      <c r="B8" s="12" t="s">
        <v>2</v>
      </c>
      <c r="C8" s="12" t="s">
        <v>3</v>
      </c>
      <c r="D8" s="13" t="s">
        <v>4</v>
      </c>
      <c r="F8" s="37"/>
      <c r="G8" s="37"/>
    </row>
    <row r="9" spans="1:11" ht="15.75" thickBot="1" x14ac:dyDescent="0.3">
      <c r="A9" s="14" t="s">
        <v>5</v>
      </c>
      <c r="B9" s="15"/>
      <c r="C9" s="15" t="s">
        <v>6</v>
      </c>
      <c r="D9" s="16"/>
    </row>
    <row r="10" spans="1:11" ht="14.25" x14ac:dyDescent="0.25">
      <c r="A10" s="45">
        <v>386</v>
      </c>
      <c r="B10" s="5" t="s">
        <v>20</v>
      </c>
      <c r="C10" s="33">
        <v>6000</v>
      </c>
      <c r="D10" s="39">
        <f>C10*A10</f>
        <v>2316000</v>
      </c>
      <c r="F10" s="68" t="s">
        <v>25</v>
      </c>
      <c r="G10" s="68" t="s">
        <v>28</v>
      </c>
      <c r="H10" s="69"/>
      <c r="I10" s="69"/>
      <c r="J10" s="69"/>
    </row>
    <row r="11" spans="1:11" x14ac:dyDescent="0.3">
      <c r="A11" s="46">
        <v>4700</v>
      </c>
      <c r="B11" s="3" t="s">
        <v>21</v>
      </c>
      <c r="C11" s="34">
        <v>4000</v>
      </c>
      <c r="D11" s="40">
        <f>C11*A11</f>
        <v>18800000</v>
      </c>
      <c r="F11" s="68" t="s">
        <v>26</v>
      </c>
      <c r="G11" s="68" t="s">
        <v>29</v>
      </c>
      <c r="H11" s="69"/>
      <c r="I11" s="69"/>
      <c r="J11" s="69"/>
    </row>
    <row r="12" spans="1:11" x14ac:dyDescent="0.3">
      <c r="A12" s="47">
        <v>320</v>
      </c>
      <c r="B12" s="4" t="s">
        <v>22</v>
      </c>
      <c r="C12" s="35">
        <v>4000</v>
      </c>
      <c r="D12" s="41">
        <f t="shared" ref="D12:D15" si="0">C12*A12</f>
        <v>1280000</v>
      </c>
      <c r="F12" s="68" t="s">
        <v>27</v>
      </c>
      <c r="G12" s="68" t="s">
        <v>30</v>
      </c>
      <c r="H12" s="69"/>
      <c r="I12" s="69"/>
      <c r="J12" s="69"/>
    </row>
    <row r="13" spans="1:11" ht="14.25" x14ac:dyDescent="0.25">
      <c r="A13" s="46">
        <v>1320</v>
      </c>
      <c r="B13" s="3" t="s">
        <v>23</v>
      </c>
      <c r="C13" s="34">
        <v>4400</v>
      </c>
      <c r="D13" s="40">
        <f t="shared" si="0"/>
        <v>5808000</v>
      </c>
      <c r="F13" s="68"/>
      <c r="G13" s="68"/>
      <c r="H13" s="69"/>
      <c r="I13" s="69"/>
      <c r="J13" s="69"/>
    </row>
    <row r="14" spans="1:11" ht="14.25" x14ac:dyDescent="0.25">
      <c r="A14" s="47">
        <v>50</v>
      </c>
      <c r="B14" s="4" t="s">
        <v>24</v>
      </c>
      <c r="C14" s="35">
        <v>10000</v>
      </c>
      <c r="D14" s="41">
        <f t="shared" si="0"/>
        <v>500000</v>
      </c>
      <c r="F14" s="68" t="s">
        <v>31</v>
      </c>
      <c r="G14" s="68"/>
      <c r="H14" s="69"/>
      <c r="I14" s="69" t="s">
        <v>33</v>
      </c>
      <c r="J14" s="69"/>
    </row>
    <row r="15" spans="1:11" ht="14.4" thickBot="1" x14ac:dyDescent="0.35">
      <c r="A15" s="48"/>
      <c r="B15" s="10"/>
      <c r="C15" s="53"/>
      <c r="D15" s="42">
        <f t="shared" si="0"/>
        <v>0</v>
      </c>
      <c r="F15" s="68" t="s">
        <v>32</v>
      </c>
      <c r="G15" s="68"/>
      <c r="H15" s="69"/>
      <c r="I15" s="69"/>
      <c r="J15" s="69"/>
    </row>
    <row r="16" spans="1:11" ht="14.25" x14ac:dyDescent="0.25">
      <c r="A16" s="49"/>
      <c r="C16" s="49"/>
      <c r="F16" s="68" t="s">
        <v>34</v>
      </c>
      <c r="G16" s="68"/>
      <c r="H16" s="69"/>
      <c r="I16" s="68" t="s">
        <v>35</v>
      </c>
      <c r="J16" s="69"/>
    </row>
    <row r="17" spans="1:10" x14ac:dyDescent="0.3">
      <c r="A17" s="49"/>
      <c r="C17" s="54" t="s">
        <v>16</v>
      </c>
      <c r="D17" s="54">
        <f>SUM(D10:D15)</f>
        <v>28704000</v>
      </c>
      <c r="F17" s="68" t="s">
        <v>36</v>
      </c>
      <c r="G17" s="68"/>
      <c r="H17" s="69"/>
      <c r="I17" s="68" t="s">
        <v>35</v>
      </c>
      <c r="J17" s="69"/>
    </row>
    <row r="18" spans="1:10" ht="14.25" x14ac:dyDescent="0.25">
      <c r="A18" s="49"/>
      <c r="C18" s="49"/>
    </row>
    <row r="19" spans="1:10" ht="14.25" x14ac:dyDescent="0.25">
      <c r="A19" s="49"/>
      <c r="C19" s="49"/>
    </row>
    <row r="20" spans="1:10" ht="15" thickBot="1" x14ac:dyDescent="0.3">
      <c r="A20" s="49"/>
      <c r="C20" s="49"/>
    </row>
    <row r="21" spans="1:10" s="2" customFormat="1" ht="33.75" customHeight="1" x14ac:dyDescent="0.25">
      <c r="A21" s="50" t="s">
        <v>8</v>
      </c>
      <c r="B21" s="12" t="s">
        <v>39</v>
      </c>
      <c r="C21" s="55" t="s">
        <v>11</v>
      </c>
      <c r="D21" s="13" t="s">
        <v>12</v>
      </c>
      <c r="F21" s="37"/>
      <c r="G21" s="37"/>
    </row>
    <row r="22" spans="1:10" ht="17.25" x14ac:dyDescent="0.25">
      <c r="A22" s="51" t="s">
        <v>9</v>
      </c>
      <c r="B22" s="17" t="s">
        <v>10</v>
      </c>
      <c r="C22" s="56" t="s">
        <v>17</v>
      </c>
      <c r="D22" s="19" t="s">
        <v>43</v>
      </c>
    </row>
    <row r="23" spans="1:10" ht="14.4" thickBot="1" x14ac:dyDescent="0.35">
      <c r="A23" s="52" t="s">
        <v>14</v>
      </c>
      <c r="B23" s="21" t="s">
        <v>42</v>
      </c>
      <c r="C23" s="57" t="s">
        <v>15</v>
      </c>
      <c r="D23" s="22" t="s">
        <v>13</v>
      </c>
    </row>
    <row r="24" spans="1:10" s="24" customFormat="1" ht="29.25" customHeight="1" thickBot="1" x14ac:dyDescent="0.3">
      <c r="A24" s="43">
        <f>D17</f>
        <v>28704000</v>
      </c>
      <c r="B24" s="25">
        <f>A24/C26</f>
        <v>6523.636363636364</v>
      </c>
      <c r="C24" s="44">
        <f>D6</f>
        <v>744</v>
      </c>
      <c r="D24" s="26">
        <f>B24/C24</f>
        <v>8.7683284457478017</v>
      </c>
      <c r="F24" s="38"/>
      <c r="G24" s="38"/>
    </row>
    <row r="26" spans="1:10" ht="14.25" x14ac:dyDescent="0.25">
      <c r="A26" s="27" t="s">
        <v>40</v>
      </c>
      <c r="C26" s="1">
        <v>4400</v>
      </c>
      <c r="D26" s="1" t="s">
        <v>41</v>
      </c>
    </row>
    <row r="28" spans="1:10" ht="14.25" x14ac:dyDescent="0.25">
      <c r="A28" s="68" t="s">
        <v>37</v>
      </c>
      <c r="B28" s="69"/>
      <c r="C28" s="69"/>
      <c r="D28" s="69"/>
      <c r="E28" s="69"/>
      <c r="F28" s="68"/>
      <c r="G28" s="68"/>
      <c r="H28" s="69"/>
      <c r="I28" s="69"/>
    </row>
    <row r="29" spans="1:10" ht="42.75" customHeight="1" x14ac:dyDescent="0.3">
      <c r="A29" s="71" t="s">
        <v>38</v>
      </c>
      <c r="B29" s="71"/>
      <c r="C29" s="71"/>
      <c r="D29" s="71"/>
      <c r="E29" s="71"/>
      <c r="F29" s="71"/>
      <c r="G29" s="71"/>
      <c r="H29" s="71"/>
      <c r="I29" s="71"/>
    </row>
    <row r="30" spans="1:10" ht="14.25" x14ac:dyDescent="0.25">
      <c r="A30" s="36"/>
    </row>
    <row r="31" spans="1:10" ht="14.25" x14ac:dyDescent="0.25">
      <c r="A31" s="36"/>
    </row>
    <row r="32" spans="1:10" ht="14.25" x14ac:dyDescent="0.25">
      <c r="A32" s="36"/>
    </row>
    <row r="33" spans="1:1" ht="14.25" x14ac:dyDescent="0.25">
      <c r="A33" s="36"/>
    </row>
  </sheetData>
  <mergeCells count="2">
    <mergeCell ref="A29:I29"/>
    <mergeCell ref="A2:J2"/>
  </mergeCells>
  <pageMargins left="0" right="0" top="0.39370078740157483" bottom="0.39370078740157483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>
      <selection activeCell="F10" sqref="F10:J17"/>
    </sheetView>
  </sheetViews>
  <sheetFormatPr baseColWidth="10" defaultColWidth="11.44140625" defaultRowHeight="13.8" x14ac:dyDescent="0.3"/>
  <cols>
    <col min="1" max="1" width="15.6640625" style="1" customWidth="1"/>
    <col min="2" max="2" width="17" style="1" bestFit="1" customWidth="1"/>
    <col min="3" max="4" width="15.6640625" style="1" customWidth="1"/>
    <col min="5" max="5" width="11.5546875" style="1" customWidth="1"/>
    <col min="6" max="6" width="34.44140625" style="27" customWidth="1"/>
    <col min="7" max="7" width="11.44140625" style="27"/>
    <col min="8" max="8" width="8.109375" style="1" customWidth="1"/>
    <col min="9" max="16384" width="11.44140625" style="1"/>
  </cols>
  <sheetData>
    <row r="2" spans="1:10" ht="20.25" x14ac:dyDescent="0.25">
      <c r="A2" s="72" t="s">
        <v>0</v>
      </c>
      <c r="B2" s="72"/>
      <c r="C2" s="72"/>
      <c r="D2" s="72"/>
      <c r="E2" s="72"/>
    </row>
    <row r="4" spans="1:10" ht="14.25" x14ac:dyDescent="0.25">
      <c r="A4" s="27" t="s">
        <v>47</v>
      </c>
      <c r="C4" s="1" t="s">
        <v>45</v>
      </c>
      <c r="D4" s="1">
        <v>40</v>
      </c>
    </row>
    <row r="5" spans="1:10" ht="14.25" x14ac:dyDescent="0.25">
      <c r="A5" s="27"/>
      <c r="C5" s="1" t="s">
        <v>46</v>
      </c>
      <c r="D5" s="1">
        <v>20</v>
      </c>
    </row>
    <row r="6" spans="1:10" ht="16.5" x14ac:dyDescent="0.25">
      <c r="A6" s="27"/>
      <c r="C6" s="1" t="s">
        <v>44</v>
      </c>
      <c r="D6" s="1">
        <f>D4*D5</f>
        <v>800</v>
      </c>
    </row>
    <row r="7" spans="1:10" ht="15" thickBot="1" x14ac:dyDescent="0.3"/>
    <row r="8" spans="1:10" s="2" customFormat="1" ht="29.25" customHeight="1" x14ac:dyDescent="0.25">
      <c r="A8" s="11" t="s">
        <v>1</v>
      </c>
      <c r="B8" s="12" t="s">
        <v>2</v>
      </c>
      <c r="C8" s="12" t="s">
        <v>3</v>
      </c>
      <c r="D8" s="13" t="s">
        <v>4</v>
      </c>
      <c r="F8" s="37"/>
      <c r="G8" s="37"/>
    </row>
    <row r="9" spans="1:10" ht="15.75" thickBot="1" x14ac:dyDescent="0.3">
      <c r="A9" s="14" t="s">
        <v>5</v>
      </c>
      <c r="B9" s="15"/>
      <c r="C9" s="15" t="s">
        <v>6</v>
      </c>
      <c r="D9" s="16"/>
    </row>
    <row r="10" spans="1:10" ht="14.25" x14ac:dyDescent="0.25">
      <c r="A10" s="45">
        <v>3500</v>
      </c>
      <c r="B10" s="5" t="s">
        <v>48</v>
      </c>
      <c r="C10" s="33">
        <v>4000</v>
      </c>
      <c r="D10" s="39">
        <f>C10*A10</f>
        <v>14000000</v>
      </c>
      <c r="F10" s="68" t="s">
        <v>25</v>
      </c>
      <c r="G10" s="68" t="s">
        <v>50</v>
      </c>
      <c r="H10" s="69"/>
      <c r="I10" s="69"/>
      <c r="J10" s="69"/>
    </row>
    <row r="11" spans="1:10" ht="14.25" x14ac:dyDescent="0.25">
      <c r="A11" s="46">
        <v>1200</v>
      </c>
      <c r="B11" s="3" t="s">
        <v>7</v>
      </c>
      <c r="C11" s="34">
        <v>4000</v>
      </c>
      <c r="D11" s="40">
        <f>C11*A11</f>
        <v>4800000</v>
      </c>
      <c r="F11" s="68" t="s">
        <v>26</v>
      </c>
      <c r="G11" s="68" t="s">
        <v>29</v>
      </c>
      <c r="H11" s="69"/>
      <c r="I11" s="69"/>
      <c r="J11" s="69"/>
    </row>
    <row r="12" spans="1:10" x14ac:dyDescent="0.3">
      <c r="A12" s="47">
        <v>500</v>
      </c>
      <c r="B12" s="4" t="s">
        <v>49</v>
      </c>
      <c r="C12" s="35">
        <v>4000</v>
      </c>
      <c r="D12" s="41">
        <f t="shared" ref="D12:D15" si="0">C12*A12</f>
        <v>2000000</v>
      </c>
      <c r="F12" s="68" t="s">
        <v>27</v>
      </c>
      <c r="G12" s="68" t="s">
        <v>30</v>
      </c>
      <c r="H12" s="69"/>
      <c r="I12" s="69"/>
      <c r="J12" s="69"/>
    </row>
    <row r="13" spans="1:10" ht="14.25" x14ac:dyDescent="0.25">
      <c r="A13" s="46">
        <v>2200</v>
      </c>
      <c r="B13" s="3" t="s">
        <v>23</v>
      </c>
      <c r="C13" s="34">
        <v>4400</v>
      </c>
      <c r="D13" s="40">
        <f>C13*A13</f>
        <v>9680000</v>
      </c>
      <c r="F13" s="68"/>
      <c r="G13" s="68"/>
      <c r="H13" s="69"/>
      <c r="I13" s="69"/>
      <c r="J13" s="69"/>
    </row>
    <row r="14" spans="1:10" ht="14.25" x14ac:dyDescent="0.25">
      <c r="A14" s="47">
        <v>1000</v>
      </c>
      <c r="B14" s="4" t="s">
        <v>24</v>
      </c>
      <c r="C14" s="35">
        <v>10000</v>
      </c>
      <c r="D14" s="41">
        <f t="shared" si="0"/>
        <v>10000000</v>
      </c>
      <c r="F14" s="68" t="s">
        <v>31</v>
      </c>
      <c r="G14" s="68"/>
      <c r="H14" s="69"/>
      <c r="I14" s="69" t="s">
        <v>33</v>
      </c>
      <c r="J14" s="69"/>
    </row>
    <row r="15" spans="1:10" ht="14.4" thickBot="1" x14ac:dyDescent="0.35">
      <c r="A15" s="9"/>
      <c r="B15" s="10"/>
      <c r="C15" s="31"/>
      <c r="D15" s="42">
        <f t="shared" si="0"/>
        <v>0</v>
      </c>
      <c r="F15" s="68" t="s">
        <v>32</v>
      </c>
      <c r="G15" s="68"/>
      <c r="H15" s="69"/>
      <c r="I15" s="69"/>
      <c r="J15" s="69"/>
    </row>
    <row r="16" spans="1:10" ht="14.25" x14ac:dyDescent="0.25">
      <c r="F16" s="68" t="s">
        <v>34</v>
      </c>
      <c r="G16" s="68"/>
      <c r="H16" s="69"/>
      <c r="I16" s="68" t="s">
        <v>51</v>
      </c>
      <c r="J16" s="69"/>
    </row>
    <row r="17" spans="1:10" x14ac:dyDescent="0.3">
      <c r="C17" s="23" t="s">
        <v>16</v>
      </c>
      <c r="D17" s="23">
        <f>SUM(D10:D15)</f>
        <v>40480000</v>
      </c>
      <c r="F17" s="68" t="s">
        <v>36</v>
      </c>
      <c r="G17" s="68"/>
      <c r="H17" s="69"/>
      <c r="I17" s="68" t="s">
        <v>51</v>
      </c>
      <c r="J17" s="69"/>
    </row>
    <row r="20" spans="1:10" ht="15" thickBot="1" x14ac:dyDescent="0.3"/>
    <row r="21" spans="1:10" s="2" customFormat="1" ht="33.75" customHeight="1" x14ac:dyDescent="0.25">
      <c r="A21" s="11" t="s">
        <v>8</v>
      </c>
      <c r="B21" s="12" t="s">
        <v>39</v>
      </c>
      <c r="C21" s="12" t="s">
        <v>11</v>
      </c>
      <c r="D21" s="13" t="s">
        <v>12</v>
      </c>
      <c r="F21" s="37"/>
      <c r="G21" s="37"/>
    </row>
    <row r="22" spans="1:10" ht="17.25" x14ac:dyDescent="0.25">
      <c r="A22" s="18" t="s">
        <v>9</v>
      </c>
      <c r="B22" s="17" t="s">
        <v>10</v>
      </c>
      <c r="C22" s="17" t="s">
        <v>17</v>
      </c>
      <c r="D22" s="19" t="s">
        <v>43</v>
      </c>
    </row>
    <row r="23" spans="1:10" ht="14.4" thickBot="1" x14ac:dyDescent="0.35">
      <c r="A23" s="20" t="s">
        <v>14</v>
      </c>
      <c r="B23" s="21" t="s">
        <v>42</v>
      </c>
      <c r="C23" s="21" t="s">
        <v>15</v>
      </c>
      <c r="D23" s="22" t="s">
        <v>13</v>
      </c>
    </row>
    <row r="24" spans="1:10" s="24" customFormat="1" ht="29.25" customHeight="1" thickBot="1" x14ac:dyDescent="0.3">
      <c r="A24" s="43">
        <f>D17</f>
        <v>40480000</v>
      </c>
      <c r="B24" s="25">
        <f>A24/C26</f>
        <v>9200</v>
      </c>
      <c r="C24" s="44">
        <f>D6</f>
        <v>800</v>
      </c>
      <c r="D24" s="26">
        <f>B24/C24</f>
        <v>11.5</v>
      </c>
      <c r="F24" s="38">
        <f>A24/C24</f>
        <v>50600</v>
      </c>
      <c r="G24" s="38"/>
    </row>
    <row r="26" spans="1:10" ht="14.25" x14ac:dyDescent="0.25">
      <c r="A26" s="27" t="s">
        <v>40</v>
      </c>
      <c r="C26" s="1">
        <v>4400</v>
      </c>
      <c r="D26" s="1" t="s">
        <v>41</v>
      </c>
    </row>
    <row r="28" spans="1:10" ht="14.25" x14ac:dyDescent="0.25">
      <c r="A28" s="68" t="s">
        <v>37</v>
      </c>
      <c r="B28" s="69"/>
      <c r="C28" s="69"/>
      <c r="D28" s="69"/>
      <c r="E28" s="69"/>
      <c r="F28" s="68"/>
      <c r="G28" s="68"/>
      <c r="H28" s="69"/>
      <c r="I28" s="69"/>
    </row>
    <row r="29" spans="1:10" ht="42.75" customHeight="1" x14ac:dyDescent="0.3">
      <c r="A29" s="71" t="s">
        <v>38</v>
      </c>
      <c r="B29" s="71"/>
      <c r="C29" s="71"/>
      <c r="D29" s="71"/>
      <c r="E29" s="71"/>
      <c r="F29" s="71"/>
      <c r="G29" s="71"/>
      <c r="H29" s="71"/>
      <c r="I29" s="71"/>
    </row>
    <row r="30" spans="1:10" ht="14.25" x14ac:dyDescent="0.25">
      <c r="A30" s="36"/>
    </row>
    <row r="31" spans="1:10" ht="14.25" x14ac:dyDescent="0.25">
      <c r="A31" s="36"/>
    </row>
    <row r="32" spans="1:10" ht="14.25" x14ac:dyDescent="0.25">
      <c r="A32" s="36"/>
    </row>
    <row r="33" spans="1:1" ht="14.25" x14ac:dyDescent="0.25">
      <c r="A33" s="36"/>
    </row>
  </sheetData>
  <mergeCells count="2">
    <mergeCell ref="A2:E2"/>
    <mergeCell ref="A29:I29"/>
  </mergeCells>
  <pageMargins left="0" right="0" top="0.74803149606299213" bottom="0.74803149606299213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>
      <selection activeCell="A28" sqref="A28:I29"/>
    </sheetView>
  </sheetViews>
  <sheetFormatPr baseColWidth="10" defaultColWidth="11.44140625" defaultRowHeight="13.8" x14ac:dyDescent="0.3"/>
  <cols>
    <col min="1" max="1" width="15.6640625" style="1" customWidth="1"/>
    <col min="2" max="2" width="17" style="1" bestFit="1" customWidth="1"/>
    <col min="3" max="4" width="15.6640625" style="1" customWidth="1"/>
    <col min="5" max="5" width="8.33203125" style="1" customWidth="1"/>
    <col min="6" max="6" width="34.44140625" style="27" customWidth="1"/>
    <col min="7" max="7" width="11.44140625" style="27"/>
    <col min="8" max="8" width="8.5546875" style="1" customWidth="1"/>
    <col min="9" max="16384" width="11.44140625" style="1"/>
  </cols>
  <sheetData>
    <row r="2" spans="1:10" ht="20.2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</row>
    <row r="4" spans="1:10" ht="14.25" x14ac:dyDescent="0.25">
      <c r="A4" s="27" t="s">
        <v>18</v>
      </c>
      <c r="C4" s="1" t="s">
        <v>45</v>
      </c>
      <c r="D4" s="58" t="s">
        <v>52</v>
      </c>
    </row>
    <row r="5" spans="1:10" ht="14.25" x14ac:dyDescent="0.25">
      <c r="A5" s="27"/>
      <c r="C5" s="1" t="s">
        <v>46</v>
      </c>
      <c r="D5" s="58" t="s">
        <v>52</v>
      </c>
    </row>
    <row r="6" spans="1:10" ht="16.5" x14ac:dyDescent="0.25">
      <c r="A6" s="27"/>
      <c r="C6" s="1" t="s">
        <v>44</v>
      </c>
      <c r="D6" s="1">
        <v>3227</v>
      </c>
    </row>
    <row r="7" spans="1:10" ht="15" thickBot="1" x14ac:dyDescent="0.3"/>
    <row r="8" spans="1:10" s="2" customFormat="1" ht="29.25" customHeight="1" x14ac:dyDescent="0.25">
      <c r="A8" s="11" t="s">
        <v>1</v>
      </c>
      <c r="B8" s="12" t="s">
        <v>2</v>
      </c>
      <c r="C8" s="12" t="s">
        <v>3</v>
      </c>
      <c r="D8" s="13" t="s">
        <v>4</v>
      </c>
      <c r="F8" s="37"/>
      <c r="G8" s="37"/>
    </row>
    <row r="9" spans="1:10" ht="15.75" thickBot="1" x14ac:dyDescent="0.3">
      <c r="A9" s="14" t="s">
        <v>5</v>
      </c>
      <c r="B9" s="15"/>
      <c r="C9" s="15" t="s">
        <v>6</v>
      </c>
      <c r="D9" s="16"/>
    </row>
    <row r="10" spans="1:10" ht="14.25" x14ac:dyDescent="0.25">
      <c r="A10" s="45">
        <v>600</v>
      </c>
      <c r="B10" s="5" t="s">
        <v>20</v>
      </c>
      <c r="C10" s="33">
        <v>6000</v>
      </c>
      <c r="D10" s="28">
        <f>C10*A10</f>
        <v>3600000</v>
      </c>
      <c r="F10" s="68" t="s">
        <v>25</v>
      </c>
      <c r="G10" s="68" t="s">
        <v>28</v>
      </c>
      <c r="H10" s="69"/>
      <c r="I10" s="69"/>
      <c r="J10" s="69"/>
    </row>
    <row r="11" spans="1:10" x14ac:dyDescent="0.3">
      <c r="A11" s="46">
        <v>400</v>
      </c>
      <c r="B11" s="3" t="s">
        <v>21</v>
      </c>
      <c r="C11" s="34">
        <v>4000</v>
      </c>
      <c r="D11" s="29">
        <f>C11*A11</f>
        <v>1600000</v>
      </c>
      <c r="F11" s="68" t="s">
        <v>26</v>
      </c>
      <c r="G11" s="68" t="s">
        <v>29</v>
      </c>
      <c r="H11" s="69"/>
      <c r="I11" s="69"/>
      <c r="J11" s="69"/>
    </row>
    <row r="12" spans="1:10" x14ac:dyDescent="0.3">
      <c r="A12" s="47">
        <v>3200</v>
      </c>
      <c r="B12" s="4" t="s">
        <v>22</v>
      </c>
      <c r="C12" s="35">
        <v>4000</v>
      </c>
      <c r="D12" s="30">
        <f t="shared" ref="D12:D15" si="0">C12*A12</f>
        <v>12800000</v>
      </c>
      <c r="F12" s="68" t="s">
        <v>27</v>
      </c>
      <c r="G12" s="68" t="s">
        <v>30</v>
      </c>
      <c r="H12" s="69"/>
      <c r="I12" s="69"/>
      <c r="J12" s="69"/>
    </row>
    <row r="13" spans="1:10" ht="14.25" x14ac:dyDescent="0.25">
      <c r="A13" s="46">
        <v>2000</v>
      </c>
      <c r="B13" s="3" t="s">
        <v>23</v>
      </c>
      <c r="C13" s="34">
        <v>4400</v>
      </c>
      <c r="D13" s="29">
        <f t="shared" si="0"/>
        <v>8800000</v>
      </c>
      <c r="F13" s="68"/>
      <c r="G13" s="68"/>
      <c r="H13" s="69"/>
      <c r="I13" s="69"/>
      <c r="J13" s="69"/>
    </row>
    <row r="14" spans="1:10" ht="14.25" x14ac:dyDescent="0.25">
      <c r="A14" s="47">
        <v>150</v>
      </c>
      <c r="B14" s="4" t="s">
        <v>24</v>
      </c>
      <c r="C14" s="35">
        <v>10000</v>
      </c>
      <c r="D14" s="30">
        <f t="shared" si="0"/>
        <v>1500000</v>
      </c>
      <c r="F14" s="68" t="s">
        <v>31</v>
      </c>
      <c r="G14" s="68"/>
      <c r="H14" s="69"/>
      <c r="I14" s="69" t="s">
        <v>33</v>
      </c>
      <c r="J14" s="69"/>
    </row>
    <row r="15" spans="1:10" ht="14.4" thickBot="1" x14ac:dyDescent="0.35">
      <c r="A15" s="59">
        <v>300</v>
      </c>
      <c r="B15" s="10" t="s">
        <v>48</v>
      </c>
      <c r="C15" s="53">
        <v>4000</v>
      </c>
      <c r="D15" s="32">
        <f t="shared" si="0"/>
        <v>1200000</v>
      </c>
      <c r="F15" s="68" t="s">
        <v>32</v>
      </c>
      <c r="G15" s="68"/>
      <c r="H15" s="69"/>
      <c r="I15" s="69"/>
      <c r="J15" s="69"/>
    </row>
    <row r="16" spans="1:10" ht="14.25" x14ac:dyDescent="0.25">
      <c r="A16" s="49"/>
      <c r="F16" s="68" t="s">
        <v>34</v>
      </c>
      <c r="G16" s="68"/>
      <c r="H16" s="69"/>
      <c r="I16" s="68" t="s">
        <v>53</v>
      </c>
      <c r="J16" s="69"/>
    </row>
    <row r="17" spans="1:10" x14ac:dyDescent="0.3">
      <c r="A17" s="49"/>
      <c r="C17" s="23" t="s">
        <v>16</v>
      </c>
      <c r="D17" s="23">
        <f>SUM(D10:D15)</f>
        <v>29500000</v>
      </c>
      <c r="F17" s="68" t="s">
        <v>36</v>
      </c>
      <c r="G17" s="68"/>
      <c r="H17" s="69"/>
      <c r="I17" s="68" t="s">
        <v>53</v>
      </c>
      <c r="J17" s="69"/>
    </row>
    <row r="18" spans="1:10" ht="14.25" x14ac:dyDescent="0.25">
      <c r="A18" s="49"/>
    </row>
    <row r="19" spans="1:10" ht="14.25" x14ac:dyDescent="0.25">
      <c r="A19" s="49"/>
    </row>
    <row r="20" spans="1:10" ht="15" thickBot="1" x14ac:dyDescent="0.3">
      <c r="A20" s="49"/>
    </row>
    <row r="21" spans="1:10" s="2" customFormat="1" ht="33.75" customHeight="1" x14ac:dyDescent="0.25">
      <c r="A21" s="50" t="s">
        <v>8</v>
      </c>
      <c r="B21" s="12" t="s">
        <v>39</v>
      </c>
      <c r="C21" s="12" t="s">
        <v>11</v>
      </c>
      <c r="D21" s="13" t="s">
        <v>12</v>
      </c>
      <c r="F21" s="37"/>
      <c r="G21" s="37"/>
    </row>
    <row r="22" spans="1:10" ht="17.25" x14ac:dyDescent="0.25">
      <c r="A22" s="51" t="s">
        <v>9</v>
      </c>
      <c r="B22" s="17" t="s">
        <v>10</v>
      </c>
      <c r="C22" s="17" t="s">
        <v>17</v>
      </c>
      <c r="D22" s="19" t="s">
        <v>43</v>
      </c>
    </row>
    <row r="23" spans="1:10" ht="14.4" thickBot="1" x14ac:dyDescent="0.35">
      <c r="A23" s="52" t="s">
        <v>14</v>
      </c>
      <c r="B23" s="21" t="s">
        <v>42</v>
      </c>
      <c r="C23" s="21" t="s">
        <v>15</v>
      </c>
      <c r="D23" s="22" t="s">
        <v>13</v>
      </c>
    </row>
    <row r="24" spans="1:10" s="24" customFormat="1" ht="29.25" customHeight="1" thickBot="1" x14ac:dyDescent="0.3">
      <c r="A24" s="43">
        <f>D17</f>
        <v>29500000</v>
      </c>
      <c r="B24" s="25">
        <f>A24/C26</f>
        <v>6704.545454545455</v>
      </c>
      <c r="C24" s="44">
        <f>D6</f>
        <v>3227</v>
      </c>
      <c r="D24" s="26">
        <f>B24/C24</f>
        <v>2.0776403639744205</v>
      </c>
      <c r="F24" s="38">
        <f>D17/C24</f>
        <v>9141.6176014874491</v>
      </c>
      <c r="G24" s="38">
        <f>F24/4400</f>
        <v>2.0776403639744201</v>
      </c>
    </row>
    <row r="26" spans="1:10" ht="14.25" x14ac:dyDescent="0.25">
      <c r="A26" s="27" t="s">
        <v>40</v>
      </c>
      <c r="C26" s="1">
        <v>4400</v>
      </c>
      <c r="D26" s="1" t="s">
        <v>41</v>
      </c>
    </row>
    <row r="28" spans="1:10" ht="14.25" x14ac:dyDescent="0.25">
      <c r="A28" s="68" t="s">
        <v>37</v>
      </c>
      <c r="B28" s="69"/>
      <c r="C28" s="69"/>
      <c r="D28" s="69"/>
      <c r="E28" s="69"/>
      <c r="F28" s="68"/>
      <c r="G28" s="68"/>
      <c r="H28" s="69"/>
      <c r="I28" s="69"/>
    </row>
    <row r="29" spans="1:10" ht="42.75" customHeight="1" x14ac:dyDescent="0.3">
      <c r="A29" s="71" t="s">
        <v>38</v>
      </c>
      <c r="B29" s="71"/>
      <c r="C29" s="71"/>
      <c r="D29" s="71"/>
      <c r="E29" s="71"/>
      <c r="F29" s="71"/>
      <c r="G29" s="71"/>
      <c r="H29" s="71"/>
      <c r="I29" s="71"/>
    </row>
    <row r="30" spans="1:10" ht="14.25" x14ac:dyDescent="0.25">
      <c r="A30" s="36"/>
    </row>
    <row r="31" spans="1:10" ht="14.25" x14ac:dyDescent="0.25">
      <c r="A31" s="36"/>
    </row>
    <row r="32" spans="1:10" ht="14.25" x14ac:dyDescent="0.25">
      <c r="A32" s="36"/>
    </row>
    <row r="33" spans="1:1" ht="14.25" x14ac:dyDescent="0.25">
      <c r="A33" s="36"/>
    </row>
  </sheetData>
  <mergeCells count="2">
    <mergeCell ref="A29:I29"/>
    <mergeCell ref="A2:J2"/>
  </mergeCells>
  <pageMargins left="0" right="0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Superficies y materiales</vt:lpstr>
      <vt:lpstr>Superficies y materiales (2)</vt:lpstr>
      <vt:lpstr>DEPOSITO</vt:lpstr>
      <vt:lpstr>ADMINISTRACION</vt:lpstr>
      <vt:lpstr>PRODUCCION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Anchaba, Leandro</dc:creator>
  <cp:lastModifiedBy>Leandro</cp:lastModifiedBy>
  <cp:lastPrinted>2023-06-30T19:05:06Z</cp:lastPrinted>
  <dcterms:created xsi:type="dcterms:W3CDTF">2023-06-30T15:37:00Z</dcterms:created>
  <dcterms:modified xsi:type="dcterms:W3CDTF">2023-07-01T02:30:59Z</dcterms:modified>
</cp:coreProperties>
</file>