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na\Dropbox\Leandro-Rob-Carmine\Papers\Level I Paper\"/>
    </mc:Choice>
  </mc:AlternateContent>
  <xr:revisionPtr revIDLastSave="0" documentId="13_ncr:1_{28CB14AF-B910-4B73-B1E1-F4E2D159A4B6}" xr6:coauthVersionLast="47" xr6:coauthVersionMax="47" xr10:uidLastSave="{00000000-0000-0000-0000-000000000000}"/>
  <bookViews>
    <workbookView xWindow="57480" yWindow="-120" windowWidth="29040" windowHeight="15720" activeTab="1" xr2:uid="{00000000-000D-0000-FFFF-FFFF00000000}"/>
  </bookViews>
  <sheets>
    <sheet name="IDF Curve" sheetId="2" r:id="rId1"/>
    <sheet name="Sheet1" sheetId="3" r:id="rId2"/>
    <sheet name="IDF Curve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18" i="3"/>
  <c r="K17" i="3"/>
  <c r="K6" i="3"/>
  <c r="K5" i="3"/>
  <c r="K4" i="3"/>
  <c r="K3" i="3"/>
  <c r="K2" i="3"/>
  <c r="K1" i="3"/>
  <c r="I19" i="3"/>
  <c r="I17" i="3"/>
  <c r="I16" i="3"/>
  <c r="H16" i="3"/>
  <c r="G16" i="3"/>
  <c r="F16" i="3"/>
  <c r="E16" i="3"/>
  <c r="D16" i="3"/>
  <c r="C16" i="3"/>
  <c r="B16" i="3"/>
  <c r="A16" i="3"/>
  <c r="I15" i="3"/>
  <c r="H15" i="3"/>
  <c r="G15" i="3"/>
  <c r="F15" i="3"/>
  <c r="E15" i="3"/>
  <c r="D15" i="3"/>
  <c r="C15" i="3"/>
  <c r="B15" i="3"/>
  <c r="A15" i="3"/>
  <c r="I14" i="3"/>
  <c r="H14" i="3"/>
  <c r="G14" i="3"/>
  <c r="F14" i="3"/>
  <c r="E14" i="3"/>
  <c r="D14" i="3"/>
  <c r="C14" i="3"/>
  <c r="B14" i="3"/>
  <c r="A14" i="3"/>
  <c r="I13" i="3"/>
  <c r="H13" i="3"/>
  <c r="G13" i="3"/>
  <c r="F13" i="3"/>
  <c r="E13" i="3"/>
  <c r="D13" i="3"/>
  <c r="C13" i="3"/>
  <c r="B13" i="3"/>
  <c r="A13" i="3"/>
  <c r="I12" i="3"/>
  <c r="H12" i="3"/>
  <c r="G12" i="3"/>
  <c r="F12" i="3"/>
  <c r="E12" i="3"/>
  <c r="D12" i="3"/>
  <c r="C12" i="3"/>
  <c r="B12" i="3"/>
  <c r="A12" i="3"/>
  <c r="I11" i="3"/>
  <c r="H11" i="3"/>
  <c r="G11" i="3"/>
  <c r="F11" i="3"/>
  <c r="E11" i="3"/>
  <c r="D11" i="3"/>
  <c r="C11" i="3"/>
  <c r="B11" i="3"/>
  <c r="A11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F6" i="3"/>
  <c r="E6" i="3"/>
  <c r="D6" i="3"/>
  <c r="C6" i="3"/>
  <c r="D5" i="3"/>
  <c r="C5" i="3"/>
  <c r="B5" i="3"/>
  <c r="H4" i="3"/>
  <c r="G4" i="3"/>
  <c r="F4" i="3"/>
  <c r="E4" i="3"/>
  <c r="A4" i="3"/>
  <c r="I3" i="3"/>
  <c r="G3" i="3"/>
  <c r="F3" i="3"/>
  <c r="E3" i="3"/>
  <c r="D3" i="3"/>
  <c r="B3" i="3"/>
  <c r="A3" i="3"/>
  <c r="I1" i="3"/>
  <c r="H1" i="3"/>
  <c r="G1" i="3"/>
  <c r="F1" i="3"/>
  <c r="D1" i="3"/>
  <c r="C1" i="3"/>
  <c r="B1" i="3"/>
  <c r="A1" i="3"/>
  <c r="A5" i="2"/>
  <c r="A2" i="3" s="1"/>
  <c r="A4" i="2"/>
  <c r="E1" i="3" s="1"/>
  <c r="A6" i="2"/>
  <c r="H3" i="3" s="1"/>
  <c r="A7" i="2"/>
  <c r="I4" i="3" s="1"/>
  <c r="A9" i="2"/>
  <c r="H6" i="3" s="1"/>
  <c r="A8" i="2"/>
  <c r="F5" i="3" s="1"/>
  <c r="A20" i="2"/>
  <c r="A21" i="2"/>
  <c r="B18" i="3" s="1"/>
  <c r="A22" i="2"/>
  <c r="C18" i="3" l="1"/>
  <c r="D18" i="3"/>
  <c r="G2" i="3"/>
  <c r="H5" i="3"/>
  <c r="B4" i="3"/>
  <c r="E2" i="3"/>
  <c r="C4" i="3"/>
  <c r="A6" i="3"/>
  <c r="E18" i="3"/>
  <c r="H2" i="3"/>
  <c r="B2" i="3"/>
  <c r="G5" i="3"/>
  <c r="C2" i="3"/>
  <c r="D2" i="3"/>
  <c r="I5" i="3"/>
  <c r="F2" i="3"/>
  <c r="D4" i="3"/>
  <c r="B6" i="3"/>
  <c r="F18" i="3"/>
  <c r="G18" i="3"/>
  <c r="A17" i="3"/>
  <c r="H18" i="3"/>
  <c r="B17" i="3"/>
  <c r="I18" i="3"/>
  <c r="C17" i="3"/>
  <c r="A19" i="3"/>
  <c r="D17" i="3"/>
  <c r="B19" i="3"/>
  <c r="I2" i="3"/>
  <c r="G6" i="3"/>
  <c r="C3" i="3"/>
  <c r="A5" i="3"/>
  <c r="E17" i="3"/>
  <c r="C19" i="3"/>
  <c r="F17" i="3"/>
  <c r="D19" i="3"/>
  <c r="G17" i="3"/>
  <c r="E19" i="3"/>
  <c r="H17" i="3"/>
  <c r="F19" i="3"/>
  <c r="G19" i="3"/>
  <c r="E5" i="3"/>
  <c r="A18" i="3"/>
  <c r="H19" i="3"/>
</calcChain>
</file>

<file path=xl/sharedStrings.xml><?xml version="1.0" encoding="utf-8"?>
<sst xmlns="http://schemas.openxmlformats.org/spreadsheetml/2006/main" count="13" uniqueCount="5">
  <si>
    <t>x</t>
  </si>
  <si>
    <t>Duration</t>
  </si>
  <si>
    <t>mm</t>
  </si>
  <si>
    <t xml:space="preserve">    </t>
  </si>
  <si>
    <t>Return Periods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</si>
</sst>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2C12-B179-47A1-BC8C-78FAE0A12F71}">
  <dimension ref="A1:J27"/>
  <sheetViews>
    <sheetView workbookViewId="0">
      <selection activeCell="A22" sqref="A4:A22"/>
    </sheetView>
  </sheetViews>
  <sheetFormatPr defaultRowHeight="14.25" x14ac:dyDescent="0.45"/>
  <sheetData>
    <row r="1" spans="1:10" x14ac:dyDescent="0.45">
      <c r="E1" t="s">
        <v>4</v>
      </c>
    </row>
    <row r="2" spans="1:10" x14ac:dyDescent="0.45">
      <c r="A2" t="s">
        <v>1</v>
      </c>
      <c r="B2">
        <v>2</v>
      </c>
      <c r="C2">
        <v>5</v>
      </c>
      <c r="D2">
        <v>10</v>
      </c>
      <c r="E2">
        <v>20</v>
      </c>
      <c r="F2">
        <v>50</v>
      </c>
      <c r="G2">
        <v>100</v>
      </c>
      <c r="H2">
        <v>200</v>
      </c>
      <c r="I2">
        <v>500</v>
      </c>
      <c r="J2">
        <v>1000</v>
      </c>
    </row>
    <row r="3" spans="1:10" x14ac:dyDescent="0.45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0" x14ac:dyDescent="0.45">
      <c r="A4" s="3">
        <f>31*24</f>
        <v>744</v>
      </c>
      <c r="B4">
        <v>664.8</v>
      </c>
      <c r="C4">
        <v>906.3</v>
      </c>
      <c r="D4">
        <v>1066.0999999999999</v>
      </c>
      <c r="E4">
        <v>1219.5</v>
      </c>
      <c r="F4">
        <v>1418</v>
      </c>
      <c r="G4">
        <v>1566.8</v>
      </c>
      <c r="H4">
        <v>1715</v>
      </c>
      <c r="I4">
        <v>1910.5</v>
      </c>
      <c r="J4">
        <v>2058.3000000000002</v>
      </c>
    </row>
    <row r="5" spans="1:10" x14ac:dyDescent="0.45">
      <c r="A5" s="3">
        <f>15*24</f>
        <v>360</v>
      </c>
      <c r="B5">
        <v>455</v>
      </c>
      <c r="C5">
        <v>623.20000000000005</v>
      </c>
      <c r="D5">
        <v>734.7</v>
      </c>
      <c r="E5">
        <v>841.5</v>
      </c>
      <c r="F5">
        <v>979.9</v>
      </c>
      <c r="G5">
        <v>1083.5</v>
      </c>
      <c r="H5">
        <v>1186.8</v>
      </c>
      <c r="I5">
        <v>1323.1</v>
      </c>
      <c r="J5">
        <v>1426.1</v>
      </c>
    </row>
    <row r="6" spans="1:10" x14ac:dyDescent="0.45">
      <c r="A6" s="3">
        <f>7*24</f>
        <v>168</v>
      </c>
      <c r="B6">
        <v>349.6</v>
      </c>
      <c r="C6">
        <v>477.2</v>
      </c>
      <c r="D6">
        <v>561.70000000000005</v>
      </c>
      <c r="E6">
        <v>642.79999999999995</v>
      </c>
      <c r="F6">
        <v>747.7</v>
      </c>
      <c r="G6">
        <v>826.3</v>
      </c>
      <c r="H6">
        <v>904.6</v>
      </c>
      <c r="I6">
        <v>1008</v>
      </c>
      <c r="J6">
        <v>1086.0999999999999</v>
      </c>
    </row>
    <row r="7" spans="1:10" x14ac:dyDescent="0.45">
      <c r="A7" s="3">
        <f>5*24</f>
        <v>120</v>
      </c>
      <c r="B7">
        <v>325.2</v>
      </c>
      <c r="C7">
        <v>442.3</v>
      </c>
      <c r="D7">
        <v>519.9</v>
      </c>
      <c r="E7">
        <v>594.20000000000005</v>
      </c>
      <c r="F7">
        <v>690.5</v>
      </c>
      <c r="G7">
        <v>762.7</v>
      </c>
      <c r="H7">
        <v>834.5</v>
      </c>
      <c r="I7">
        <v>929.4</v>
      </c>
      <c r="J7">
        <v>1001</v>
      </c>
    </row>
    <row r="8" spans="1:10" x14ac:dyDescent="0.45">
      <c r="A8" s="3">
        <f>4*24</f>
        <v>96</v>
      </c>
      <c r="B8">
        <v>309.39999999999998</v>
      </c>
      <c r="C8">
        <v>418.5</v>
      </c>
      <c r="D8">
        <v>490.8</v>
      </c>
      <c r="E8">
        <v>560.20000000000005</v>
      </c>
      <c r="F8">
        <v>649.9</v>
      </c>
      <c r="G8">
        <v>717.2</v>
      </c>
      <c r="H8">
        <v>784.2</v>
      </c>
      <c r="I8">
        <v>872.6</v>
      </c>
      <c r="J8">
        <v>939.5</v>
      </c>
    </row>
    <row r="9" spans="1:10" x14ac:dyDescent="0.45">
      <c r="A9" s="3">
        <f>3*24</f>
        <v>72</v>
      </c>
      <c r="B9">
        <v>293</v>
      </c>
      <c r="C9">
        <v>391.9</v>
      </c>
      <c r="D9">
        <v>457.4</v>
      </c>
      <c r="E9">
        <v>520.29999999999995</v>
      </c>
      <c r="F9">
        <v>601.6</v>
      </c>
      <c r="G9">
        <v>662.5</v>
      </c>
      <c r="H9">
        <v>723.3</v>
      </c>
      <c r="I9">
        <v>803.4</v>
      </c>
      <c r="J9">
        <v>863.9</v>
      </c>
    </row>
    <row r="10" spans="1:10" x14ac:dyDescent="0.45">
      <c r="A10" s="3">
        <v>48</v>
      </c>
      <c r="B10">
        <v>261</v>
      </c>
      <c r="C10">
        <v>345.6</v>
      </c>
      <c r="D10">
        <v>401.7</v>
      </c>
      <c r="E10">
        <v>455.4</v>
      </c>
      <c r="F10">
        <v>525</v>
      </c>
      <c r="G10">
        <v>577.1</v>
      </c>
      <c r="H10">
        <v>629.1</v>
      </c>
      <c r="I10">
        <v>697.6</v>
      </c>
      <c r="J10">
        <v>749.5</v>
      </c>
    </row>
    <row r="11" spans="1:10" x14ac:dyDescent="0.45">
      <c r="A11" s="3">
        <v>24</v>
      </c>
      <c r="B11">
        <v>206.3</v>
      </c>
      <c r="C11">
        <v>277.5</v>
      </c>
      <c r="D11">
        <v>324.60000000000002</v>
      </c>
      <c r="E11">
        <v>369.9</v>
      </c>
      <c r="F11">
        <v>428.4</v>
      </c>
      <c r="G11">
        <v>472.3</v>
      </c>
      <c r="H11">
        <v>516</v>
      </c>
      <c r="I11">
        <v>573.70000000000005</v>
      </c>
      <c r="J11">
        <v>617.29999999999995</v>
      </c>
    </row>
    <row r="12" spans="1:10" x14ac:dyDescent="0.45">
      <c r="A12" s="3">
        <v>18</v>
      </c>
      <c r="B12">
        <v>189</v>
      </c>
      <c r="C12">
        <v>254.8</v>
      </c>
      <c r="D12">
        <v>298.39999999999998</v>
      </c>
      <c r="E12">
        <v>340.2</v>
      </c>
      <c r="F12">
        <v>394.4</v>
      </c>
      <c r="G12">
        <v>434.9</v>
      </c>
      <c r="H12">
        <v>475.3</v>
      </c>
      <c r="I12">
        <v>528.70000000000005</v>
      </c>
      <c r="J12">
        <v>569</v>
      </c>
    </row>
    <row r="13" spans="1:10" x14ac:dyDescent="0.45">
      <c r="A13" s="3">
        <v>12</v>
      </c>
      <c r="B13">
        <v>161.5</v>
      </c>
      <c r="C13">
        <v>216.9</v>
      </c>
      <c r="D13">
        <v>253.7</v>
      </c>
      <c r="E13">
        <v>288.89999999999998</v>
      </c>
      <c r="F13">
        <v>334.5</v>
      </c>
      <c r="G13">
        <v>368.6</v>
      </c>
      <c r="H13">
        <v>402.7</v>
      </c>
      <c r="I13">
        <v>447.6</v>
      </c>
      <c r="J13">
        <v>481.5</v>
      </c>
    </row>
    <row r="14" spans="1:10" x14ac:dyDescent="0.45">
      <c r="A14" s="3">
        <v>8</v>
      </c>
      <c r="B14">
        <v>142.6</v>
      </c>
      <c r="C14">
        <v>194.1</v>
      </c>
      <c r="D14">
        <v>228.2</v>
      </c>
      <c r="E14">
        <v>261</v>
      </c>
      <c r="F14">
        <v>303.3</v>
      </c>
      <c r="G14">
        <v>335.1</v>
      </c>
      <c r="H14">
        <v>366.7</v>
      </c>
      <c r="I14">
        <v>408.5</v>
      </c>
      <c r="J14">
        <v>440</v>
      </c>
    </row>
    <row r="15" spans="1:10" x14ac:dyDescent="0.45">
      <c r="A15" s="3">
        <v>6</v>
      </c>
      <c r="B15">
        <v>126.8</v>
      </c>
      <c r="C15">
        <v>173</v>
      </c>
      <c r="D15">
        <v>203.5</v>
      </c>
      <c r="E15">
        <v>232.9</v>
      </c>
      <c r="F15">
        <v>270.8</v>
      </c>
      <c r="G15">
        <v>299.3</v>
      </c>
      <c r="H15">
        <v>327.60000000000002</v>
      </c>
      <c r="I15">
        <v>365</v>
      </c>
      <c r="J15">
        <v>393.3</v>
      </c>
    </row>
    <row r="16" spans="1:10" x14ac:dyDescent="0.45">
      <c r="A16" s="3">
        <v>4</v>
      </c>
      <c r="B16">
        <v>105.8</v>
      </c>
      <c r="C16">
        <v>143.69999999999999</v>
      </c>
      <c r="D16">
        <v>168.8</v>
      </c>
      <c r="E16">
        <v>192.9</v>
      </c>
      <c r="F16">
        <v>224.1</v>
      </c>
      <c r="G16">
        <v>247.5</v>
      </c>
      <c r="H16">
        <v>270.7</v>
      </c>
      <c r="I16">
        <v>301.5</v>
      </c>
      <c r="J16">
        <v>324.7</v>
      </c>
    </row>
    <row r="17" spans="1:10" x14ac:dyDescent="0.45">
      <c r="A17" s="3">
        <v>2</v>
      </c>
      <c r="B17">
        <v>77.599999999999994</v>
      </c>
      <c r="C17">
        <v>98.7</v>
      </c>
      <c r="D17">
        <v>112.7</v>
      </c>
      <c r="E17">
        <v>126.1</v>
      </c>
      <c r="F17">
        <v>143.5</v>
      </c>
      <c r="G17">
        <v>156.5</v>
      </c>
      <c r="H17">
        <v>169.5</v>
      </c>
      <c r="I17">
        <v>186.6</v>
      </c>
      <c r="J17">
        <v>199.5</v>
      </c>
    </row>
    <row r="18" spans="1:10" x14ac:dyDescent="0.45">
      <c r="A18" s="3">
        <v>1</v>
      </c>
      <c r="B18">
        <v>55.4</v>
      </c>
      <c r="C18">
        <v>70.8</v>
      </c>
      <c r="D18">
        <v>81</v>
      </c>
      <c r="E18">
        <v>90.8</v>
      </c>
      <c r="F18">
        <v>103.4</v>
      </c>
      <c r="G18">
        <v>112.9</v>
      </c>
      <c r="H18">
        <v>122.4</v>
      </c>
      <c r="I18">
        <v>134.9</v>
      </c>
      <c r="J18">
        <v>144.30000000000001</v>
      </c>
    </row>
    <row r="19" spans="1:10" x14ac:dyDescent="0.45">
      <c r="A19" s="3">
        <v>0.5</v>
      </c>
      <c r="B19">
        <v>39.200000000000003</v>
      </c>
      <c r="C19">
        <v>49.9</v>
      </c>
      <c r="D19">
        <v>57</v>
      </c>
      <c r="E19">
        <v>63.8</v>
      </c>
      <c r="F19">
        <v>72.7</v>
      </c>
      <c r="G19">
        <v>79.3</v>
      </c>
      <c r="H19">
        <v>85.9</v>
      </c>
      <c r="I19">
        <v>94.5</v>
      </c>
      <c r="J19">
        <v>101.1</v>
      </c>
    </row>
    <row r="20" spans="1:10" x14ac:dyDescent="0.45">
      <c r="A20" s="3">
        <f>15/60</f>
        <v>0.25</v>
      </c>
      <c r="B20">
        <v>25.3</v>
      </c>
      <c r="C20">
        <v>32.700000000000003</v>
      </c>
      <c r="D20">
        <v>37.700000000000003</v>
      </c>
      <c r="E20">
        <v>42.4</v>
      </c>
      <c r="F20">
        <v>48.6</v>
      </c>
      <c r="G20">
        <v>53.2</v>
      </c>
      <c r="H20">
        <v>57.8</v>
      </c>
      <c r="I20">
        <v>63.9</v>
      </c>
      <c r="J20">
        <v>68.400000000000006</v>
      </c>
    </row>
    <row r="21" spans="1:10" x14ac:dyDescent="0.45">
      <c r="A21" s="3">
        <f>10/60</f>
        <v>0.16666666666666666</v>
      </c>
      <c r="B21">
        <v>18.600000000000001</v>
      </c>
      <c r="C21">
        <v>24.3</v>
      </c>
      <c r="D21">
        <v>28</v>
      </c>
      <c r="E21">
        <v>31.6</v>
      </c>
      <c r="F21">
        <v>36.200000000000003</v>
      </c>
      <c r="G21">
        <v>39.700000000000003</v>
      </c>
      <c r="H21">
        <v>43.2</v>
      </c>
      <c r="I21">
        <v>47.8</v>
      </c>
      <c r="J21">
        <v>51.2</v>
      </c>
    </row>
    <row r="22" spans="1:10" x14ac:dyDescent="0.45">
      <c r="A22" s="3">
        <f>5/60</f>
        <v>8.3333333333333329E-2</v>
      </c>
      <c r="B22">
        <v>10.6</v>
      </c>
      <c r="C22">
        <v>13.7</v>
      </c>
      <c r="D22">
        <v>15.7</v>
      </c>
      <c r="E22">
        <v>17.600000000000001</v>
      </c>
      <c r="F22">
        <v>20.2</v>
      </c>
      <c r="G22">
        <v>22.1</v>
      </c>
      <c r="H22">
        <v>23.9</v>
      </c>
      <c r="I22">
        <v>26.4</v>
      </c>
      <c r="J22">
        <v>28.3</v>
      </c>
    </row>
    <row r="27" spans="1:10" x14ac:dyDescent="0.45">
      <c r="F2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9885-96AB-4A24-9F40-605728802393}">
  <dimension ref="A1:K19"/>
  <sheetViews>
    <sheetView tabSelected="1" workbookViewId="0">
      <selection activeCell="O15" sqref="O15"/>
    </sheetView>
  </sheetViews>
  <sheetFormatPr defaultRowHeight="14.25" x14ac:dyDescent="0.45"/>
  <sheetData>
    <row r="1" spans="1:11" x14ac:dyDescent="0.45">
      <c r="A1">
        <f>'IDF Curve'!B4/'IDF Curve'!$A4</f>
        <v>0.89354838709677409</v>
      </c>
      <c r="B1">
        <f>'IDF Curve'!C4/'IDF Curve'!$A4</f>
        <v>1.2181451612903225</v>
      </c>
      <c r="C1">
        <f>'IDF Curve'!D4/'IDF Curve'!$A4</f>
        <v>1.4329301075268817</v>
      </c>
      <c r="D1">
        <f>'IDF Curve'!E4/'IDF Curve'!$A4</f>
        <v>1.6391129032258065</v>
      </c>
      <c r="E1">
        <f>'IDF Curve'!F4/'IDF Curve'!$A4</f>
        <v>1.9059139784946237</v>
      </c>
      <c r="F1">
        <f>'IDF Curve'!G4/'IDF Curve'!$A4</f>
        <v>2.1059139784946237</v>
      </c>
      <c r="G1">
        <f>'IDF Curve'!H4/'IDF Curve'!$A4</f>
        <v>2.3051075268817205</v>
      </c>
      <c r="H1">
        <f>'IDF Curve'!I4/'IDF Curve'!$A4</f>
        <v>2.5678763440860215</v>
      </c>
      <c r="I1">
        <f>'IDF Curve'!J4/'IDF Curve'!$A4</f>
        <v>2.7665322580645162</v>
      </c>
      <c r="K1" s="3">
        <f>31*24</f>
        <v>744</v>
      </c>
    </row>
    <row r="2" spans="1:11" x14ac:dyDescent="0.45">
      <c r="A2">
        <f>'IDF Curve'!B5/'IDF Curve'!$A5</f>
        <v>1.2638888888888888</v>
      </c>
      <c r="B2">
        <f>'IDF Curve'!C5/'IDF Curve'!$A5</f>
        <v>1.7311111111111113</v>
      </c>
      <c r="C2">
        <f>'IDF Curve'!D5/'IDF Curve'!$A5</f>
        <v>2.0408333333333335</v>
      </c>
      <c r="D2">
        <f>'IDF Curve'!E5/'IDF Curve'!$A5</f>
        <v>2.3374999999999999</v>
      </c>
      <c r="E2">
        <f>'IDF Curve'!F5/'IDF Curve'!$A5</f>
        <v>2.7219444444444445</v>
      </c>
      <c r="F2">
        <f>'IDF Curve'!G5/'IDF Curve'!$A5</f>
        <v>3.0097222222222224</v>
      </c>
      <c r="G2">
        <f>'IDF Curve'!H5/'IDF Curve'!$A5</f>
        <v>3.2966666666666664</v>
      </c>
      <c r="H2">
        <f>'IDF Curve'!I5/'IDF Curve'!$A5</f>
        <v>3.6752777777777776</v>
      </c>
      <c r="I2">
        <f>'IDF Curve'!J5/'IDF Curve'!$A5</f>
        <v>3.9613888888888886</v>
      </c>
      <c r="K2" s="3">
        <f>15*24</f>
        <v>360</v>
      </c>
    </row>
    <row r="3" spans="1:11" x14ac:dyDescent="0.45">
      <c r="A3">
        <f>'IDF Curve'!B6/'IDF Curve'!$A6</f>
        <v>2.0809523809523811</v>
      </c>
      <c r="B3">
        <f>'IDF Curve'!C6/'IDF Curve'!$A6</f>
        <v>2.8404761904761906</v>
      </c>
      <c r="C3">
        <f>'IDF Curve'!D6/'IDF Curve'!$A6</f>
        <v>3.3434523809523813</v>
      </c>
      <c r="D3">
        <f>'IDF Curve'!E6/'IDF Curve'!$A6</f>
        <v>3.8261904761904759</v>
      </c>
      <c r="E3">
        <f>'IDF Curve'!F6/'IDF Curve'!$A6</f>
        <v>4.4505952380952385</v>
      </c>
      <c r="F3">
        <f>'IDF Curve'!G6/'IDF Curve'!$A6</f>
        <v>4.918452380952381</v>
      </c>
      <c r="G3">
        <f>'IDF Curve'!H6/'IDF Curve'!$A6</f>
        <v>5.3845238095238095</v>
      </c>
      <c r="H3">
        <f>'IDF Curve'!I6/'IDF Curve'!$A6</f>
        <v>6</v>
      </c>
      <c r="I3">
        <f>'IDF Curve'!J6/'IDF Curve'!$A6</f>
        <v>6.4648809523809518</v>
      </c>
      <c r="K3" s="3">
        <f>7*24</f>
        <v>168</v>
      </c>
    </row>
    <row r="4" spans="1:11" x14ac:dyDescent="0.45">
      <c r="A4">
        <f>'IDF Curve'!B7/'IDF Curve'!$A7</f>
        <v>2.71</v>
      </c>
      <c r="B4">
        <f>'IDF Curve'!C7/'IDF Curve'!$A7</f>
        <v>3.6858333333333335</v>
      </c>
      <c r="C4">
        <f>'IDF Curve'!D7/'IDF Curve'!$A7</f>
        <v>4.3324999999999996</v>
      </c>
      <c r="D4">
        <f>'IDF Curve'!E7/'IDF Curve'!$A7</f>
        <v>4.9516666666666671</v>
      </c>
      <c r="E4">
        <f>'IDF Curve'!F7/'IDF Curve'!$A7</f>
        <v>5.7541666666666664</v>
      </c>
      <c r="F4">
        <f>'IDF Curve'!G7/'IDF Curve'!$A7</f>
        <v>6.3558333333333339</v>
      </c>
      <c r="G4">
        <f>'IDF Curve'!H7/'IDF Curve'!$A7</f>
        <v>6.9541666666666666</v>
      </c>
      <c r="H4">
        <f>'IDF Curve'!I7/'IDF Curve'!$A7</f>
        <v>7.7450000000000001</v>
      </c>
      <c r="I4">
        <f>'IDF Curve'!J7/'IDF Curve'!$A7</f>
        <v>8.3416666666666668</v>
      </c>
      <c r="K4" s="3">
        <f>5*24</f>
        <v>120</v>
      </c>
    </row>
    <row r="5" spans="1:11" x14ac:dyDescent="0.45">
      <c r="A5">
        <f>'IDF Curve'!B8/'IDF Curve'!$A8</f>
        <v>3.2229166666666664</v>
      </c>
      <c r="B5">
        <f>'IDF Curve'!C8/'IDF Curve'!$A8</f>
        <v>4.359375</v>
      </c>
      <c r="C5">
        <f>'IDF Curve'!D8/'IDF Curve'!$A8</f>
        <v>5.1124999999999998</v>
      </c>
      <c r="D5">
        <f>'IDF Curve'!E8/'IDF Curve'!$A8</f>
        <v>5.8354166666666671</v>
      </c>
      <c r="E5">
        <f>'IDF Curve'!F8/'IDF Curve'!$A8</f>
        <v>6.7697916666666664</v>
      </c>
      <c r="F5">
        <f>'IDF Curve'!G8/'IDF Curve'!$A8</f>
        <v>7.4708333333333341</v>
      </c>
      <c r="G5">
        <f>'IDF Curve'!H8/'IDF Curve'!$A8</f>
        <v>8.1687500000000011</v>
      </c>
      <c r="H5">
        <f>'IDF Curve'!I8/'IDF Curve'!$A8</f>
        <v>9.0895833333333336</v>
      </c>
      <c r="I5">
        <f>'IDF Curve'!J8/'IDF Curve'!$A8</f>
        <v>9.7864583333333339</v>
      </c>
      <c r="K5" s="3">
        <f>4*24</f>
        <v>96</v>
      </c>
    </row>
    <row r="6" spans="1:11" x14ac:dyDescent="0.45">
      <c r="A6">
        <f>'IDF Curve'!B9/'IDF Curve'!$A9</f>
        <v>4.0694444444444446</v>
      </c>
      <c r="B6">
        <f>'IDF Curve'!C9/'IDF Curve'!$A9</f>
        <v>5.4430555555555555</v>
      </c>
      <c r="C6">
        <f>'IDF Curve'!D9/'IDF Curve'!$A9</f>
        <v>6.3527777777777779</v>
      </c>
      <c r="D6">
        <f>'IDF Curve'!E9/'IDF Curve'!$A9</f>
        <v>7.2263888888888879</v>
      </c>
      <c r="E6">
        <f>'IDF Curve'!F9/'IDF Curve'!$A9</f>
        <v>8.3555555555555561</v>
      </c>
      <c r="F6">
        <f>'IDF Curve'!G9/'IDF Curve'!$A9</f>
        <v>9.2013888888888893</v>
      </c>
      <c r="G6">
        <f>'IDF Curve'!H9/'IDF Curve'!$A9</f>
        <v>10.045833333333333</v>
      </c>
      <c r="H6">
        <f>'IDF Curve'!I9/'IDF Curve'!$A9</f>
        <v>11.158333333333333</v>
      </c>
      <c r="I6">
        <f>'IDF Curve'!J9/'IDF Curve'!$A9</f>
        <v>11.99861111111111</v>
      </c>
      <c r="K6" s="3">
        <f>3*24</f>
        <v>72</v>
      </c>
    </row>
    <row r="7" spans="1:11" x14ac:dyDescent="0.45">
      <c r="A7">
        <f>'IDF Curve'!B10/'IDF Curve'!$A10</f>
        <v>5.4375</v>
      </c>
      <c r="B7">
        <f>'IDF Curve'!C10/'IDF Curve'!$A10</f>
        <v>7.2</v>
      </c>
      <c r="C7">
        <f>'IDF Curve'!D10/'IDF Curve'!$A10</f>
        <v>8.3687500000000004</v>
      </c>
      <c r="D7">
        <f>'IDF Curve'!E10/'IDF Curve'!$A10</f>
        <v>9.4874999999999989</v>
      </c>
      <c r="E7">
        <f>'IDF Curve'!F10/'IDF Curve'!$A10</f>
        <v>10.9375</v>
      </c>
      <c r="F7">
        <f>'IDF Curve'!G10/'IDF Curve'!$A10</f>
        <v>12.022916666666667</v>
      </c>
      <c r="G7">
        <f>'IDF Curve'!H10/'IDF Curve'!$A10</f>
        <v>13.106250000000001</v>
      </c>
      <c r="H7">
        <f>'IDF Curve'!I10/'IDF Curve'!$A10</f>
        <v>14.533333333333333</v>
      </c>
      <c r="I7">
        <f>'IDF Curve'!J10/'IDF Curve'!$A10</f>
        <v>15.614583333333334</v>
      </c>
      <c r="K7" s="3">
        <v>48</v>
      </c>
    </row>
    <row r="8" spans="1:11" x14ac:dyDescent="0.45">
      <c r="A8">
        <f>'IDF Curve'!B11/'IDF Curve'!$A11</f>
        <v>8.5958333333333332</v>
      </c>
      <c r="B8">
        <f>'IDF Curve'!C11/'IDF Curve'!$A11</f>
        <v>11.5625</v>
      </c>
      <c r="C8">
        <f>'IDF Curve'!D11/'IDF Curve'!$A11</f>
        <v>13.525</v>
      </c>
      <c r="D8">
        <f>'IDF Curve'!E11/'IDF Curve'!$A11</f>
        <v>15.4125</v>
      </c>
      <c r="E8">
        <f>'IDF Curve'!F11/'IDF Curve'!$A11</f>
        <v>17.849999999999998</v>
      </c>
      <c r="F8">
        <f>'IDF Curve'!G11/'IDF Curve'!$A11</f>
        <v>19.679166666666667</v>
      </c>
      <c r="G8">
        <f>'IDF Curve'!H11/'IDF Curve'!$A11</f>
        <v>21.5</v>
      </c>
      <c r="H8">
        <f>'IDF Curve'!I11/'IDF Curve'!$A11</f>
        <v>23.904166666666669</v>
      </c>
      <c r="I8">
        <f>'IDF Curve'!J11/'IDF Curve'!$A11</f>
        <v>25.720833333333331</v>
      </c>
      <c r="K8" s="3">
        <v>24</v>
      </c>
    </row>
    <row r="9" spans="1:11" x14ac:dyDescent="0.45">
      <c r="A9">
        <f>'IDF Curve'!B12/'IDF Curve'!$A12</f>
        <v>10.5</v>
      </c>
      <c r="B9">
        <f>'IDF Curve'!C12/'IDF Curve'!$A12</f>
        <v>14.155555555555557</v>
      </c>
      <c r="C9">
        <f>'IDF Curve'!D12/'IDF Curve'!$A12</f>
        <v>16.577777777777776</v>
      </c>
      <c r="D9">
        <f>'IDF Curve'!E12/'IDF Curve'!$A12</f>
        <v>18.899999999999999</v>
      </c>
      <c r="E9">
        <f>'IDF Curve'!F12/'IDF Curve'!$A12</f>
        <v>21.911111111111111</v>
      </c>
      <c r="F9">
        <f>'IDF Curve'!G12/'IDF Curve'!$A12</f>
        <v>24.161111111111111</v>
      </c>
      <c r="G9">
        <f>'IDF Curve'!H12/'IDF Curve'!$A12</f>
        <v>26.405555555555555</v>
      </c>
      <c r="H9">
        <f>'IDF Curve'!I12/'IDF Curve'!$A12</f>
        <v>29.372222222222224</v>
      </c>
      <c r="I9">
        <f>'IDF Curve'!J12/'IDF Curve'!$A12</f>
        <v>31.611111111111111</v>
      </c>
      <c r="K9" s="3">
        <v>18</v>
      </c>
    </row>
    <row r="10" spans="1:11" x14ac:dyDescent="0.45">
      <c r="A10">
        <f>'IDF Curve'!B13/'IDF Curve'!$A13</f>
        <v>13.458333333333334</v>
      </c>
      <c r="B10">
        <f>'IDF Curve'!C13/'IDF Curve'!$A13</f>
        <v>18.074999999999999</v>
      </c>
      <c r="C10">
        <f>'IDF Curve'!D13/'IDF Curve'!$A13</f>
        <v>21.141666666666666</v>
      </c>
      <c r="D10">
        <f>'IDF Curve'!E13/'IDF Curve'!$A13</f>
        <v>24.074999999999999</v>
      </c>
      <c r="E10">
        <f>'IDF Curve'!F13/'IDF Curve'!$A13</f>
        <v>27.875</v>
      </c>
      <c r="F10">
        <f>'IDF Curve'!G13/'IDF Curve'!$A13</f>
        <v>30.716666666666669</v>
      </c>
      <c r="G10">
        <f>'IDF Curve'!H13/'IDF Curve'!$A13</f>
        <v>33.55833333333333</v>
      </c>
      <c r="H10">
        <f>'IDF Curve'!I13/'IDF Curve'!$A13</f>
        <v>37.300000000000004</v>
      </c>
      <c r="I10">
        <f>'IDF Curve'!J13/'IDF Curve'!$A13</f>
        <v>40.125</v>
      </c>
      <c r="K10" s="3">
        <v>12</v>
      </c>
    </row>
    <row r="11" spans="1:11" x14ac:dyDescent="0.45">
      <c r="A11">
        <f>'IDF Curve'!B14/'IDF Curve'!$A14</f>
        <v>17.824999999999999</v>
      </c>
      <c r="B11">
        <f>'IDF Curve'!C14/'IDF Curve'!$A14</f>
        <v>24.262499999999999</v>
      </c>
      <c r="C11">
        <f>'IDF Curve'!D14/'IDF Curve'!$A14</f>
        <v>28.524999999999999</v>
      </c>
      <c r="D11">
        <f>'IDF Curve'!E14/'IDF Curve'!$A14</f>
        <v>32.625</v>
      </c>
      <c r="E11">
        <f>'IDF Curve'!F14/'IDF Curve'!$A14</f>
        <v>37.912500000000001</v>
      </c>
      <c r="F11">
        <f>'IDF Curve'!G14/'IDF Curve'!$A14</f>
        <v>41.887500000000003</v>
      </c>
      <c r="G11">
        <f>'IDF Curve'!H14/'IDF Curve'!$A14</f>
        <v>45.837499999999999</v>
      </c>
      <c r="H11">
        <f>'IDF Curve'!I14/'IDF Curve'!$A14</f>
        <v>51.0625</v>
      </c>
      <c r="I11">
        <f>'IDF Curve'!J14/'IDF Curve'!$A14</f>
        <v>55</v>
      </c>
      <c r="K11" s="3">
        <v>8</v>
      </c>
    </row>
    <row r="12" spans="1:11" x14ac:dyDescent="0.45">
      <c r="A12">
        <f>'IDF Curve'!B15/'IDF Curve'!$A15</f>
        <v>21.133333333333333</v>
      </c>
      <c r="B12">
        <f>'IDF Curve'!C15/'IDF Curve'!$A15</f>
        <v>28.833333333333332</v>
      </c>
      <c r="C12">
        <f>'IDF Curve'!D15/'IDF Curve'!$A15</f>
        <v>33.916666666666664</v>
      </c>
      <c r="D12">
        <f>'IDF Curve'!E15/'IDF Curve'!$A15</f>
        <v>38.81666666666667</v>
      </c>
      <c r="E12">
        <f>'IDF Curve'!F15/'IDF Curve'!$A15</f>
        <v>45.133333333333333</v>
      </c>
      <c r="F12">
        <f>'IDF Curve'!G15/'IDF Curve'!$A15</f>
        <v>49.883333333333333</v>
      </c>
      <c r="G12">
        <f>'IDF Curve'!H15/'IDF Curve'!$A15</f>
        <v>54.6</v>
      </c>
      <c r="H12">
        <f>'IDF Curve'!I15/'IDF Curve'!$A15</f>
        <v>60.833333333333336</v>
      </c>
      <c r="I12">
        <f>'IDF Curve'!J15/'IDF Curve'!$A15</f>
        <v>65.55</v>
      </c>
      <c r="K12" s="3">
        <v>6</v>
      </c>
    </row>
    <row r="13" spans="1:11" x14ac:dyDescent="0.45">
      <c r="A13">
        <f>'IDF Curve'!B16/'IDF Curve'!$A16</f>
        <v>26.45</v>
      </c>
      <c r="B13">
        <f>'IDF Curve'!C16/'IDF Curve'!$A16</f>
        <v>35.924999999999997</v>
      </c>
      <c r="C13">
        <f>'IDF Curve'!D16/'IDF Curve'!$A16</f>
        <v>42.2</v>
      </c>
      <c r="D13">
        <f>'IDF Curve'!E16/'IDF Curve'!$A16</f>
        <v>48.225000000000001</v>
      </c>
      <c r="E13">
        <f>'IDF Curve'!F16/'IDF Curve'!$A16</f>
        <v>56.024999999999999</v>
      </c>
      <c r="F13">
        <f>'IDF Curve'!G16/'IDF Curve'!$A16</f>
        <v>61.875</v>
      </c>
      <c r="G13">
        <f>'IDF Curve'!H16/'IDF Curve'!$A16</f>
        <v>67.674999999999997</v>
      </c>
      <c r="H13">
        <f>'IDF Curve'!I16/'IDF Curve'!$A16</f>
        <v>75.375</v>
      </c>
      <c r="I13">
        <f>'IDF Curve'!J16/'IDF Curve'!$A16</f>
        <v>81.174999999999997</v>
      </c>
      <c r="K13" s="3">
        <v>4</v>
      </c>
    </row>
    <row r="14" spans="1:11" x14ac:dyDescent="0.45">
      <c r="A14">
        <f>'IDF Curve'!B17/'IDF Curve'!$A17</f>
        <v>38.799999999999997</v>
      </c>
      <c r="B14">
        <f>'IDF Curve'!C17/'IDF Curve'!$A17</f>
        <v>49.35</v>
      </c>
      <c r="C14">
        <f>'IDF Curve'!D17/'IDF Curve'!$A17</f>
        <v>56.35</v>
      </c>
      <c r="D14">
        <f>'IDF Curve'!E17/'IDF Curve'!$A17</f>
        <v>63.05</v>
      </c>
      <c r="E14">
        <f>'IDF Curve'!F17/'IDF Curve'!$A17</f>
        <v>71.75</v>
      </c>
      <c r="F14">
        <f>'IDF Curve'!G17/'IDF Curve'!$A17</f>
        <v>78.25</v>
      </c>
      <c r="G14">
        <f>'IDF Curve'!H17/'IDF Curve'!$A17</f>
        <v>84.75</v>
      </c>
      <c r="H14">
        <f>'IDF Curve'!I17/'IDF Curve'!$A17</f>
        <v>93.3</v>
      </c>
      <c r="I14">
        <f>'IDF Curve'!J17/'IDF Curve'!$A17</f>
        <v>99.75</v>
      </c>
      <c r="K14" s="3">
        <v>2</v>
      </c>
    </row>
    <row r="15" spans="1:11" x14ac:dyDescent="0.45">
      <c r="A15">
        <f>'IDF Curve'!B18/'IDF Curve'!$A18</f>
        <v>55.4</v>
      </c>
      <c r="B15">
        <f>'IDF Curve'!C18/'IDF Curve'!$A18</f>
        <v>70.8</v>
      </c>
      <c r="C15">
        <f>'IDF Curve'!D18/'IDF Curve'!$A18</f>
        <v>81</v>
      </c>
      <c r="D15">
        <f>'IDF Curve'!E18/'IDF Curve'!$A18</f>
        <v>90.8</v>
      </c>
      <c r="E15">
        <f>'IDF Curve'!F18/'IDF Curve'!$A18</f>
        <v>103.4</v>
      </c>
      <c r="F15">
        <f>'IDF Curve'!G18/'IDF Curve'!$A18</f>
        <v>112.9</v>
      </c>
      <c r="G15">
        <f>'IDF Curve'!H18/'IDF Curve'!$A18</f>
        <v>122.4</v>
      </c>
      <c r="H15">
        <f>'IDF Curve'!I18/'IDF Curve'!$A18</f>
        <v>134.9</v>
      </c>
      <c r="I15">
        <f>'IDF Curve'!J18/'IDF Curve'!$A18</f>
        <v>144.30000000000001</v>
      </c>
      <c r="K15" s="3">
        <v>1</v>
      </c>
    </row>
    <row r="16" spans="1:11" x14ac:dyDescent="0.45">
      <c r="A16">
        <f>'IDF Curve'!B19/'IDF Curve'!$A19</f>
        <v>78.400000000000006</v>
      </c>
      <c r="B16">
        <f>'IDF Curve'!C19/'IDF Curve'!$A19</f>
        <v>99.8</v>
      </c>
      <c r="C16">
        <f>'IDF Curve'!D19/'IDF Curve'!$A19</f>
        <v>114</v>
      </c>
      <c r="D16">
        <f>'IDF Curve'!E19/'IDF Curve'!$A19</f>
        <v>127.6</v>
      </c>
      <c r="E16">
        <f>'IDF Curve'!F19/'IDF Curve'!$A19</f>
        <v>145.4</v>
      </c>
      <c r="F16">
        <f>'IDF Curve'!G19/'IDF Curve'!$A19</f>
        <v>158.6</v>
      </c>
      <c r="G16">
        <f>'IDF Curve'!H19/'IDF Curve'!$A19</f>
        <v>171.8</v>
      </c>
      <c r="H16">
        <f>'IDF Curve'!I19/'IDF Curve'!$A19</f>
        <v>189</v>
      </c>
      <c r="I16">
        <f>'IDF Curve'!J19/'IDF Curve'!$A19</f>
        <v>202.2</v>
      </c>
      <c r="K16" s="3">
        <v>0.5</v>
      </c>
    </row>
    <row r="17" spans="1:11" x14ac:dyDescent="0.45">
      <c r="A17">
        <f>'IDF Curve'!B20/'IDF Curve'!$A20</f>
        <v>101.2</v>
      </c>
      <c r="B17">
        <f>'IDF Curve'!C20/'IDF Curve'!$A20</f>
        <v>130.80000000000001</v>
      </c>
      <c r="C17">
        <f>'IDF Curve'!D20/'IDF Curve'!$A20</f>
        <v>150.80000000000001</v>
      </c>
      <c r="D17">
        <f>'IDF Curve'!E20/'IDF Curve'!$A20</f>
        <v>169.6</v>
      </c>
      <c r="E17">
        <f>'IDF Curve'!F20/'IDF Curve'!$A20</f>
        <v>194.4</v>
      </c>
      <c r="F17">
        <f>'IDF Curve'!G20/'IDF Curve'!$A20</f>
        <v>212.8</v>
      </c>
      <c r="G17">
        <f>'IDF Curve'!H20/'IDF Curve'!$A20</f>
        <v>231.2</v>
      </c>
      <c r="H17">
        <f>'IDF Curve'!I20/'IDF Curve'!$A20</f>
        <v>255.6</v>
      </c>
      <c r="I17">
        <f>'IDF Curve'!J20/'IDF Curve'!$A20</f>
        <v>273.60000000000002</v>
      </c>
      <c r="K17" s="3">
        <f>15/60</f>
        <v>0.25</v>
      </c>
    </row>
    <row r="18" spans="1:11" x14ac:dyDescent="0.45">
      <c r="A18">
        <f>'IDF Curve'!B21/'IDF Curve'!$A21</f>
        <v>111.60000000000001</v>
      </c>
      <c r="B18">
        <f>'IDF Curve'!C21/'IDF Curve'!$A21</f>
        <v>145.80000000000001</v>
      </c>
      <c r="C18">
        <f>'IDF Curve'!D21/'IDF Curve'!$A21</f>
        <v>168</v>
      </c>
      <c r="D18">
        <f>'IDF Curve'!E21/'IDF Curve'!$A21</f>
        <v>189.60000000000002</v>
      </c>
      <c r="E18">
        <f>'IDF Curve'!F21/'IDF Curve'!$A21</f>
        <v>217.20000000000002</v>
      </c>
      <c r="F18">
        <f>'IDF Curve'!G21/'IDF Curve'!$A21</f>
        <v>238.20000000000002</v>
      </c>
      <c r="G18">
        <f>'IDF Curve'!H21/'IDF Curve'!$A21</f>
        <v>259.20000000000005</v>
      </c>
      <c r="H18">
        <f>'IDF Curve'!I21/'IDF Curve'!$A21</f>
        <v>286.8</v>
      </c>
      <c r="I18">
        <f>'IDF Curve'!J21/'IDF Curve'!$A21</f>
        <v>307.20000000000005</v>
      </c>
      <c r="K18" s="3">
        <f>10/60</f>
        <v>0.16666666666666666</v>
      </c>
    </row>
    <row r="19" spans="1:11" x14ac:dyDescent="0.45">
      <c r="A19">
        <f>'IDF Curve'!B22/'IDF Curve'!$A22</f>
        <v>127.2</v>
      </c>
      <c r="B19">
        <f>'IDF Curve'!C22/'IDF Curve'!$A22</f>
        <v>164.4</v>
      </c>
      <c r="C19">
        <f>'IDF Curve'!D22/'IDF Curve'!$A22</f>
        <v>188.4</v>
      </c>
      <c r="D19">
        <f>'IDF Curve'!E22/'IDF Curve'!$A22</f>
        <v>211.20000000000002</v>
      </c>
      <c r="E19">
        <f>'IDF Curve'!F22/'IDF Curve'!$A22</f>
        <v>242.4</v>
      </c>
      <c r="F19">
        <f>'IDF Curve'!G22/'IDF Curve'!$A22</f>
        <v>265.20000000000005</v>
      </c>
      <c r="G19">
        <f>'IDF Curve'!H22/'IDF Curve'!$A22</f>
        <v>286.8</v>
      </c>
      <c r="H19">
        <f>'IDF Curve'!I22/'IDF Curve'!$A22</f>
        <v>316.8</v>
      </c>
      <c r="I19">
        <f>'IDF Curve'!J22/'IDF Curve'!$A22</f>
        <v>339.6</v>
      </c>
      <c r="K19" s="3">
        <f>5/60</f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B3" sqref="B3"/>
    </sheetView>
  </sheetViews>
  <sheetFormatPr defaultRowHeight="14.25" x14ac:dyDescent="0.45"/>
  <sheetData>
    <row r="1" spans="1:10" s="1" customFormat="1" x14ac:dyDescent="0.45">
      <c r="A1" s="2" t="s">
        <v>0</v>
      </c>
      <c r="B1" s="2">
        <v>2</v>
      </c>
      <c r="C1" s="2">
        <v>5</v>
      </c>
      <c r="D1" s="2">
        <v>10</v>
      </c>
      <c r="E1" s="2">
        <v>20</v>
      </c>
      <c r="F1" s="2">
        <v>50</v>
      </c>
      <c r="G1" s="2">
        <v>100</v>
      </c>
      <c r="H1" s="2">
        <v>200</v>
      </c>
      <c r="I1" s="2">
        <v>500</v>
      </c>
      <c r="J1" s="2">
        <v>1000</v>
      </c>
    </row>
    <row r="2" spans="1:10" x14ac:dyDescent="0.45">
      <c r="A2">
        <v>1</v>
      </c>
      <c r="B2">
        <v>211.07809949931101</v>
      </c>
      <c r="C2">
        <v>243.39024012482301</v>
      </c>
      <c r="D2">
        <v>264.47714603515101</v>
      </c>
      <c r="E2">
        <v>285.12577231278601</v>
      </c>
      <c r="F2">
        <v>311.672844490969</v>
      </c>
      <c r="G2">
        <v>332.69897069113301</v>
      </c>
      <c r="H2">
        <v>351.647972437264</v>
      </c>
      <c r="I2">
        <v>380.60525073003203</v>
      </c>
      <c r="J2">
        <v>399.90233181326101</v>
      </c>
    </row>
    <row r="3" spans="1:10" x14ac:dyDescent="0.45">
      <c r="A3">
        <v>1.5</v>
      </c>
      <c r="B3">
        <v>203.29140284914499</v>
      </c>
      <c r="C3">
        <v>235.34085646347501</v>
      </c>
      <c r="D3">
        <v>256.23679095637698</v>
      </c>
      <c r="E3">
        <v>275.69611427922302</v>
      </c>
      <c r="F3">
        <v>301.36522368889899</v>
      </c>
      <c r="G3">
        <v>322.971321558265</v>
      </c>
      <c r="H3">
        <v>340.69162252554497</v>
      </c>
      <c r="I3">
        <v>369.47688946838599</v>
      </c>
      <c r="J3">
        <v>387.44251341166301</v>
      </c>
    </row>
    <row r="4" spans="1:10" x14ac:dyDescent="0.45">
      <c r="A4">
        <v>2</v>
      </c>
      <c r="B4">
        <v>195.79195838130201</v>
      </c>
      <c r="C4">
        <v>227.107948176382</v>
      </c>
      <c r="D4">
        <v>247.27288204815</v>
      </c>
      <c r="E4">
        <v>267.63514835127899</v>
      </c>
      <c r="F4">
        <v>292.55372916938302</v>
      </c>
      <c r="G4">
        <v>313.52809517986401</v>
      </c>
      <c r="H4">
        <v>332.04144164865397</v>
      </c>
      <c r="I4">
        <v>358.67390581025899</v>
      </c>
      <c r="J4">
        <v>379.10232028167002</v>
      </c>
    </row>
    <row r="5" spans="1:10" x14ac:dyDescent="0.45">
      <c r="A5">
        <v>3</v>
      </c>
      <c r="B5">
        <v>182.33282398462799</v>
      </c>
      <c r="C5">
        <v>212.75503217698201</v>
      </c>
      <c r="D5">
        <v>232.56391563799099</v>
      </c>
      <c r="E5">
        <v>251.21746116459099</v>
      </c>
      <c r="F5">
        <v>276.24206481219602</v>
      </c>
      <c r="G5">
        <v>295.461889355746</v>
      </c>
      <c r="H5">
        <v>314.148962946219</v>
      </c>
      <c r="I5">
        <v>339.346302638304</v>
      </c>
      <c r="J5">
        <v>359.38417410893402</v>
      </c>
    </row>
    <row r="6" spans="1:10" x14ac:dyDescent="0.45">
      <c r="A6">
        <v>5</v>
      </c>
      <c r="B6">
        <v>164.18332131727001</v>
      </c>
      <c r="C6">
        <v>192.33678502250899</v>
      </c>
      <c r="D6">
        <v>210.660935657886</v>
      </c>
      <c r="E6">
        <v>229.819741755162</v>
      </c>
      <c r="F6">
        <v>253.71471396240199</v>
      </c>
      <c r="G6">
        <v>270.29560284323298</v>
      </c>
      <c r="H6">
        <v>288.53033056233602</v>
      </c>
      <c r="I6">
        <v>312.29003837492297</v>
      </c>
      <c r="J6">
        <v>329.42429488533702</v>
      </c>
    </row>
    <row r="7" spans="1:10" x14ac:dyDescent="0.45">
      <c r="A7">
        <v>7</v>
      </c>
      <c r="B7">
        <v>148.720458172684</v>
      </c>
      <c r="C7">
        <v>177.35217879242299</v>
      </c>
      <c r="D7">
        <v>195.018816930334</v>
      </c>
      <c r="E7">
        <v>211.91490709912799</v>
      </c>
      <c r="F7">
        <v>234.41154469427599</v>
      </c>
      <c r="G7">
        <v>250.72096796429599</v>
      </c>
      <c r="H7">
        <v>268.16513605990798</v>
      </c>
      <c r="I7">
        <v>290.82259082508602</v>
      </c>
      <c r="J7">
        <v>307.99521256989999</v>
      </c>
    </row>
    <row r="8" spans="1:10" x14ac:dyDescent="0.45">
      <c r="A8">
        <v>10</v>
      </c>
      <c r="B8">
        <v>133.65208147485899</v>
      </c>
      <c r="C8">
        <v>159.06783634645601</v>
      </c>
      <c r="D8">
        <v>176.65185217034099</v>
      </c>
      <c r="E8">
        <v>193.481680893998</v>
      </c>
      <c r="F8">
        <v>214.44528742678099</v>
      </c>
      <c r="G8">
        <v>229.819741755162</v>
      </c>
      <c r="H8">
        <v>246.78418471005401</v>
      </c>
      <c r="I8">
        <v>267.10620808295403</v>
      </c>
      <c r="J8">
        <v>283.43858767562699</v>
      </c>
    </row>
    <row r="9" spans="1:10" x14ac:dyDescent="0.45">
      <c r="A9">
        <v>15</v>
      </c>
      <c r="B9">
        <v>114.99503163944701</v>
      </c>
      <c r="C9">
        <v>139.32152581173</v>
      </c>
      <c r="D9">
        <v>155.02909437243099</v>
      </c>
      <c r="E9">
        <v>171.147883267814</v>
      </c>
      <c r="F9">
        <v>190.067277387508</v>
      </c>
      <c r="G9">
        <v>204.501506718792</v>
      </c>
      <c r="H9">
        <v>220.03191093747299</v>
      </c>
      <c r="I9">
        <v>240.04297138254</v>
      </c>
      <c r="J9">
        <v>253.71471396240199</v>
      </c>
    </row>
    <row r="10" spans="1:10" x14ac:dyDescent="0.45">
      <c r="A10">
        <v>20</v>
      </c>
      <c r="B10">
        <v>102.935636953177</v>
      </c>
      <c r="C10">
        <v>125.205450196839</v>
      </c>
      <c r="D10">
        <v>140.15084527702399</v>
      </c>
      <c r="E10">
        <v>155.64369875190599</v>
      </c>
      <c r="F10">
        <v>173.19148295067001</v>
      </c>
      <c r="G10">
        <v>186.71312842941501</v>
      </c>
      <c r="H10">
        <v>200.89263450723899</v>
      </c>
      <c r="I10">
        <v>219.597051246104</v>
      </c>
      <c r="J10">
        <v>232.10428834053701</v>
      </c>
    </row>
    <row r="11" spans="1:10" x14ac:dyDescent="0.45">
      <c r="A11">
        <v>30</v>
      </c>
      <c r="B11">
        <v>87.003476890008898</v>
      </c>
      <c r="C11">
        <v>107.72750074622</v>
      </c>
      <c r="D11">
        <v>121.06466499276</v>
      </c>
      <c r="E11">
        <v>134.18193785396701</v>
      </c>
      <c r="F11">
        <v>151.69189583825701</v>
      </c>
      <c r="G11">
        <v>163.85883789060799</v>
      </c>
      <c r="H11">
        <v>176.30272658402399</v>
      </c>
      <c r="I11">
        <v>193.09929370442799</v>
      </c>
      <c r="J11">
        <v>205.31224177563701</v>
      </c>
    </row>
    <row r="12" spans="1:10" x14ac:dyDescent="0.45">
      <c r="A12">
        <v>50</v>
      </c>
      <c r="B12">
        <v>69.299877595860394</v>
      </c>
      <c r="C12">
        <v>87.521370133804496</v>
      </c>
      <c r="D12">
        <v>99.334648704711398</v>
      </c>
      <c r="E12">
        <v>111.412113768434</v>
      </c>
      <c r="F12">
        <v>126.200158370522</v>
      </c>
      <c r="G12">
        <v>136.86289559897301</v>
      </c>
      <c r="H12">
        <v>147.54824525910001</v>
      </c>
      <c r="I12">
        <v>162.56730444497299</v>
      </c>
      <c r="J12">
        <v>172.50758604534801</v>
      </c>
    </row>
    <row r="13" spans="1:10" x14ac:dyDescent="0.45">
      <c r="A13">
        <v>80</v>
      </c>
      <c r="B13">
        <v>55.527206576691803</v>
      </c>
      <c r="C13">
        <v>71.387136894768702</v>
      </c>
      <c r="D13">
        <v>81.828096522609698</v>
      </c>
      <c r="E13">
        <v>91.9587944014621</v>
      </c>
      <c r="F13">
        <v>104.784791655589</v>
      </c>
      <c r="G13">
        <v>114.767761405077</v>
      </c>
      <c r="H13">
        <v>124.711040088096</v>
      </c>
      <c r="I13">
        <v>137.40548107535199</v>
      </c>
      <c r="J13">
        <v>147.25663853659299</v>
      </c>
    </row>
    <row r="14" spans="1:10" x14ac:dyDescent="0.45">
      <c r="A14">
        <v>150</v>
      </c>
      <c r="B14">
        <v>42</v>
      </c>
      <c r="C14">
        <v>54.224534012526597</v>
      </c>
      <c r="D14">
        <v>62.649120553601897</v>
      </c>
      <c r="E14">
        <v>71.387136894768702</v>
      </c>
      <c r="F14">
        <v>82.152499543155599</v>
      </c>
      <c r="G14">
        <v>89.979264332456395</v>
      </c>
      <c r="H14">
        <v>98.356921691866205</v>
      </c>
      <c r="I14">
        <v>108.583353469518</v>
      </c>
      <c r="J14">
        <v>117.060823524592</v>
      </c>
    </row>
    <row r="15" spans="1:10" x14ac:dyDescent="0.45">
      <c r="A15">
        <v>300</v>
      </c>
      <c r="B15">
        <v>40</v>
      </c>
      <c r="C15">
        <v>39.8259242463783</v>
      </c>
      <c r="D15">
        <v>46.562899082284503</v>
      </c>
      <c r="E15">
        <v>53.267624613069998</v>
      </c>
      <c r="F15">
        <v>62.401732293291502</v>
      </c>
      <c r="G15">
        <v>68.753656770388304</v>
      </c>
      <c r="H15">
        <v>75.303898125655493</v>
      </c>
      <c r="I15">
        <v>83.959841982506802</v>
      </c>
      <c r="J15">
        <v>90.694114281502493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IDF Curve</vt:lpstr>
      <vt:lpstr>Sheet1</vt:lpstr>
      <vt:lpstr>IDF Curve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Iannacone</dc:creator>
  <cp:lastModifiedBy>Leandro Iannacone</cp:lastModifiedBy>
  <dcterms:created xsi:type="dcterms:W3CDTF">2023-05-12T14:19:36Z</dcterms:created>
  <dcterms:modified xsi:type="dcterms:W3CDTF">2023-06-21T07:59:26Z</dcterms:modified>
</cp:coreProperties>
</file>