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huck\Downloads\"/>
    </mc:Choice>
  </mc:AlternateContent>
  <xr:revisionPtr revIDLastSave="0" documentId="13_ncr:1_{C0A32917-28B5-4C41-BAD6-081129728D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M15" i="2" l="1"/>
  <c r="C13" i="2"/>
  <c r="L22" i="2"/>
  <c r="E22" i="2"/>
  <c r="E19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<sst xmlns="http://schemas.openxmlformats.org/spreadsheetml/2006/main" count="137" uniqueCount="90">
  <si>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</si>
  <si>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</si>
  <si>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</si>
  <si>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</si>
  <si>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</si>
  <si>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</si>
  <si>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</si>
  <si>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</si>
  <si>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</si>
  <si>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</si>
  <si>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</si>
  <si>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</si>
  <si>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</si>
  <si>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</si>
  <si>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</si>
  <si>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</si>
  <si>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</si>
  <si>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</si>
  <si>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</si>
  <si>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</si>
  <si>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</si>
  <si>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</si>
  <si>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</si>
  <si>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</si>
  <si>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</si>
  <si>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</si>
  <si>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</si>
  <si>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</si>
  <si>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</si>
  <si>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</si>
  <si>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</si>
  <si>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</si>
  <si>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</si>
  <si>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</si>
  <si>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</si>
  <si>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</si>
  <si>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</si>
  <si>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</si>
  <si>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</si>
  <si>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</si>
  <si>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</si>
  <si>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</si>
  <si>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</si>
  <si>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4 horas </t>
  </si>
  <si>
    <t xml:space="preserve">3 a 5 horas </t>
  </si>
  <si>
    <t xml:space="preserve">2 a 3 horas </t>
  </si>
  <si>
    <t xml:space="preserve">3 horas </t>
  </si>
  <si>
    <t xml:space="preserve">5 horas </t>
  </si>
  <si>
    <t xml:space="preserve">2 horas </t>
  </si>
  <si>
    <t xml:space="preserve">4 a 5 horas </t>
  </si>
  <si>
    <t>Jeferson Chuquimarca</t>
  </si>
  <si>
    <t xml:space="preserve">Jeferson Chuquimarca </t>
  </si>
  <si>
    <t>Leandro Safla</t>
  </si>
  <si>
    <t xml:space="preserve">Marco Chuquisala </t>
  </si>
  <si>
    <t>Marco Chuquisala</t>
  </si>
  <si>
    <t xml:space="preserve">Sistema de gestión de Inventario </t>
  </si>
  <si>
    <t>Sistema de gestión de Inventario</t>
  </si>
  <si>
    <t>Se deben registrar productos con un código único</t>
  </si>
  <si>
    <t>El programa debe permitir agregar un nuevo producto si el código no está repetido</t>
  </si>
  <si>
    <t>Para evitar confuciones entre productos</t>
  </si>
  <si>
    <t>Se necesita una manera sencilla de visualizar todos los productos disponibles ocn su respetiva información</t>
  </si>
  <si>
    <t>El programa debera permitir visualizar todos los productos con respectiva información (Codigo, precio y cantidad disponible).</t>
  </si>
  <si>
    <t>Para acceder de forma sencilla a la inforacion registrada en el inventario</t>
  </si>
  <si>
    <t xml:space="preserve">Desarrollar en C una funcion que permita visualizar los productos registrados junto con su informacion </t>
  </si>
  <si>
    <t>Se necesita consultar la información de un producto en especifico</t>
  </si>
  <si>
    <t>El progama debe permitir buscar la información de un producto registtrado en especifico utilizando el código de dicho producto</t>
  </si>
  <si>
    <t>Para consultar información especifica sin necesitdad de buscarla en el listado completo</t>
  </si>
  <si>
    <t>Desarrollar en C una función que valide el codiógo del producto, evitanto ingresos repetidos o invalidos.</t>
  </si>
  <si>
    <t>Desarrollar en C funciones que permirtan buscar la información de un producto usando su código</t>
  </si>
  <si>
    <t>Cuando un producto ya no estará disponible su informacion ya no será necesaria</t>
  </si>
  <si>
    <t>El programa debe permitir la eliminación de los datos de un producto usando su código y confirmando la acción</t>
  </si>
  <si>
    <t>Para evitar mantaner datos innecesarios</t>
  </si>
  <si>
    <t>Desarrollar en C una función que permita eliminar el producto de la base de datos, asegurandose de pedir una confirmación antes de eliminar el producto.</t>
  </si>
  <si>
    <t>Si un producto cambia su precio o cantidad esta debe seer cambiada en los datos registrados</t>
  </si>
  <si>
    <t>El programa debe permitir actualizar los datos de un producto</t>
  </si>
  <si>
    <t>Para mantener la información actualizada de manera eficiente</t>
  </si>
  <si>
    <t>Desarrollar en C una función que permita actualiazr el producto de la base de datos, asegurandose de pedir una confirmación.</t>
  </si>
  <si>
    <t>No hay una manera de registrar automaticamente los cambios en el stoack al momento de realizar una venta</t>
  </si>
  <si>
    <t>El programa debe permitir realizar ventas de los productos existentes, actualizando la cantidad disponible al final de la transacción</t>
  </si>
  <si>
    <t>Para evitar realizar ventas con mayor eficiencia y registrar cada una de estas</t>
  </si>
  <si>
    <t>Desarrollar en C una funcion que permita hacer ventas de un producto disponible y actualice la cantidad en stock de dicho producto</t>
  </si>
  <si>
    <t>Es necesario tener un listado de las ventas hechas, que muestre la informacion relevante a las mismas (producto, cantidad y precio total)</t>
  </si>
  <si>
    <t>El programa debera registrar las ventas hechas y mastrarlas en forma de lista</t>
  </si>
  <si>
    <t>Para que la información de las ventas sea accesible en claso de ser necesario</t>
  </si>
  <si>
    <t xml:space="preserve">Desarrollar en C una funcioón que permita registrar las ventas de los productos en stock y que esta se muestre en pantalla </t>
  </si>
  <si>
    <t xml:space="preserve">Se debe evitar que una persona ingrese el sistema sin autorización </t>
  </si>
  <si>
    <t>El programa debera restringir su uso mediante una contraseña, la cual el usuario eligirá y podrá cambiar si asi lo desea</t>
  </si>
  <si>
    <t>Para que personas externas o sin autorizacion no sean capaces de acceder al sistema</t>
  </si>
  <si>
    <t>Desarrollar en C funciones que valide una contraseña antes de ingresar al menu principal y permita que el usuario la cambie si asi lo quiere</t>
  </si>
  <si>
    <t>Pruebas  de caja blanca y caja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</si>
</sst>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0" fillId="0" borderId="0" xfId="0" applyAlignment="1">
      <alignment vertical="center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5" fillId="0" borderId="27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26" xfId="0" applyBorder="1"/>
    <xf numFmtId="0" fontId="5" fillId="0" borderId="27" xfId="0" applyFont="1" applyBorder="1" applyAlignment="1">
      <alignment vertical="center"/>
    </xf>
    <xf numFmtId="0" fontId="5" fillId="8" borderId="26" xfId="0" applyFont="1" applyFill="1" applyBorder="1" applyAlignment="1">
      <alignment vertical="center"/>
    </xf>
    <xf numFmtId="164" fontId="5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6" fillId="0" borderId="26" xfId="0" applyFont="1" applyBorder="1" applyAlignment="1">
      <alignment vertical="center" wrapText="1"/>
    </xf>
    <xf numFmtId="0" fontId="16" fillId="0" borderId="3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49" fontId="16" fillId="0" borderId="2" xfId="0" applyNumberFormat="1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164" fontId="18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BE2244-8E1D-405F-A111-2CEABE5E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79" y="1171574"/>
          <a:ext cx="1186145" cy="118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C3" zoomScale="84" zoomScaleNormal="84" workbookViewId="0">
      <selection activeCell="J13" sqref="J13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3" width="43.25" customWidth="1"/>
    <col min="4" max="4" width="57.875" customWidth="1"/>
    <col min="5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26" x14ac:dyDescent="0.25">
      <c r="H4" s="4"/>
      <c r="I4" s="1"/>
      <c r="J4" s="1"/>
      <c r="K4" s="2"/>
      <c r="L4" s="3"/>
    </row>
    <row r="5" spans="1:26" ht="51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99" customHeight="1" x14ac:dyDescent="0.2">
      <c r="B6" s="81" t="s">
        <v>15</v>
      </c>
      <c r="C6" s="69" t="s">
        <v>57</v>
      </c>
      <c r="D6" s="69" t="s">
        <v>58</v>
      </c>
      <c r="E6" s="69" t="s">
        <v>59</v>
      </c>
      <c r="F6" s="72" t="s">
        <v>50</v>
      </c>
      <c r="G6" s="69" t="s">
        <v>67</v>
      </c>
      <c r="H6" s="73" t="s">
        <v>52</v>
      </c>
      <c r="I6" s="74" t="s">
        <v>48</v>
      </c>
      <c r="J6" s="75">
        <v>45853</v>
      </c>
      <c r="K6" s="74" t="s">
        <v>16</v>
      </c>
      <c r="L6" s="74" t="s">
        <v>17</v>
      </c>
      <c r="M6" s="83" t="s">
        <v>89</v>
      </c>
      <c r="N6" s="10"/>
      <c r="O6" s="10" t="s">
        <v>55</v>
      </c>
    </row>
    <row r="7" spans="1:26" ht="86.45" customHeight="1" x14ac:dyDescent="0.2">
      <c r="B7" s="81" t="s">
        <v>18</v>
      </c>
      <c r="C7" s="70" t="s">
        <v>60</v>
      </c>
      <c r="D7" s="70" t="s">
        <v>61</v>
      </c>
      <c r="E7" s="76" t="s">
        <v>62</v>
      </c>
      <c r="F7" s="77" t="s">
        <v>50</v>
      </c>
      <c r="G7" s="78" t="s">
        <v>63</v>
      </c>
      <c r="H7" s="77" t="s">
        <v>53</v>
      </c>
      <c r="I7" s="74" t="s">
        <v>43</v>
      </c>
      <c r="J7" s="75">
        <v>45865</v>
      </c>
      <c r="K7" s="74" t="s">
        <v>16</v>
      </c>
      <c r="L7" s="74" t="s">
        <v>17</v>
      </c>
      <c r="M7" s="10" t="s">
        <v>89</v>
      </c>
      <c r="N7" s="41"/>
      <c r="O7" s="10" t="s">
        <v>56</v>
      </c>
    </row>
    <row r="8" spans="1:26" ht="72" customHeight="1" x14ac:dyDescent="0.25">
      <c r="B8" s="82" t="s">
        <v>19</v>
      </c>
      <c r="C8" s="78" t="s">
        <v>64</v>
      </c>
      <c r="D8" s="71" t="s">
        <v>65</v>
      </c>
      <c r="E8" s="77" t="s">
        <v>66</v>
      </c>
      <c r="F8" s="77" t="s">
        <v>50</v>
      </c>
      <c r="G8" s="79" t="s">
        <v>68</v>
      </c>
      <c r="H8" s="77" t="s">
        <v>52</v>
      </c>
      <c r="I8" s="74" t="s">
        <v>44</v>
      </c>
      <c r="J8" s="75">
        <v>45853</v>
      </c>
      <c r="K8" s="74" t="s">
        <v>16</v>
      </c>
      <c r="L8" s="74" t="s">
        <v>17</v>
      </c>
      <c r="M8" s="84" t="s">
        <v>89</v>
      </c>
      <c r="N8" s="11"/>
      <c r="O8" s="10" t="s">
        <v>55</v>
      </c>
    </row>
    <row r="9" spans="1:26" ht="72" customHeight="1" x14ac:dyDescent="0.2">
      <c r="B9" s="82" t="s">
        <v>20</v>
      </c>
      <c r="C9" s="71" t="s">
        <v>69</v>
      </c>
      <c r="D9" s="77" t="s">
        <v>70</v>
      </c>
      <c r="E9" s="77" t="s">
        <v>71</v>
      </c>
      <c r="F9" s="77" t="s">
        <v>50</v>
      </c>
      <c r="G9" s="77" t="s">
        <v>72</v>
      </c>
      <c r="H9" s="77" t="s">
        <v>53</v>
      </c>
      <c r="I9" s="74" t="s">
        <v>45</v>
      </c>
      <c r="J9" s="75">
        <v>45853</v>
      </c>
      <c r="K9" s="74" t="s">
        <v>16</v>
      </c>
      <c r="L9" s="9" t="s">
        <v>17</v>
      </c>
      <c r="M9" s="85" t="s">
        <v>89</v>
      </c>
      <c r="N9" s="36"/>
      <c r="O9" s="10" t="s">
        <v>55</v>
      </c>
    </row>
    <row r="10" spans="1:26" ht="122.45" customHeight="1" x14ac:dyDescent="0.2">
      <c r="A10" s="12"/>
      <c r="B10" s="82" t="s">
        <v>21</v>
      </c>
      <c r="C10" s="77" t="s">
        <v>73</v>
      </c>
      <c r="D10" s="73" t="s">
        <v>74</v>
      </c>
      <c r="E10" s="73" t="s">
        <v>75</v>
      </c>
      <c r="F10" s="77" t="s">
        <v>50</v>
      </c>
      <c r="G10" s="77" t="s">
        <v>76</v>
      </c>
      <c r="H10" s="77" t="s">
        <v>52</v>
      </c>
      <c r="I10" s="80" t="s">
        <v>46</v>
      </c>
      <c r="J10" s="75">
        <v>45853</v>
      </c>
      <c r="K10" s="74" t="s">
        <v>16</v>
      </c>
      <c r="L10" s="9" t="s">
        <v>17</v>
      </c>
      <c r="M10" s="86" t="s">
        <v>89</v>
      </c>
      <c r="N10" s="38"/>
      <c r="O10" s="10" t="s">
        <v>56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16.45" customHeight="1" x14ac:dyDescent="0.2">
      <c r="B11" s="82" t="s">
        <v>22</v>
      </c>
      <c r="C11" s="77" t="s">
        <v>77</v>
      </c>
      <c r="D11" s="73" t="s">
        <v>78</v>
      </c>
      <c r="E11" s="73" t="s">
        <v>79</v>
      </c>
      <c r="F11" s="77" t="s">
        <v>50</v>
      </c>
      <c r="G11" s="73" t="s">
        <v>80</v>
      </c>
      <c r="H11" s="77" t="s">
        <v>54</v>
      </c>
      <c r="I11" s="80" t="s">
        <v>47</v>
      </c>
      <c r="J11" s="75">
        <v>45865</v>
      </c>
      <c r="K11" s="74" t="s">
        <v>16</v>
      </c>
      <c r="L11" s="9" t="s">
        <v>17</v>
      </c>
      <c r="M11" s="87" t="s">
        <v>89</v>
      </c>
      <c r="N11" s="37"/>
      <c r="O11" s="10" t="s">
        <v>56</v>
      </c>
    </row>
    <row r="12" spans="1:26" ht="138.6" customHeight="1" x14ac:dyDescent="0.2">
      <c r="B12" s="82" t="s">
        <v>23</v>
      </c>
      <c r="C12" s="77" t="s">
        <v>81</v>
      </c>
      <c r="D12" s="77" t="s">
        <v>82</v>
      </c>
      <c r="E12" s="77" t="s">
        <v>83</v>
      </c>
      <c r="F12" s="77" t="s">
        <v>51</v>
      </c>
      <c r="G12" s="77" t="s">
        <v>84</v>
      </c>
      <c r="H12" s="77" t="s">
        <v>52</v>
      </c>
      <c r="I12" s="74" t="s">
        <v>43</v>
      </c>
      <c r="J12" s="75">
        <v>45865</v>
      </c>
      <c r="K12" s="74" t="s">
        <v>16</v>
      </c>
      <c r="L12" s="9" t="s">
        <v>31</v>
      </c>
      <c r="M12" s="9" t="s">
        <v>89</v>
      </c>
      <c r="N12" s="8"/>
      <c r="O12" s="10" t="s">
        <v>56</v>
      </c>
    </row>
    <row r="13" spans="1:26" ht="107.45" customHeight="1" x14ac:dyDescent="0.2">
      <c r="B13" s="82" t="s">
        <v>24</v>
      </c>
      <c r="C13" s="77" t="s">
        <v>85</v>
      </c>
      <c r="D13" s="77" t="s">
        <v>86</v>
      </c>
      <c r="E13" s="77" t="s">
        <v>87</v>
      </c>
      <c r="F13" s="77" t="s">
        <v>50</v>
      </c>
      <c r="G13" s="77" t="s">
        <v>88</v>
      </c>
      <c r="H13" s="77" t="s">
        <v>53</v>
      </c>
      <c r="I13" s="74" t="s">
        <v>49</v>
      </c>
      <c r="J13" s="75">
        <v>45865</v>
      </c>
      <c r="K13" s="74" t="s">
        <v>16</v>
      </c>
      <c r="L13" s="9" t="s">
        <v>17</v>
      </c>
      <c r="M13" s="9" t="s">
        <v>89</v>
      </c>
      <c r="N13" s="8"/>
      <c r="O13" s="10" t="s">
        <v>55</v>
      </c>
    </row>
    <row r="14" spans="1:26" ht="120.6" customHeight="1" x14ac:dyDescent="0.2">
      <c r="B14" s="7" t="s">
        <v>24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1:26" ht="124.5" customHeight="1" x14ac:dyDescent="0.2">
      <c r="B15" s="7" t="s">
        <v>25</v>
      </c>
      <c r="F15" s="8"/>
      <c r="H15" s="8"/>
      <c r="I15" s="9"/>
      <c r="J15" s="10"/>
      <c r="K15" s="9"/>
      <c r="L15" s="9"/>
      <c r="M15" s="8"/>
      <c r="N15" s="10"/>
      <c r="O15" s="8"/>
    </row>
    <row r="16" spans="1:26" ht="117.75" customHeight="1" x14ac:dyDescent="0.2">
      <c r="B16" s="7" t="s">
        <v>26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10"/>
      <c r="O16" s="8"/>
    </row>
    <row r="17" spans="2:15" ht="115.5" customHeight="1" x14ac:dyDescent="0.2">
      <c r="B17" s="7" t="s">
        <v>27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10"/>
      <c r="O17" s="8"/>
    </row>
    <row r="18" spans="2:15" ht="122.25" customHeight="1" x14ac:dyDescent="0.2">
      <c r="B18" s="7" t="s">
        <v>28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10"/>
      <c r="O18" s="8"/>
    </row>
    <row r="19" spans="2:15" ht="127.5" customHeight="1" x14ac:dyDescent="0.2">
      <c r="B19" s="7"/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10"/>
      <c r="O19" s="8"/>
    </row>
    <row r="20" spans="2:15" ht="118.5" customHeight="1" x14ac:dyDescent="0.2">
      <c r="B20" s="7"/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10"/>
      <c r="O20" s="8"/>
    </row>
    <row r="21" spans="2:15" ht="109.5" customHeight="1" x14ac:dyDescent="0.2">
      <c r="B21" s="39"/>
      <c r="C21" s="8"/>
      <c r="D21" s="8"/>
      <c r="E21" s="8"/>
      <c r="F21" s="8"/>
      <c r="G21" s="8"/>
      <c r="H21" s="8"/>
      <c r="I21" s="9"/>
      <c r="J21" s="10"/>
      <c r="K21" s="9"/>
      <c r="L21" s="9"/>
      <c r="M21" s="8"/>
      <c r="N21" s="10"/>
      <c r="O21" s="8"/>
    </row>
    <row r="22" spans="2:15" ht="114" customHeight="1" x14ac:dyDescent="0.2">
      <c r="B22" s="39"/>
      <c r="C22" s="8"/>
      <c r="D22" s="8"/>
      <c r="E22" s="8"/>
      <c r="F22" s="8"/>
      <c r="G22" s="8"/>
      <c r="H22" s="8"/>
      <c r="I22" s="9"/>
      <c r="J22" s="10"/>
      <c r="K22" s="9"/>
      <c r="L22" s="9"/>
      <c r="M22" s="10"/>
      <c r="N22" s="10"/>
      <c r="O22" s="8"/>
    </row>
    <row r="23" spans="2:15" ht="101.25" customHeight="1" x14ac:dyDescent="0.2">
      <c r="B23" s="39"/>
      <c r="C23" s="13"/>
      <c r="D23" s="8"/>
      <c r="E23" s="8"/>
      <c r="F23" s="8"/>
      <c r="G23" s="8"/>
      <c r="H23" s="8"/>
      <c r="I23" s="9"/>
      <c r="J23" s="10"/>
      <c r="K23" s="9"/>
      <c r="L23" s="9"/>
      <c r="M23" s="10"/>
      <c r="N23" s="10"/>
      <c r="O23" s="8"/>
    </row>
    <row r="24" spans="2:15" ht="75" customHeight="1" x14ac:dyDescent="0.2">
      <c r="B24" s="40"/>
      <c r="C24" s="13"/>
      <c r="D24" s="8"/>
      <c r="E24" s="8"/>
      <c r="F24" s="8"/>
      <c r="G24" s="8"/>
      <c r="H24" s="8"/>
      <c r="I24" s="9"/>
      <c r="J24" s="10"/>
      <c r="K24" s="9"/>
      <c r="L24" s="9"/>
      <c r="M24" s="10"/>
      <c r="N24" s="10"/>
      <c r="O24" s="10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15"/>
      <c r="L26" s="3"/>
    </row>
    <row r="27" spans="2:15" ht="19.5" customHeight="1" x14ac:dyDescent="0.2">
      <c r="I27" s="1"/>
      <c r="J27" s="1"/>
      <c r="K27" s="15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16</v>
      </c>
      <c r="L31" s="1" t="s">
        <v>29</v>
      </c>
      <c r="M31" s="4"/>
    </row>
    <row r="32" spans="2:15" ht="19.5" customHeight="1" x14ac:dyDescent="0.25">
      <c r="I32" s="1"/>
      <c r="J32" s="1"/>
      <c r="K32" s="2" t="s">
        <v>30</v>
      </c>
      <c r="L32" s="1" t="s">
        <v>31</v>
      </c>
      <c r="M32" s="4"/>
    </row>
    <row r="33" spans="9:13" ht="19.5" customHeight="1" x14ac:dyDescent="0.25">
      <c r="I33" s="1"/>
      <c r="J33" s="1"/>
      <c r="K33" s="2" t="s">
        <v>32</v>
      </c>
      <c r="L33" s="1" t="s">
        <v>17</v>
      </c>
      <c r="M33" s="4"/>
    </row>
    <row r="34" spans="9:13" ht="19.5" customHeight="1" x14ac:dyDescent="0.25">
      <c r="I34" s="1"/>
      <c r="J34" s="1"/>
      <c r="K34" s="2"/>
      <c r="L34" s="1" t="s">
        <v>33</v>
      </c>
      <c r="M34" s="4"/>
    </row>
    <row r="35" spans="9:13" ht="19.5" customHeight="1" x14ac:dyDescent="0.25">
      <c r="I35" s="1"/>
      <c r="J35" s="1"/>
      <c r="K35" s="2"/>
      <c r="L35" s="3"/>
    </row>
    <row r="36" spans="9:13" ht="19.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14"/>
      <c r="L1001" s="3"/>
    </row>
    <row r="1002" spans="9:12" ht="15.75" customHeight="1" x14ac:dyDescent="0.2">
      <c r="I1002" s="3"/>
      <c r="J1002" s="3"/>
      <c r="K1002" s="14"/>
      <c r="L1002" s="3"/>
    </row>
  </sheetData>
  <mergeCells count="1">
    <mergeCell ref="B3:O3"/>
  </mergeCells>
  <phoneticPr fontId="15" type="noConversion"/>
  <dataValidations count="2">
    <dataValidation type="list" allowBlank="1" showErrorMessage="1" sqref="L6:L24" xr:uid="{00000000-0002-0000-0000-000000000000}">
      <formula1>$L$31:$L$34</formula1>
    </dataValidation>
    <dataValidation type="list" allowBlank="1" showErrorMessage="1" sqref="K6:K24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L29" sqref="L29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6"/>
      <c r="D4" s="16"/>
      <c r="E4" s="16"/>
      <c r="F4" s="4"/>
    </row>
    <row r="5" spans="2:16" hidden="1" x14ac:dyDescent="0.25">
      <c r="C5" s="16"/>
      <c r="D5" s="16"/>
      <c r="E5" s="16"/>
      <c r="F5" s="4"/>
    </row>
    <row r="6" spans="2:16" ht="39.75" customHeight="1" x14ac:dyDescent="0.2">
      <c r="B6" s="66" t="s">
        <v>34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2"/>
    </row>
    <row r="7" spans="2:16" ht="9.75" customHeight="1" x14ac:dyDescent="0.2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25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 x14ac:dyDescent="0.2">
      <c r="B9" s="34"/>
      <c r="C9" s="18" t="s">
        <v>1</v>
      </c>
      <c r="D9" s="19"/>
      <c r="E9" s="61" t="s">
        <v>35</v>
      </c>
      <c r="F9" s="62"/>
      <c r="G9" s="19"/>
      <c r="H9" s="61" t="s">
        <v>11</v>
      </c>
      <c r="I9" s="62"/>
      <c r="J9" s="20"/>
      <c r="K9" s="20"/>
      <c r="L9" s="20"/>
      <c r="M9" s="20"/>
      <c r="N9" s="20"/>
      <c r="O9" s="20"/>
      <c r="P9" s="35"/>
    </row>
    <row r="10" spans="2:16" ht="30" customHeight="1" x14ac:dyDescent="0.2">
      <c r="B10" s="34"/>
      <c r="C10" s="21" t="s">
        <v>21</v>
      </c>
      <c r="D10" s="22"/>
      <c r="E10" s="63" t="str">
        <f>VLOOKUP(C10,'Formato descripción HU'!B6:O24,5,0)</f>
        <v>Jeferson Chuquimarca</v>
      </c>
      <c r="F10" s="62"/>
      <c r="G10" s="23"/>
      <c r="H10" s="63" t="str">
        <f>VLOOKUP(C10,'Formato descripción HU'!B6:O264,11,0)</f>
        <v>Terminado</v>
      </c>
      <c r="I10" s="62"/>
      <c r="J10" s="23"/>
      <c r="K10" s="20"/>
      <c r="L10" s="20"/>
      <c r="M10" s="20"/>
      <c r="N10" s="20"/>
      <c r="O10" s="20"/>
      <c r="P10" s="35"/>
    </row>
    <row r="11" spans="2:16" ht="9.75" customHeight="1" x14ac:dyDescent="0.2">
      <c r="B11" s="34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20"/>
      <c r="N11" s="25"/>
      <c r="O11" s="25"/>
      <c r="P11" s="35"/>
    </row>
    <row r="12" spans="2:16" ht="30" customHeight="1" x14ac:dyDescent="0.2">
      <c r="B12" s="34"/>
      <c r="C12" s="18" t="s">
        <v>36</v>
      </c>
      <c r="D12" s="22"/>
      <c r="E12" s="61" t="s">
        <v>10</v>
      </c>
      <c r="F12" s="62"/>
      <c r="G12" s="23"/>
      <c r="H12" s="61" t="s">
        <v>37</v>
      </c>
      <c r="I12" s="62"/>
      <c r="J12" s="23"/>
      <c r="K12" s="25"/>
      <c r="L12" s="25"/>
      <c r="M12" s="20"/>
      <c r="N12" s="25"/>
      <c r="O12" s="25"/>
      <c r="P12" s="35"/>
    </row>
    <row r="13" spans="2:16" ht="30" customHeight="1" x14ac:dyDescent="0.2">
      <c r="B13" s="34"/>
      <c r="C13" s="21" t="str">
        <f>VLOOKUP('Historia de Usuario'!C10,'Formato descripción HU'!B6:O24,8,0)</f>
        <v xml:space="preserve">3 horas </v>
      </c>
      <c r="D13" s="22"/>
      <c r="E13" s="63" t="str">
        <f>VLOOKUP(C10,'Formato descripción HU'!B6:O24,10,0)</f>
        <v>Alta</v>
      </c>
      <c r="F13" s="62"/>
      <c r="G13" s="23"/>
      <c r="H13" s="63" t="str">
        <f>VLOOKUP(C10,'Formato descripción HU'!B6:O24,7,0)</f>
        <v>Leandro Safla</v>
      </c>
      <c r="I13" s="62"/>
      <c r="J13" s="23"/>
      <c r="K13" s="25"/>
      <c r="L13" s="25"/>
      <c r="M13" s="20"/>
      <c r="N13" s="25"/>
      <c r="O13" s="25"/>
      <c r="P13" s="35"/>
    </row>
    <row r="14" spans="2:16" ht="9.75" customHeight="1" x14ac:dyDescent="0.2">
      <c r="B14" s="34"/>
      <c r="C14" s="20"/>
      <c r="D14" s="22"/>
      <c r="E14" s="20"/>
      <c r="F14" s="20"/>
      <c r="G14" s="23"/>
      <c r="H14" s="23"/>
      <c r="I14" s="20"/>
      <c r="J14" s="20"/>
      <c r="K14" s="20"/>
      <c r="L14" s="20"/>
      <c r="M14" s="20"/>
      <c r="N14" s="20"/>
      <c r="O14" s="20"/>
      <c r="P14" s="35"/>
    </row>
    <row r="15" spans="2:16" ht="19.5" customHeight="1" x14ac:dyDescent="0.2">
      <c r="B15" s="34"/>
      <c r="C15" s="44" t="s">
        <v>38</v>
      </c>
      <c r="D15" s="68" t="str">
        <f>VLOOKUP(C10,'Formato descripción HU'!B6:O24,3,0)</f>
        <v>El programa debe permitir actualizar los datos de un producto</v>
      </c>
      <c r="E15" s="49"/>
      <c r="F15" s="20"/>
      <c r="G15" s="44" t="s">
        <v>39</v>
      </c>
      <c r="H15" s="68" t="str">
        <f>VLOOKUP(C10,'Formato descripción HU'!B6:O24,4,0)</f>
        <v>Para mantener la información actualizada de manera eficiente</v>
      </c>
      <c r="I15" s="48"/>
      <c r="J15" s="49"/>
      <c r="K15" s="20"/>
      <c r="L15" s="44" t="s">
        <v>40</v>
      </c>
      <c r="M15" s="47" t="str">
        <f>VLOOKUP(C10,'Formato descripción HU'!B6:O24,6,0)</f>
        <v>Desarrollar en C una función que permita actualiazr el producto de la base de datos, asegurandose de pedir una confirmación.</v>
      </c>
      <c r="N15" s="48"/>
      <c r="O15" s="49"/>
      <c r="P15" s="35"/>
    </row>
    <row r="16" spans="2:16" ht="19.5" customHeight="1" x14ac:dyDescent="0.2">
      <c r="B16" s="34"/>
      <c r="C16" s="45"/>
      <c r="D16" s="50"/>
      <c r="E16" s="51"/>
      <c r="F16" s="20"/>
      <c r="G16" s="45"/>
      <c r="H16" s="50"/>
      <c r="I16" s="43"/>
      <c r="J16" s="51"/>
      <c r="K16" s="20"/>
      <c r="L16" s="45"/>
      <c r="M16" s="50"/>
      <c r="N16" s="43"/>
      <c r="O16" s="51"/>
      <c r="P16" s="35"/>
    </row>
    <row r="17" spans="2:16" ht="19.5" customHeight="1" x14ac:dyDescent="0.2">
      <c r="B17" s="34"/>
      <c r="C17" s="46"/>
      <c r="D17" s="52"/>
      <c r="E17" s="54"/>
      <c r="F17" s="20"/>
      <c r="G17" s="46"/>
      <c r="H17" s="52"/>
      <c r="I17" s="53"/>
      <c r="J17" s="54"/>
      <c r="K17" s="20"/>
      <c r="L17" s="46"/>
      <c r="M17" s="52"/>
      <c r="N17" s="53"/>
      <c r="O17" s="54"/>
      <c r="P17" s="35"/>
    </row>
    <row r="18" spans="2:16" ht="9.75" customHeight="1" x14ac:dyDescent="0.2">
      <c r="B18" s="34"/>
      <c r="C18" s="20"/>
      <c r="D18" s="20"/>
      <c r="E18" s="20"/>
      <c r="F18" s="20"/>
      <c r="G18" s="23"/>
      <c r="H18" s="23"/>
      <c r="I18" s="23"/>
      <c r="J18" s="20"/>
      <c r="K18" s="20"/>
      <c r="L18" s="20"/>
      <c r="M18" s="20"/>
      <c r="N18" s="20"/>
      <c r="O18" s="20"/>
      <c r="P18" s="35"/>
    </row>
    <row r="19" spans="2:16" ht="19.5" customHeight="1" x14ac:dyDescent="0.2">
      <c r="B19" s="34"/>
      <c r="C19" s="64" t="s">
        <v>41</v>
      </c>
      <c r="D19" s="49"/>
      <c r="E19" s="55" t="str">
        <f>VLOOKUP(C10,'Formato descripción HU'!B6:O24,14,0)</f>
        <v>Sistema de gestión de Inventario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5"/>
    </row>
    <row r="20" spans="2:16" ht="19.5" customHeight="1" x14ac:dyDescent="0.2">
      <c r="B20" s="34"/>
      <c r="C20" s="52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35"/>
    </row>
    <row r="21" spans="2:16" ht="9.75" customHeight="1" x14ac:dyDescent="0.2">
      <c r="B21" s="34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5"/>
    </row>
    <row r="22" spans="2:16" ht="19.5" customHeight="1" x14ac:dyDescent="0.2">
      <c r="B22" s="34"/>
      <c r="C22" s="65" t="s">
        <v>42</v>
      </c>
      <c r="D22" s="49"/>
      <c r="E22" s="47" t="str">
        <f>VLOOKUP(C10,'Formato descripción HU'!B6:O24,12,0)</f>
        <v>Pruebas  de caja blanca y caja negra</v>
      </c>
      <c r="F22" s="48"/>
      <c r="G22" s="48"/>
      <c r="H22" s="49"/>
      <c r="I22" s="20"/>
      <c r="J22" s="65" t="s">
        <v>13</v>
      </c>
      <c r="K22" s="49"/>
      <c r="L22" s="47">
        <f>VLOOKUP(C10,'Formato descripción HU'!B6:O24,13,0)</f>
        <v>0</v>
      </c>
      <c r="M22" s="48"/>
      <c r="N22" s="48"/>
      <c r="O22" s="49"/>
      <c r="P22" s="35"/>
    </row>
    <row r="23" spans="2:16" ht="19.5" customHeight="1" x14ac:dyDescent="0.2">
      <c r="B23" s="34"/>
      <c r="C23" s="50"/>
      <c r="D23" s="51"/>
      <c r="E23" s="50"/>
      <c r="F23" s="43"/>
      <c r="G23" s="43"/>
      <c r="H23" s="51"/>
      <c r="I23" s="20"/>
      <c r="J23" s="50"/>
      <c r="K23" s="51"/>
      <c r="L23" s="50"/>
      <c r="M23" s="43"/>
      <c r="N23" s="43"/>
      <c r="O23" s="51"/>
      <c r="P23" s="35"/>
    </row>
    <row r="24" spans="2:16" ht="19.5" customHeight="1" x14ac:dyDescent="0.2">
      <c r="B24" s="34"/>
      <c r="C24" s="52"/>
      <c r="D24" s="54"/>
      <c r="E24" s="52"/>
      <c r="F24" s="53"/>
      <c r="G24" s="53"/>
      <c r="H24" s="54"/>
      <c r="I24" s="20"/>
      <c r="J24" s="52"/>
      <c r="K24" s="54"/>
      <c r="L24" s="52"/>
      <c r="M24" s="53"/>
      <c r="N24" s="53"/>
      <c r="O24" s="54"/>
      <c r="P24" s="35"/>
    </row>
    <row r="25" spans="2:16" ht="9.75" customHeight="1" x14ac:dyDescent="0.2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HU'!$B$6:$B$22</xm:f>
          </x14:formula1>
          <xm:sqref>C11</xm:sqref>
        </x14:dataValidation>
        <x14:dataValidation type="list" allowBlank="1" showErrorMessage="1" xr:uid="{783190D8-DACE-4012-90A7-6F289D42A6B7}">
          <x14:formula1>
            <xm:f>'Formato descripción HU'!$B$6:$B$24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Props1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Joel Chuquisala</cp:lastModifiedBy>
  <cp:revision/>
  <dcterms:created xsi:type="dcterms:W3CDTF">2019-10-21T15:37:14Z</dcterms:created>
  <dcterms:modified xsi:type="dcterms:W3CDTF">2025-08-05T21:01:47Z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