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F11B6770-22D7-45E3-8104-105DEEC6A7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M15" i="2" l="1"/>
  <c r="C13" i="2"/>
  <c r="L22" i="2"/>
  <c r="E22" i="2"/>
  <c r="E19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<sst xmlns="http://schemas.openxmlformats.org/spreadsheetml/2006/main" count="128" uniqueCount="85">
  <si>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</si>
  <si>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</si>
  <si>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</si>
  <si>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</si>
  <si>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</si>
  <si>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</si>
  <si>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</si>
  <si>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</si>
  <si>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</si>
  <si>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</si>
  <si>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</si>
  <si>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</si>
  <si>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</si>
  <si>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</si>
  <si>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</si>
  <si>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</si>
  <si>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</si>
  <si>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Terminado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</si>
  <si>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</si>
  <si>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</si>
  <si>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</si>
  <si>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</si>
  <si>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</si>
  <si>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</si>
  <si>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</si>
  <si>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</si>
  <si>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</si>
  <si>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</si>
  <si>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</si>
  <si>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</si>
  <si>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</si>
  <si>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</si>
  <si>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</si>
  <si>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</si>
  <si>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</si>
  <si>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</si>
  <si>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</si>
  <si>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</si>
  <si>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</si>
  <si>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</si>
  <si>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</si>
  <si>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</si>
  <si>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</si>
  <si>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Leandro Safla, Marco Chuquisala, Kerly Bonilla </t>
  </si>
  <si>
    <t>No hay un sistema eficiente para registrar los productos .</t>
  </si>
  <si>
    <t>Para mejorar la precisión del inventario y asegurar que todos los productos esten registrados.</t>
  </si>
  <si>
    <t xml:space="preserve">Desarrollar en C funciones para registrar correctamente los productos, adicional debera validar que los campos no enten vacios y los datos ingresados sean correctos </t>
  </si>
  <si>
    <t xml:space="preserve">4 horas </t>
  </si>
  <si>
    <t xml:space="preserve">La Falta de actualización de productos afecta la gestión de stock y precios </t>
  </si>
  <si>
    <t xml:space="preserve">Para evitar errores en las ventas, como precios erroneos </t>
  </si>
  <si>
    <t>Desarrollar en C funciones que permirtan seleccionar el producto po ID, validación de datos.</t>
  </si>
  <si>
    <t xml:space="preserve">3 a 5 horas </t>
  </si>
  <si>
    <t>La búsqueda ineficiente que permita realizar búsquedas rápidas de productos en el inventario.</t>
  </si>
  <si>
    <t>Para mejorar el acceso y control del inventario, facilitando la búsqueda de productos específicos.</t>
  </si>
  <si>
    <t xml:space="preserve">2 a 3 horas </t>
  </si>
  <si>
    <t>La ausencia de un proceso de eliminación lleva a desactualización de datos, haciendo que falle la precisión del inventario.</t>
  </si>
  <si>
    <t xml:space="preserve">Para garantizar que el inventario este actualizado  y no tenga productos que ya no estén disponibles </t>
  </si>
  <si>
    <t>Desarrollar en C una función que permita eliminar el producto de la base de datos, asegurandose de pedir una configuración antes de eliminar el producto.</t>
  </si>
  <si>
    <t xml:space="preserve">3 horas </t>
  </si>
  <si>
    <t xml:space="preserve">Desarrollar en C una función que permita buscar y mostrar los productos por nombre, categoría o precio </t>
  </si>
  <si>
    <t>No existe un control de stock que permita identificar cuándo es necesario reabastecer productos, lo que puede resultar en desabastecimientos o excesos de inventario.</t>
  </si>
  <si>
    <t>Para garantizar que siempre haya suficiente stock disponible y evitar excesos de inventario.</t>
  </si>
  <si>
    <t xml:space="preserve">Desarrollar en C una funcion que permita añadir campos de los nivebles min y max,  que sea revise periodicamente y alerte al usuario </t>
  </si>
  <si>
    <t xml:space="preserve">5 horas </t>
  </si>
  <si>
    <t xml:space="preserve">Sistema de Inventario Almacen Caritas </t>
  </si>
  <si>
    <t xml:space="preserve">Veronica Alvan </t>
  </si>
  <si>
    <t>El programa debera permirtir  ingresar productos correctamente en la base de datos del sistema.</t>
  </si>
  <si>
    <t>El programa debe permitir estar en constate actualización de inventario,</t>
  </si>
  <si>
    <t xml:space="preserve">El programa debe permitir la busqueda rapida de un producto del inventario </t>
  </si>
  <si>
    <t xml:space="preserve">El programa debe permitir eliminar productos de una manera controlada </t>
  </si>
  <si>
    <t>El programa debe controlar los niveles mínimos y máximos de productos en el inventario y alertar cuando sea necesario realizar una compra o venta.</t>
  </si>
  <si>
    <t>No todos pueden tener acceso al inventario</t>
  </si>
  <si>
    <t>El programa debe permitir ingresar una contraseña ára ingresar al menu principal +</t>
  </si>
  <si>
    <t xml:space="preserve">Para mejorar la seguridades del Cliente </t>
  </si>
  <si>
    <t xml:space="preserve">Derarrollar en C un función para ingresar una contraseña valida </t>
  </si>
  <si>
    <t xml:space="preserve">2 horas </t>
  </si>
  <si>
    <t xml:space="preserve">La gestión de devoluviones de productos no esta auromatizada </t>
  </si>
  <si>
    <t xml:space="preserve">El programa debera permitir la gestión de devoluciones de prendas </t>
  </si>
  <si>
    <t xml:space="preserve">Para garantizar que el inventario vuelva a actualizarce con las prendas de devoluvión </t>
  </si>
  <si>
    <t xml:space="preserve">Desarrollar en C una funcioón que permita registrar con éxito las prendas devueltas </t>
  </si>
  <si>
    <t xml:space="preserve">No se puede realizar un seguimiento hostorico del inventario </t>
  </si>
  <si>
    <t>El programa debera permitir ver el historial de movimientos de cada producto en el inventario.</t>
  </si>
  <si>
    <t>Para garantizar que al final del mes se pueda hacer un contro del inventario maás eficiente.</t>
  </si>
  <si>
    <t xml:space="preserve">Desarrollar en C funciones que permitan registrar todos los movimientos de las prendas </t>
  </si>
  <si>
    <t xml:space="preserve">4 a 5 horas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</si>
</sst>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/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9" fontId="6" fillId="0" borderId="2" xfId="0" applyNumberFormat="1" applyFont="1" applyBorder="1" applyAlignment="1">
      <alignment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6" fillId="0" borderId="27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0" fillId="0" borderId="26" xfId="0" applyBorder="1"/>
    <xf numFmtId="0" fontId="5" fillId="0" borderId="27" xfId="0" applyFont="1" applyBorder="1" applyAlignment="1">
      <alignment vertical="center"/>
    </xf>
    <xf numFmtId="0" fontId="6" fillId="0" borderId="26" xfId="0" applyFont="1" applyBorder="1" applyAlignment="1">
      <alignment vertical="center" wrapText="1"/>
    </xf>
    <xf numFmtId="0" fontId="5" fillId="8" borderId="26" xfId="0" applyFont="1" applyFill="1" applyBorder="1" applyAlignment="1">
      <alignment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vertical="center"/>
    </xf>
    <xf numFmtId="164" fontId="5" fillId="0" borderId="3" xfId="0" applyNumberFormat="1" applyFont="1" applyBorder="1" applyAlignment="1">
      <alignment horizontal="center" vertical="center" wrapText="1"/>
    </xf>
    <xf numFmtId="0" fontId="0" fillId="0" borderId="30" xfId="0" applyBorder="1"/>
    <xf numFmtId="0" fontId="5" fillId="0" borderId="31" xfId="0" applyFont="1" applyBorder="1" applyAlignment="1">
      <alignment vertical="center" wrapText="1"/>
    </xf>
    <xf numFmtId="0" fontId="5" fillId="0" borderId="32" xfId="0" applyFont="1" applyBorder="1" applyAlignment="1">
      <alignment vertical="center" wrapText="1"/>
    </xf>
    <xf numFmtId="0" fontId="0" fillId="0" borderId="26" xfId="0" applyFill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395004</xdr:colOff>
      <xdr:row>8</xdr:row>
      <xdr:rowOff>228599</xdr:rowOff>
    </xdr:from>
    <xdr:to>
      <xdr:col>14</xdr:col>
      <xdr:colOff>771524</xdr:colOff>
      <xdr:row>12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BE2244-8E1D-405F-A111-2CEABE5E6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5279" y="1171574"/>
          <a:ext cx="1186145" cy="1180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topLeftCell="D11" zoomScale="43" zoomScaleNormal="100" workbookViewId="0">
      <selection activeCell="O11" sqref="O11:O13"/>
    </sheetView>
  </sheetViews>
  <sheetFormatPr baseColWidth="10" defaultColWidth="12.59765625" defaultRowHeight="15" customHeight="1" x14ac:dyDescent="0.25"/>
  <cols>
    <col min="1" max="1" width="4.59765625" customWidth="1"/>
    <col min="2" max="2" width="8.09765625" customWidth="1"/>
    <col min="3" max="3" width="43.19921875" customWidth="1"/>
    <col min="4" max="4" width="57.8984375" customWidth="1"/>
    <col min="5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39843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49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26" ht="14.4" x14ac:dyDescent="0.3">
      <c r="H4" s="4"/>
      <c r="I4" s="1"/>
      <c r="J4" s="1"/>
      <c r="K4" s="2"/>
      <c r="L4" s="3"/>
    </row>
    <row r="5" spans="1:26" ht="51.75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99" customHeight="1" x14ac:dyDescent="0.25">
      <c r="B6" s="76" t="s">
        <v>15</v>
      </c>
      <c r="C6" s="44" t="s">
        <v>71</v>
      </c>
      <c r="D6" s="44" t="s">
        <v>72</v>
      </c>
      <c r="E6" s="44" t="s">
        <v>73</v>
      </c>
      <c r="F6" s="80" t="s">
        <v>65</v>
      </c>
      <c r="G6" s="81" t="s">
        <v>74</v>
      </c>
      <c r="H6" s="16" t="s">
        <v>43</v>
      </c>
      <c r="I6" s="10" t="s">
        <v>75</v>
      </c>
      <c r="J6" s="11"/>
      <c r="K6" s="10" t="s">
        <v>16</v>
      </c>
      <c r="L6" s="10" t="s">
        <v>31</v>
      </c>
      <c r="M6" s="11"/>
      <c r="N6" s="11"/>
      <c r="O6" s="11" t="s">
        <v>64</v>
      </c>
    </row>
    <row r="7" spans="1:26" s="48" customFormat="1" ht="86.4" customHeight="1" x14ac:dyDescent="0.25">
      <c r="B7" s="76"/>
      <c r="C7" s="78" t="s">
        <v>44</v>
      </c>
      <c r="D7" s="78" t="s">
        <v>66</v>
      </c>
      <c r="E7" s="79" t="s">
        <v>45</v>
      </c>
      <c r="F7" s="8" t="s">
        <v>65</v>
      </c>
      <c r="G7" s="43" t="s">
        <v>46</v>
      </c>
      <c r="H7" s="8" t="s">
        <v>43</v>
      </c>
      <c r="I7" s="10" t="s">
        <v>47</v>
      </c>
      <c r="J7" s="11"/>
      <c r="K7" s="10" t="s">
        <v>16</v>
      </c>
      <c r="L7" s="10" t="s">
        <v>31</v>
      </c>
      <c r="M7" s="11"/>
      <c r="N7" s="77"/>
      <c r="O7" s="11" t="s">
        <v>64</v>
      </c>
    </row>
    <row r="8" spans="1:26" ht="72" customHeight="1" x14ac:dyDescent="0.3">
      <c r="B8" s="7" t="s">
        <v>18</v>
      </c>
      <c r="C8" s="43" t="s">
        <v>48</v>
      </c>
      <c r="D8" t="s">
        <v>67</v>
      </c>
      <c r="E8" s="8" t="s">
        <v>49</v>
      </c>
      <c r="F8" s="8" t="s">
        <v>65</v>
      </c>
      <c r="G8" s="32" t="s">
        <v>50</v>
      </c>
      <c r="H8" s="8" t="s">
        <v>43</v>
      </c>
      <c r="I8" s="10" t="s">
        <v>51</v>
      </c>
      <c r="J8" s="11"/>
      <c r="K8" s="10" t="s">
        <v>16</v>
      </c>
      <c r="L8" s="10" t="s">
        <v>31</v>
      </c>
      <c r="M8" s="9"/>
      <c r="N8" s="12"/>
      <c r="O8" s="11" t="s">
        <v>64</v>
      </c>
    </row>
    <row r="9" spans="1:26" ht="72" customHeight="1" x14ac:dyDescent="0.25">
      <c r="B9" s="7" t="s">
        <v>19</v>
      </c>
      <c r="C9" t="s">
        <v>52</v>
      </c>
      <c r="D9" s="8" t="s">
        <v>68</v>
      </c>
      <c r="E9" s="8" t="s">
        <v>53</v>
      </c>
      <c r="F9" s="8" t="s">
        <v>65</v>
      </c>
      <c r="G9" s="9" t="s">
        <v>59</v>
      </c>
      <c r="H9" s="8" t="s">
        <v>43</v>
      </c>
      <c r="I9" s="10" t="s">
        <v>54</v>
      </c>
      <c r="J9" s="11"/>
      <c r="K9" s="10" t="s">
        <v>16</v>
      </c>
      <c r="L9" s="10" t="s">
        <v>31</v>
      </c>
      <c r="M9" s="40"/>
      <c r="N9" s="41"/>
      <c r="O9" s="11" t="s">
        <v>64</v>
      </c>
    </row>
    <row r="10" spans="1:26" ht="122.4" customHeight="1" x14ac:dyDescent="0.25">
      <c r="A10" s="14"/>
      <c r="B10" s="7" t="s">
        <v>20</v>
      </c>
      <c r="C10" s="9" t="s">
        <v>55</v>
      </c>
      <c r="D10" s="15" t="s">
        <v>69</v>
      </c>
      <c r="E10" s="15" t="s">
        <v>56</v>
      </c>
      <c r="F10" s="8" t="s">
        <v>65</v>
      </c>
      <c r="G10" s="9" t="s">
        <v>57</v>
      </c>
      <c r="H10" s="8" t="s">
        <v>43</v>
      </c>
      <c r="I10" s="13" t="s">
        <v>58</v>
      </c>
      <c r="J10" s="11"/>
      <c r="K10" s="10" t="s">
        <v>16</v>
      </c>
      <c r="L10" s="10" t="s">
        <v>31</v>
      </c>
      <c r="M10" s="46"/>
      <c r="N10" s="44"/>
      <c r="O10" s="11" t="s">
        <v>64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16.4" customHeight="1" x14ac:dyDescent="0.25">
      <c r="B11" s="7" t="s">
        <v>21</v>
      </c>
      <c r="C11" s="8" t="s">
        <v>60</v>
      </c>
      <c r="D11" s="15" t="s">
        <v>70</v>
      </c>
      <c r="E11" s="15" t="s">
        <v>61</v>
      </c>
      <c r="F11" s="8" t="s">
        <v>65</v>
      </c>
      <c r="G11" s="15" t="s">
        <v>62</v>
      </c>
      <c r="H11" s="8" t="s">
        <v>43</v>
      </c>
      <c r="I11" s="13" t="s">
        <v>63</v>
      </c>
      <c r="J11" s="11"/>
      <c r="K11" s="10" t="s">
        <v>16</v>
      </c>
      <c r="L11" s="10" t="s">
        <v>31</v>
      </c>
      <c r="M11" s="42"/>
      <c r="N11" s="43"/>
      <c r="O11" s="11" t="s">
        <v>64</v>
      </c>
    </row>
    <row r="12" spans="1:26" ht="138.6" customHeight="1" x14ac:dyDescent="0.25">
      <c r="B12" s="7" t="s">
        <v>22</v>
      </c>
      <c r="C12" s="8" t="s">
        <v>76</v>
      </c>
      <c r="D12" s="8" t="s">
        <v>77</v>
      </c>
      <c r="E12" s="8" t="s">
        <v>78</v>
      </c>
      <c r="F12" s="8" t="s">
        <v>65</v>
      </c>
      <c r="G12" s="8" t="s">
        <v>79</v>
      </c>
      <c r="H12" s="8" t="s">
        <v>43</v>
      </c>
      <c r="I12" s="10" t="s">
        <v>47</v>
      </c>
      <c r="J12" s="11"/>
      <c r="K12" s="10" t="s">
        <v>16</v>
      </c>
      <c r="L12" s="10" t="s">
        <v>31</v>
      </c>
      <c r="M12" s="8"/>
      <c r="N12" s="8"/>
      <c r="O12" s="11" t="s">
        <v>64</v>
      </c>
    </row>
    <row r="13" spans="1:26" ht="107.4" customHeight="1" x14ac:dyDescent="0.25">
      <c r="B13" s="7" t="s">
        <v>23</v>
      </c>
      <c r="C13" s="8" t="s">
        <v>80</v>
      </c>
      <c r="D13" s="8" t="s">
        <v>81</v>
      </c>
      <c r="E13" s="8" t="s">
        <v>82</v>
      </c>
      <c r="F13" s="8" t="s">
        <v>65</v>
      </c>
      <c r="G13" s="8" t="s">
        <v>83</v>
      </c>
      <c r="H13" s="8" t="s">
        <v>43</v>
      </c>
      <c r="I13" s="10" t="s">
        <v>84</v>
      </c>
      <c r="J13" s="11"/>
      <c r="K13" s="10" t="s">
        <v>16</v>
      </c>
      <c r="L13" s="10" t="s">
        <v>31</v>
      </c>
      <c r="M13" s="8"/>
      <c r="N13" s="8"/>
      <c r="O13" s="11" t="s">
        <v>64</v>
      </c>
    </row>
    <row r="14" spans="1:26" ht="120.6" customHeight="1" x14ac:dyDescent="0.25">
      <c r="B14" s="7" t="s">
        <v>24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1:26" ht="124.5" customHeight="1" x14ac:dyDescent="0.25">
      <c r="B15" s="7" t="s">
        <v>25</v>
      </c>
      <c r="F15" s="8"/>
      <c r="H15" s="8"/>
      <c r="I15" s="10"/>
      <c r="J15" s="11"/>
      <c r="K15" s="10"/>
      <c r="L15" s="10"/>
      <c r="M15" s="8"/>
      <c r="N15" s="11"/>
      <c r="O15" s="8"/>
    </row>
    <row r="16" spans="1:26" ht="117.75" customHeight="1" x14ac:dyDescent="0.25">
      <c r="B16" s="7" t="s">
        <v>26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11"/>
      <c r="O16" s="8"/>
    </row>
    <row r="17" spans="2:15" ht="115.5" customHeight="1" x14ac:dyDescent="0.25">
      <c r="B17" s="7" t="s">
        <v>27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11"/>
      <c r="O17" s="8"/>
    </row>
    <row r="18" spans="2:15" ht="122.25" customHeight="1" x14ac:dyDescent="0.25">
      <c r="B18" s="7" t="s">
        <v>28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11"/>
      <c r="O18" s="8"/>
    </row>
    <row r="19" spans="2:15" ht="127.5" customHeight="1" x14ac:dyDescent="0.25">
      <c r="B19" s="7"/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11"/>
      <c r="O19" s="8"/>
    </row>
    <row r="20" spans="2:15" ht="118.5" customHeight="1" x14ac:dyDescent="0.25">
      <c r="B20" s="7"/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11"/>
      <c r="O20" s="8"/>
    </row>
    <row r="21" spans="2:15" ht="109.5" customHeight="1" x14ac:dyDescent="0.25">
      <c r="B21" s="45"/>
      <c r="C21" s="8"/>
      <c r="D21" s="8"/>
      <c r="E21" s="8"/>
      <c r="F21" s="8"/>
      <c r="G21" s="8"/>
      <c r="H21" s="8"/>
      <c r="I21" s="10"/>
      <c r="J21" s="11"/>
      <c r="K21" s="10"/>
      <c r="L21" s="10"/>
      <c r="M21" s="8"/>
      <c r="N21" s="11"/>
      <c r="O21" s="8"/>
    </row>
    <row r="22" spans="2:15" ht="114" customHeight="1" x14ac:dyDescent="0.25">
      <c r="B22" s="45"/>
      <c r="C22" s="8"/>
      <c r="D22" s="8"/>
      <c r="E22" s="8"/>
      <c r="F22" s="8"/>
      <c r="G22" s="8"/>
      <c r="H22" s="8"/>
      <c r="I22" s="10"/>
      <c r="J22" s="11"/>
      <c r="K22" s="10"/>
      <c r="L22" s="10"/>
      <c r="M22" s="11"/>
      <c r="N22" s="11"/>
      <c r="O22" s="8"/>
    </row>
    <row r="23" spans="2:15" ht="101.25" customHeight="1" x14ac:dyDescent="0.25">
      <c r="B23" s="45"/>
      <c r="C23" s="16"/>
      <c r="D23" s="8"/>
      <c r="E23" s="8"/>
      <c r="F23" s="8"/>
      <c r="G23" s="8"/>
      <c r="H23" s="8"/>
      <c r="I23" s="10"/>
      <c r="J23" s="11"/>
      <c r="K23" s="10"/>
      <c r="L23" s="10"/>
      <c r="M23" s="11"/>
      <c r="N23" s="11"/>
      <c r="O23" s="8"/>
    </row>
    <row r="24" spans="2:15" ht="75" customHeight="1" x14ac:dyDescent="0.25">
      <c r="B24" s="47"/>
      <c r="C24" s="16"/>
      <c r="D24" s="8"/>
      <c r="E24" s="8"/>
      <c r="F24" s="8"/>
      <c r="G24" s="8"/>
      <c r="H24" s="8"/>
      <c r="I24" s="10"/>
      <c r="J24" s="11"/>
      <c r="K24" s="10"/>
      <c r="L24" s="10"/>
      <c r="M24" s="11"/>
      <c r="N24" s="11"/>
      <c r="O24" s="11"/>
    </row>
    <row r="25" spans="2:15" ht="19.5" customHeight="1" x14ac:dyDescent="0.3">
      <c r="I25" s="1"/>
      <c r="J25" s="1"/>
      <c r="K25" s="2"/>
      <c r="L25" s="3"/>
    </row>
    <row r="26" spans="2:15" ht="19.5" customHeight="1" x14ac:dyDescent="0.25">
      <c r="I26" s="1"/>
      <c r="J26" s="1"/>
      <c r="K26" s="18"/>
      <c r="L26" s="3"/>
    </row>
    <row r="27" spans="2:15" ht="19.5" customHeight="1" x14ac:dyDescent="0.25">
      <c r="I27" s="1"/>
      <c r="J27" s="1"/>
      <c r="K27" s="18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/>
      <c r="L30" s="3"/>
    </row>
    <row r="31" spans="2:15" ht="19.5" customHeight="1" x14ac:dyDescent="0.3">
      <c r="I31" s="1"/>
      <c r="J31" s="1"/>
      <c r="K31" s="2" t="s">
        <v>16</v>
      </c>
      <c r="L31" s="1" t="s">
        <v>29</v>
      </c>
      <c r="M31" s="4"/>
    </row>
    <row r="32" spans="2:15" ht="19.5" customHeight="1" x14ac:dyDescent="0.3">
      <c r="I32" s="1"/>
      <c r="J32" s="1"/>
      <c r="K32" s="2" t="s">
        <v>30</v>
      </c>
      <c r="L32" s="1" t="s">
        <v>31</v>
      </c>
      <c r="M32" s="4"/>
    </row>
    <row r="33" spans="9:13" ht="19.5" customHeight="1" x14ac:dyDescent="0.3">
      <c r="I33" s="1"/>
      <c r="J33" s="1"/>
      <c r="K33" s="2" t="s">
        <v>32</v>
      </c>
      <c r="L33" s="1" t="s">
        <v>17</v>
      </c>
      <c r="M33" s="4"/>
    </row>
    <row r="34" spans="9:13" ht="19.5" customHeight="1" x14ac:dyDescent="0.3">
      <c r="I34" s="1"/>
      <c r="J34" s="1"/>
      <c r="K34" s="2"/>
      <c r="L34" s="1" t="s">
        <v>33</v>
      </c>
      <c r="M34" s="4"/>
    </row>
    <row r="35" spans="9:13" ht="19.5" customHeight="1" x14ac:dyDescent="0.3">
      <c r="I35" s="1"/>
      <c r="J35" s="1"/>
      <c r="K35" s="2"/>
      <c r="L35" s="3"/>
    </row>
    <row r="36" spans="9:13" ht="19.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3">
      <c r="I1000" s="1"/>
      <c r="J1000" s="1"/>
      <c r="K1000" s="2"/>
      <c r="L1000" s="3"/>
    </row>
    <row r="1001" spans="9:12" ht="15.75" customHeight="1" x14ac:dyDescent="0.25">
      <c r="I1001" s="3"/>
      <c r="J1001" s="3"/>
      <c r="K1001" s="17"/>
      <c r="L1001" s="3"/>
    </row>
    <row r="1002" spans="9:12" ht="15.75" customHeight="1" x14ac:dyDescent="0.25">
      <c r="I1002" s="3"/>
      <c r="J1002" s="3"/>
      <c r="K1002" s="17"/>
      <c r="L1002" s="3"/>
    </row>
  </sheetData>
  <mergeCells count="1">
    <mergeCell ref="B3:O3"/>
  </mergeCells>
  <phoneticPr fontId="15" type="noConversion"/>
  <dataValidations count="2">
    <dataValidation type="list" allowBlank="1" showErrorMessage="1" sqref="L6:L24" xr:uid="{00000000-0002-0000-0000-000000000000}">
      <formula1>$L$31:$L$34</formula1>
    </dataValidation>
    <dataValidation type="list" allowBlank="1" showErrorMessage="1" sqref="K6:K24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9"/>
      <c r="D4" s="19"/>
      <c r="E4" s="19"/>
      <c r="F4" s="4"/>
    </row>
    <row r="5" spans="2:16" ht="14.4" hidden="1" x14ac:dyDescent="0.3">
      <c r="C5" s="19"/>
      <c r="D5" s="19"/>
      <c r="E5" s="19"/>
      <c r="F5" s="4"/>
    </row>
    <row r="6" spans="2:16" ht="39.75" customHeight="1" x14ac:dyDescent="0.25">
      <c r="B6" s="73" t="s">
        <v>34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69"/>
    </row>
    <row r="7" spans="2:16" ht="9.75" customHeight="1" x14ac:dyDescent="0.25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6" ht="9.75" customHeight="1" x14ac:dyDescent="0.3">
      <c r="B8" s="33"/>
      <c r="C8" s="34"/>
      <c r="D8" s="34"/>
      <c r="E8" s="34"/>
      <c r="F8" s="35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2:16" ht="30" customHeight="1" x14ac:dyDescent="0.25">
      <c r="B9" s="38"/>
      <c r="C9" s="21" t="s">
        <v>1</v>
      </c>
      <c r="D9" s="22"/>
      <c r="E9" s="68" t="s">
        <v>35</v>
      </c>
      <c r="F9" s="69"/>
      <c r="G9" s="22"/>
      <c r="H9" s="68" t="s">
        <v>11</v>
      </c>
      <c r="I9" s="69"/>
      <c r="J9" s="23"/>
      <c r="K9" s="23"/>
      <c r="L9" s="23"/>
      <c r="M9" s="23"/>
      <c r="N9" s="23"/>
      <c r="O9" s="23"/>
      <c r="P9" s="39"/>
    </row>
    <row r="10" spans="2:16" ht="30" customHeight="1" x14ac:dyDescent="0.25">
      <c r="B10" s="38"/>
      <c r="C10" s="24" t="s">
        <v>21</v>
      </c>
      <c r="D10" s="25"/>
      <c r="E10" s="70" t="str">
        <f>VLOOKUP(C10,'Formato descripción HU'!B6:O24,5,0)</f>
        <v xml:space="preserve">Veronica Alvan </v>
      </c>
      <c r="F10" s="69"/>
      <c r="G10" s="26"/>
      <c r="H10" s="70" t="str">
        <f>VLOOKUP(C10,'Formato descripción HU'!B6:O264,11,0)</f>
        <v>En proceso</v>
      </c>
      <c r="I10" s="69"/>
      <c r="J10" s="26"/>
      <c r="K10" s="23"/>
      <c r="L10" s="23"/>
      <c r="M10" s="23"/>
      <c r="N10" s="23"/>
      <c r="O10" s="23"/>
      <c r="P10" s="39"/>
    </row>
    <row r="11" spans="2:16" ht="9.75" customHeight="1" x14ac:dyDescent="0.25">
      <c r="B11" s="38"/>
      <c r="C11" s="27"/>
      <c r="D11" s="25"/>
      <c r="E11" s="28"/>
      <c r="F11" s="28"/>
      <c r="G11" s="26"/>
      <c r="H11" s="28"/>
      <c r="I11" s="28"/>
      <c r="J11" s="26"/>
      <c r="K11" s="28"/>
      <c r="L11" s="28"/>
      <c r="M11" s="23"/>
      <c r="N11" s="28"/>
      <c r="O11" s="28"/>
      <c r="P11" s="39"/>
    </row>
    <row r="12" spans="2:16" ht="30" customHeight="1" x14ac:dyDescent="0.25">
      <c r="B12" s="38"/>
      <c r="C12" s="21" t="s">
        <v>36</v>
      </c>
      <c r="D12" s="25"/>
      <c r="E12" s="68" t="s">
        <v>10</v>
      </c>
      <c r="F12" s="69"/>
      <c r="G12" s="26"/>
      <c r="H12" s="68" t="s">
        <v>37</v>
      </c>
      <c r="I12" s="69"/>
      <c r="J12" s="26"/>
      <c r="K12" s="28"/>
      <c r="L12" s="28"/>
      <c r="M12" s="23"/>
      <c r="N12" s="28"/>
      <c r="O12" s="28"/>
      <c r="P12" s="39"/>
    </row>
    <row r="13" spans="2:16" ht="30" customHeight="1" x14ac:dyDescent="0.25">
      <c r="B13" s="38"/>
      <c r="C13" s="24" t="str">
        <f>VLOOKUP('Historia de Usuario'!C10,'Formato descripción HU'!B6:O24,8,0)</f>
        <v xml:space="preserve">5 horas </v>
      </c>
      <c r="D13" s="25"/>
      <c r="E13" s="70" t="str">
        <f>VLOOKUP(C10,'Formato descripción HU'!B6:O24,10,0)</f>
        <v>Alta</v>
      </c>
      <c r="F13" s="69"/>
      <c r="G13" s="26"/>
      <c r="H13" s="70" t="str">
        <f>VLOOKUP(C10,'Formato descripción HU'!B6:O24,7,0)</f>
        <v xml:space="preserve">Leandro Safla, Marco Chuquisala, Kerly Bonilla </v>
      </c>
      <c r="I13" s="69"/>
      <c r="J13" s="26"/>
      <c r="K13" s="28"/>
      <c r="L13" s="28"/>
      <c r="M13" s="23"/>
      <c r="N13" s="28"/>
      <c r="O13" s="28"/>
      <c r="P13" s="39"/>
    </row>
    <row r="14" spans="2:16" ht="9.75" customHeight="1" x14ac:dyDescent="0.25">
      <c r="B14" s="38"/>
      <c r="C14" s="23"/>
      <c r="D14" s="25"/>
      <c r="E14" s="23"/>
      <c r="F14" s="23"/>
      <c r="G14" s="26"/>
      <c r="H14" s="26"/>
      <c r="I14" s="23"/>
      <c r="J14" s="23"/>
      <c r="K14" s="23"/>
      <c r="L14" s="23"/>
      <c r="M14" s="23"/>
      <c r="N14" s="23"/>
      <c r="O14" s="23"/>
      <c r="P14" s="39"/>
    </row>
    <row r="15" spans="2:16" ht="19.5" customHeight="1" x14ac:dyDescent="0.25">
      <c r="B15" s="38"/>
      <c r="C15" s="51" t="s">
        <v>38</v>
      </c>
      <c r="D15" s="75" t="str">
        <f>VLOOKUP(C10,'Formato descripción HU'!B6:O24,3,0)</f>
        <v>El programa debe controlar los niveles mínimos y máximos de productos en el inventario y alertar cuando sea necesario realizar una compra o venta.</v>
      </c>
      <c r="E15" s="56"/>
      <c r="F15" s="23"/>
      <c r="G15" s="51" t="s">
        <v>39</v>
      </c>
      <c r="H15" s="75" t="str">
        <f>VLOOKUP(C10,'Formato descripción HU'!B6:O24,4,0)</f>
        <v>Para garantizar que siempre haya suficiente stock disponible y evitar excesos de inventario.</v>
      </c>
      <c r="I15" s="55"/>
      <c r="J15" s="56"/>
      <c r="K15" s="23"/>
      <c r="L15" s="51" t="s">
        <v>40</v>
      </c>
      <c r="M15" s="54" t="str">
        <f>VLOOKUP(C10,'Formato descripción HU'!B6:O24,6,0)</f>
        <v xml:space="preserve">Desarrollar en C una funcion que permita añadir campos de los nivebles min y max,  que sea revise periodicamente y alerte al usuario </v>
      </c>
      <c r="N15" s="55"/>
      <c r="O15" s="56"/>
      <c r="P15" s="39"/>
    </row>
    <row r="16" spans="2:16" ht="19.5" customHeight="1" x14ac:dyDescent="0.25">
      <c r="B16" s="38"/>
      <c r="C16" s="52"/>
      <c r="D16" s="57"/>
      <c r="E16" s="58"/>
      <c r="F16" s="23"/>
      <c r="G16" s="52"/>
      <c r="H16" s="57"/>
      <c r="I16" s="50"/>
      <c r="J16" s="58"/>
      <c r="K16" s="23"/>
      <c r="L16" s="52"/>
      <c r="M16" s="57"/>
      <c r="N16" s="50"/>
      <c r="O16" s="58"/>
      <c r="P16" s="39"/>
    </row>
    <row r="17" spans="2:16" ht="19.5" customHeight="1" x14ac:dyDescent="0.25">
      <c r="B17" s="38"/>
      <c r="C17" s="53"/>
      <c r="D17" s="59"/>
      <c r="E17" s="61"/>
      <c r="F17" s="23"/>
      <c r="G17" s="53"/>
      <c r="H17" s="59"/>
      <c r="I17" s="60"/>
      <c r="J17" s="61"/>
      <c r="K17" s="23"/>
      <c r="L17" s="53"/>
      <c r="M17" s="59"/>
      <c r="N17" s="60"/>
      <c r="O17" s="61"/>
      <c r="P17" s="39"/>
    </row>
    <row r="18" spans="2:16" ht="9.75" customHeight="1" x14ac:dyDescent="0.25">
      <c r="B18" s="38"/>
      <c r="C18" s="23"/>
      <c r="D18" s="23"/>
      <c r="E18" s="23"/>
      <c r="F18" s="23"/>
      <c r="G18" s="26"/>
      <c r="H18" s="26"/>
      <c r="I18" s="26"/>
      <c r="J18" s="23"/>
      <c r="K18" s="23"/>
      <c r="L18" s="23"/>
      <c r="M18" s="23"/>
      <c r="N18" s="23"/>
      <c r="O18" s="23"/>
      <c r="P18" s="39"/>
    </row>
    <row r="19" spans="2:16" ht="19.5" customHeight="1" x14ac:dyDescent="0.25">
      <c r="B19" s="38"/>
      <c r="C19" s="71" t="s">
        <v>41</v>
      </c>
      <c r="D19" s="56"/>
      <c r="E19" s="62" t="str">
        <f>VLOOKUP(C10,'Formato descripción HU'!B6:O24,14,0)</f>
        <v xml:space="preserve">Sistema de Inventario Almacen Caritas 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39"/>
    </row>
    <row r="20" spans="2:16" ht="19.5" customHeight="1" x14ac:dyDescent="0.25">
      <c r="B20" s="38"/>
      <c r="C20" s="59"/>
      <c r="D20" s="61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39"/>
    </row>
    <row r="21" spans="2:16" ht="9.75" customHeight="1" x14ac:dyDescent="0.25">
      <c r="B21" s="38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39"/>
    </row>
    <row r="22" spans="2:16" ht="19.5" customHeight="1" x14ac:dyDescent="0.25">
      <c r="B22" s="38"/>
      <c r="C22" s="72" t="s">
        <v>42</v>
      </c>
      <c r="D22" s="56"/>
      <c r="E22" s="54">
        <f>VLOOKUP(C10,'Formato descripción HU'!B6:O24,12,0)</f>
        <v>0</v>
      </c>
      <c r="F22" s="55"/>
      <c r="G22" s="55"/>
      <c r="H22" s="56"/>
      <c r="I22" s="23"/>
      <c r="J22" s="72" t="s">
        <v>13</v>
      </c>
      <c r="K22" s="56"/>
      <c r="L22" s="54">
        <f>VLOOKUP(C10,'Formato descripción HU'!B6:O24,13,0)</f>
        <v>0</v>
      </c>
      <c r="M22" s="55"/>
      <c r="N22" s="55"/>
      <c r="O22" s="56"/>
      <c r="P22" s="39"/>
    </row>
    <row r="23" spans="2:16" ht="19.5" customHeight="1" x14ac:dyDescent="0.25">
      <c r="B23" s="38"/>
      <c r="C23" s="57"/>
      <c r="D23" s="58"/>
      <c r="E23" s="57"/>
      <c r="F23" s="50"/>
      <c r="G23" s="50"/>
      <c r="H23" s="58"/>
      <c r="I23" s="23"/>
      <c r="J23" s="57"/>
      <c r="K23" s="58"/>
      <c r="L23" s="57"/>
      <c r="M23" s="50"/>
      <c r="N23" s="50"/>
      <c r="O23" s="58"/>
      <c r="P23" s="39"/>
    </row>
    <row r="24" spans="2:16" ht="19.5" customHeight="1" x14ac:dyDescent="0.25">
      <c r="B24" s="38"/>
      <c r="C24" s="59"/>
      <c r="D24" s="61"/>
      <c r="E24" s="59"/>
      <c r="F24" s="60"/>
      <c r="G24" s="60"/>
      <c r="H24" s="61"/>
      <c r="I24" s="23"/>
      <c r="J24" s="59"/>
      <c r="K24" s="61"/>
      <c r="L24" s="59"/>
      <c r="M24" s="60"/>
      <c r="N24" s="60"/>
      <c r="O24" s="61"/>
      <c r="P24" s="39"/>
    </row>
    <row r="25" spans="2:16" ht="9.75" customHeight="1" x14ac:dyDescent="0.25"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HU'!$B$6:$B$22</xm:f>
          </x14:formula1>
          <xm:sqref>C11</xm:sqref>
        </x14:dataValidation>
        <x14:dataValidation type="list" allowBlank="1" showErrorMessage="1" xr:uid="{783190D8-DACE-4012-90A7-6F289D42A6B7}">
          <x14:formula1>
            <xm:f>'Formato descripción HU'!$B$6:$B$24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4" ma:contentTypeDescription="Crear nuevo documento." ma:contentTypeScope="" ma:versionID="a6849209fce37b8b9bc9b12ce7e99c9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9c809f1de208edb1f7f17b3027eecd4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Props1.xml><?xml version="1.0" encoding="utf-8"?>
<ds:datastoreItem xmlns:ds="http://schemas.openxmlformats.org/officeDocument/2006/customXml" ds:itemID="{FFCA0F49-E373-4116-B0EA-5CF9151CB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7D8618-BC5A-4AFD-ACEC-6D90E682B5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96AFB0-B65B-43EC-84D6-E6170CB29F7C}">
  <ds:schemaRefs>
    <ds:schemaRef ds:uri="http://schemas.microsoft.com/office/2006/metadata/properties"/>
    <ds:schemaRef ds:uri="http://schemas.microsoft.com/office/infopath/2007/PartnerControls"/>
    <ds:schemaRef ds:uri="f1f31ffb-9912-4459-99c8-b26e82094b5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PRISCILA LIZBETH BONILLA CHULCA</cp:lastModifiedBy>
  <cp:revision/>
  <dcterms:created xsi:type="dcterms:W3CDTF">2019-10-21T15:37:14Z</dcterms:created>
  <dcterms:modified xsi:type="dcterms:W3CDTF">2025-07-14T10:48:58Z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