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13_ncr:1_{60B16885-DF60-4228-9059-1BEB8E70B0A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<sst xmlns="http://schemas.openxmlformats.org/spreadsheetml/2006/main" count="58" uniqueCount="51">
  <si>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</si>
  <si>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</si>
  <si>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</si>
  <si>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</si>
  <si>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</si>
  <si>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</si>
  <si>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</si>
  <si>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</si>
  <si>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</si>
  <si>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</si>
  <si>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</si>
  <si>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</si>
  <si>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</si>
  <si>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</si>
  <si>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</si>
  <si>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</si>
  <si>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</si>
  <si>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</si>
  <si>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</si>
  <si>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</si>
  <si>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</si>
  <si>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</si>
  <si>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</si>
  <si>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</si>
  <si>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</si>
  <si>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</si>
  <si>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</si>
  <si>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</si>
  <si>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</si>
  <si>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</si>
  <si>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</si>
  <si>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</si>
  <si>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</si>
  <si>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</si>
  <si>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</si>
  <si>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</si>
  <si>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</si>
  <si>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</si>
  <si>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</si>
  <si>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</si>
  <si>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</si>
  <si>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</si>
  <si>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</si>
  <si>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Falta de control eficiente del inventario en la tienda.</t>
  </si>
  <si>
    <t>Para optimizar la gestión del stock y facilitar la administración del negocio.</t>
  </si>
  <si>
    <t>Jeferson Chuquimarca</t>
  </si>
  <si>
    <t>Desarrollar en C funciones para registrar, modificar, eliminar y consultar productos con interfaz de consola.</t>
  </si>
  <si>
    <t xml:space="preserve">Leandro Safla, Marco Chuquisala, Kerly Bonilla </t>
  </si>
  <si>
    <t xml:space="preserve">infdefinido </t>
  </si>
  <si>
    <t>Sistema de Inventario Tienda Electrónica</t>
  </si>
  <si>
    <t xml:space="preserve"> Se necesita registrar, actualizar, consultar y eliminar productos.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</si>
</sst>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26" xfId="0" applyBorder="1"/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zoomScaleNormal="100" workbookViewId="0">
      <selection activeCell="B3" sqref="B3:O3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3" width="43.25" customWidth="1"/>
    <col min="4" max="4" width="57.875" customWidth="1"/>
    <col min="5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t="s">
        <v>43</v>
      </c>
      <c r="D6" t="s">
        <v>50</v>
      </c>
      <c r="E6" s="8" t="s">
        <v>44</v>
      </c>
      <c r="F6" s="8" t="s">
        <v>45</v>
      </c>
      <c r="G6" s="8" t="s">
        <v>46</v>
      </c>
      <c r="H6" s="8" t="s">
        <v>47</v>
      </c>
      <c r="I6" s="11" t="s">
        <v>48</v>
      </c>
      <c r="J6" s="12"/>
      <c r="K6" s="11" t="s">
        <v>16</v>
      </c>
      <c r="L6" s="11" t="s">
        <v>31</v>
      </c>
      <c r="M6" s="12"/>
      <c r="N6" s="12"/>
      <c r="O6" s="12" t="s">
        <v>49</v>
      </c>
    </row>
    <row r="7" spans="1:26" ht="72" customHeight="1" x14ac:dyDescent="0.25">
      <c r="B7" s="7" t="s">
        <v>18</v>
      </c>
      <c r="C7" s="8"/>
      <c r="D7" s="9"/>
      <c r="E7" s="8"/>
      <c r="F7" s="10"/>
      <c r="G7" s="34"/>
      <c r="H7" s="8"/>
      <c r="I7" s="11"/>
      <c r="J7" s="12"/>
      <c r="K7" s="11"/>
      <c r="L7" s="11"/>
      <c r="M7" s="9"/>
      <c r="N7" s="13"/>
      <c r="O7" s="14"/>
    </row>
    <row r="8" spans="1:26" ht="72" customHeight="1" x14ac:dyDescent="0.2">
      <c r="B8" s="7" t="s">
        <v>19</v>
      </c>
      <c r="C8" s="9"/>
      <c r="D8" s="8"/>
      <c r="E8" s="8"/>
      <c r="F8" s="8"/>
      <c r="G8" s="9"/>
      <c r="H8" s="8"/>
      <c r="I8" s="11"/>
      <c r="J8" s="12"/>
      <c r="K8" s="11"/>
      <c r="L8" s="15"/>
      <c r="M8" s="43"/>
      <c r="N8" s="44"/>
      <c r="O8" s="45"/>
    </row>
    <row r="9" spans="1:26" ht="122.45" customHeight="1" x14ac:dyDescent="0.2">
      <c r="A9" s="16"/>
      <c r="B9" s="7" t="s">
        <v>20</v>
      </c>
      <c r="C9" s="9"/>
      <c r="D9" s="17"/>
      <c r="E9" s="17"/>
      <c r="F9" s="14"/>
      <c r="G9" s="9"/>
      <c r="H9" s="18"/>
      <c r="I9" s="15"/>
      <c r="J9" s="12"/>
      <c r="K9" s="11"/>
      <c r="L9" s="42"/>
      <c r="M9" s="51"/>
      <c r="N9" s="48"/>
      <c r="O9" s="50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6.45" customHeight="1" x14ac:dyDescent="0.2">
      <c r="B10" s="7" t="s">
        <v>21</v>
      </c>
      <c r="C10" s="8"/>
      <c r="D10" s="17"/>
      <c r="E10" s="17"/>
      <c r="F10" s="14"/>
      <c r="G10" s="17"/>
      <c r="H10" s="18"/>
      <c r="I10" s="15"/>
      <c r="J10" s="12"/>
      <c r="K10" s="11"/>
      <c r="L10" s="15"/>
      <c r="M10" s="46"/>
      <c r="N10" s="47"/>
      <c r="O10" s="47"/>
    </row>
    <row r="11" spans="1:26" ht="66" customHeight="1" x14ac:dyDescent="0.2">
      <c r="B11" s="7" t="s">
        <v>22</v>
      </c>
      <c r="C11" s="8"/>
      <c r="D11" s="8"/>
      <c r="E11" s="8"/>
      <c r="F11" s="8"/>
      <c r="G11" s="8"/>
      <c r="H11" s="8"/>
      <c r="I11" s="11"/>
      <c r="J11" s="12"/>
      <c r="K11" s="11"/>
      <c r="L11" s="11"/>
      <c r="M11" s="8"/>
      <c r="N11" s="8"/>
      <c r="O11" s="8"/>
    </row>
    <row r="12" spans="1:26" ht="155.25" customHeight="1" x14ac:dyDescent="0.2">
      <c r="B12" s="7" t="s">
        <v>23</v>
      </c>
      <c r="C12" s="8"/>
      <c r="D12" s="8"/>
      <c r="E12" s="8"/>
      <c r="F12" s="8"/>
      <c r="G12" s="8"/>
      <c r="H12" s="8"/>
      <c r="I12" s="11"/>
      <c r="J12" s="12"/>
      <c r="K12" s="11"/>
      <c r="L12" s="11"/>
      <c r="M12" s="8"/>
      <c r="N12" s="8"/>
      <c r="O12" s="8"/>
    </row>
    <row r="13" spans="1:26" ht="120.6" customHeight="1" x14ac:dyDescent="0.2">
      <c r="B13" s="7" t="s">
        <v>24</v>
      </c>
      <c r="C13" s="8"/>
      <c r="D13" s="8"/>
      <c r="E13" s="8"/>
      <c r="F13" s="8"/>
      <c r="G13" s="8"/>
      <c r="H13" s="8"/>
      <c r="I13" s="11"/>
      <c r="J13" s="12"/>
      <c r="K13" s="11"/>
      <c r="L13" s="11"/>
      <c r="M13" s="8"/>
      <c r="N13" s="8"/>
      <c r="O13" s="8"/>
    </row>
    <row r="14" spans="1:26" ht="124.5" customHeight="1" x14ac:dyDescent="0.2">
      <c r="B14" s="7" t="s">
        <v>25</v>
      </c>
      <c r="C14" s="8"/>
      <c r="D14" s="8"/>
      <c r="E14" s="8"/>
      <c r="F14" s="8"/>
      <c r="G14" s="8"/>
      <c r="H14" s="8"/>
      <c r="I14" s="11"/>
      <c r="J14" s="12"/>
      <c r="K14" s="11"/>
      <c r="L14" s="11"/>
      <c r="M14" s="8"/>
      <c r="N14" s="12"/>
      <c r="O14" s="8"/>
    </row>
    <row r="15" spans="1:26" ht="117.75" customHeight="1" x14ac:dyDescent="0.2">
      <c r="B15" s="7" t="s">
        <v>26</v>
      </c>
      <c r="C15" s="8"/>
      <c r="D15" s="8"/>
      <c r="E15" s="8"/>
      <c r="F15" s="8"/>
      <c r="G15" s="8"/>
      <c r="H15" s="8"/>
      <c r="I15" s="11"/>
      <c r="J15" s="12"/>
      <c r="K15" s="11"/>
      <c r="L15" s="11"/>
      <c r="M15" s="8"/>
      <c r="N15" s="12"/>
      <c r="O15" s="8"/>
    </row>
    <row r="16" spans="1:26" ht="115.5" customHeight="1" x14ac:dyDescent="0.2">
      <c r="B16" s="7" t="s">
        <v>27</v>
      </c>
      <c r="C16" s="8"/>
      <c r="D16" s="8"/>
      <c r="E16" s="8"/>
      <c r="F16" s="8"/>
      <c r="G16" s="8"/>
      <c r="H16" s="8"/>
      <c r="I16" s="11"/>
      <c r="J16" s="12"/>
      <c r="K16" s="11"/>
      <c r="L16" s="11"/>
      <c r="M16" s="8"/>
      <c r="N16" s="12"/>
      <c r="O16" s="8"/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9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9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9"/>
      <c r="C22" s="18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2"/>
      <c r="C23" s="18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0"/>
      <c r="L25" s="3"/>
    </row>
    <row r="26" spans="2:15" ht="19.5" customHeight="1" x14ac:dyDescent="0.2">
      <c r="I26" s="1"/>
      <c r="J26" s="1"/>
      <c r="K26" s="2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9"/>
      <c r="L1000" s="3"/>
    </row>
    <row r="1001" spans="9:12" ht="15.75" customHeight="1" x14ac:dyDescent="0.2">
      <c r="I1001" s="3"/>
      <c r="J1001" s="3"/>
      <c r="K1001" s="19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workbookViewId="0">
      <selection activeCell="H13" sqref="H13:I13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1"/>
      <c r="D4" s="21"/>
      <c r="E4" s="21"/>
      <c r="F4" s="4"/>
    </row>
    <row r="5" spans="2:16" hidden="1" x14ac:dyDescent="0.25">
      <c r="C5" s="21"/>
      <c r="D5" s="21"/>
      <c r="E5" s="21"/>
      <c r="F5" s="4"/>
    </row>
    <row r="6" spans="2:16" ht="39.75" customHeight="1" x14ac:dyDescent="0.2">
      <c r="B6" s="68" t="s">
        <v>34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3" t="s">
        <v>1</v>
      </c>
      <c r="D9" s="24"/>
      <c r="E9" s="71" t="s">
        <v>35</v>
      </c>
      <c r="F9" s="70"/>
      <c r="G9" s="24"/>
      <c r="H9" s="71" t="s">
        <v>11</v>
      </c>
      <c r="I9" s="70"/>
      <c r="J9" s="25"/>
      <c r="K9" s="25"/>
      <c r="L9" s="25"/>
      <c r="M9" s="25"/>
      <c r="N9" s="25"/>
      <c r="O9" s="25"/>
      <c r="P9" s="41"/>
    </row>
    <row r="10" spans="2:16" ht="30" customHeight="1" x14ac:dyDescent="0.2">
      <c r="B10" s="40"/>
      <c r="C10" s="26" t="s">
        <v>15</v>
      </c>
      <c r="D10" s="27"/>
      <c r="E10" s="72" t="str">
        <f>VLOOKUP(C10,'Formato descripción HU'!B6:O23,5,0)</f>
        <v>Jeferson Chuquimarca</v>
      </c>
      <c r="F10" s="70"/>
      <c r="G10" s="28"/>
      <c r="H10" s="72" t="str">
        <f>VLOOKUP(C10,'Formato descripción HU'!B6:O263,11,0)</f>
        <v>En proceso</v>
      </c>
      <c r="I10" s="70"/>
      <c r="J10" s="28"/>
      <c r="K10" s="25"/>
      <c r="L10" s="25"/>
      <c r="M10" s="25"/>
      <c r="N10" s="25"/>
      <c r="O10" s="25"/>
      <c r="P10" s="41"/>
    </row>
    <row r="11" spans="2:16" ht="9.75" customHeight="1" x14ac:dyDescent="0.2">
      <c r="B11" s="40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1"/>
    </row>
    <row r="12" spans="2:16" ht="30" customHeight="1" x14ac:dyDescent="0.2">
      <c r="B12" s="40"/>
      <c r="C12" s="23" t="s">
        <v>36</v>
      </c>
      <c r="D12" s="27"/>
      <c r="E12" s="71" t="s">
        <v>10</v>
      </c>
      <c r="F12" s="70"/>
      <c r="G12" s="28"/>
      <c r="H12" s="71" t="s">
        <v>37</v>
      </c>
      <c r="I12" s="70"/>
      <c r="J12" s="28"/>
      <c r="K12" s="30"/>
      <c r="L12" s="30"/>
      <c r="M12" s="25"/>
      <c r="N12" s="30"/>
      <c r="O12" s="30"/>
      <c r="P12" s="41"/>
    </row>
    <row r="13" spans="2:16" ht="30" customHeight="1" x14ac:dyDescent="0.2">
      <c r="B13" s="40"/>
      <c r="C13" s="26" t="str">
        <f>VLOOKUP('Historia de Usuario'!C10,'Formato descripción HU'!B6:O23,8,0)</f>
        <v xml:space="preserve">infdefinido </v>
      </c>
      <c r="D13" s="27"/>
      <c r="E13" s="72" t="str">
        <f>VLOOKUP(C10,'Formato descripción HU'!B6:O23,10,0)</f>
        <v>Alta</v>
      </c>
      <c r="F13" s="70"/>
      <c r="G13" s="28"/>
      <c r="H13" s="72" t="str">
        <f>VLOOKUP(C10,'Formato descripción HU'!B6:O23,7,0)</f>
        <v xml:space="preserve">Leandro Safla, Marco Chuquisala, Kerly Bonilla </v>
      </c>
      <c r="I13" s="70"/>
      <c r="J13" s="28"/>
      <c r="K13" s="30"/>
      <c r="L13" s="30"/>
      <c r="M13" s="25"/>
      <c r="N13" s="30"/>
      <c r="O13" s="30"/>
      <c r="P13" s="41"/>
    </row>
    <row r="14" spans="2:16" ht="9.75" customHeight="1" x14ac:dyDescent="0.2">
      <c r="B14" s="40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1"/>
    </row>
    <row r="15" spans="2:16" ht="19.5" customHeight="1" x14ac:dyDescent="0.2">
      <c r="B15" s="40"/>
      <c r="C15" s="55" t="s">
        <v>38</v>
      </c>
      <c r="D15" s="73" t="str">
        <f>VLOOKUP(C10,'Formato descripción HU'!B6:O23,3,0)</f>
        <v xml:space="preserve"> Se necesita registrar, actualizar, consultar y eliminar productos.</v>
      </c>
      <c r="E15" s="59"/>
      <c r="F15" s="25"/>
      <c r="G15" s="55" t="s">
        <v>39</v>
      </c>
      <c r="H15" s="73" t="str">
        <f>VLOOKUP(C10,'Formato descripción HU'!B6:O23,4,0)</f>
        <v>Para optimizar la gestión del stock y facilitar la administración del negocio.</v>
      </c>
      <c r="I15" s="66"/>
      <c r="J15" s="59"/>
      <c r="K15" s="25"/>
      <c r="L15" s="55" t="s">
        <v>40</v>
      </c>
      <c r="M15" s="65" t="str">
        <f>VLOOKUP(C10,'Formato descripción HU'!B6:O23,6,0)</f>
        <v>Desarrollar en C funciones para registrar, modificar, eliminar y consultar productos con interfaz de consola.</v>
      </c>
      <c r="N15" s="66"/>
      <c r="O15" s="59"/>
      <c r="P15" s="41"/>
    </row>
    <row r="16" spans="2:16" ht="19.5" customHeight="1" x14ac:dyDescent="0.2">
      <c r="B16" s="40"/>
      <c r="C16" s="56"/>
      <c r="D16" s="63"/>
      <c r="E16" s="64"/>
      <c r="F16" s="25"/>
      <c r="G16" s="56"/>
      <c r="H16" s="63"/>
      <c r="I16" s="54"/>
      <c r="J16" s="64"/>
      <c r="K16" s="25"/>
      <c r="L16" s="56"/>
      <c r="M16" s="63"/>
      <c r="N16" s="54"/>
      <c r="O16" s="64"/>
      <c r="P16" s="41"/>
    </row>
    <row r="17" spans="2:16" ht="19.5" customHeight="1" x14ac:dyDescent="0.2">
      <c r="B17" s="40"/>
      <c r="C17" s="57"/>
      <c r="D17" s="60"/>
      <c r="E17" s="61"/>
      <c r="F17" s="25"/>
      <c r="G17" s="57"/>
      <c r="H17" s="60"/>
      <c r="I17" s="67"/>
      <c r="J17" s="61"/>
      <c r="K17" s="25"/>
      <c r="L17" s="57"/>
      <c r="M17" s="60"/>
      <c r="N17" s="67"/>
      <c r="O17" s="61"/>
      <c r="P17" s="41"/>
    </row>
    <row r="18" spans="2:16" ht="9.75" customHeight="1" x14ac:dyDescent="0.2">
      <c r="B18" s="40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1"/>
    </row>
    <row r="19" spans="2:16" ht="19.5" customHeight="1" x14ac:dyDescent="0.2">
      <c r="B19" s="40"/>
      <c r="C19" s="58" t="s">
        <v>41</v>
      </c>
      <c r="D19" s="59"/>
      <c r="E19" s="74" t="str">
        <f>VLOOKUP(C10,'Formato descripción HU'!B6:O23,14,0)</f>
        <v>Sistema de Inventario Tienda Electrónica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41"/>
    </row>
    <row r="20" spans="2:16" ht="19.5" customHeight="1" x14ac:dyDescent="0.2">
      <c r="B20" s="40"/>
      <c r="C20" s="60"/>
      <c r="D20" s="61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41"/>
    </row>
    <row r="21" spans="2:16" ht="9.75" customHeight="1" x14ac:dyDescent="0.2"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1"/>
    </row>
    <row r="22" spans="2:16" ht="19.5" customHeight="1" x14ac:dyDescent="0.2">
      <c r="B22" s="40"/>
      <c r="C22" s="62" t="s">
        <v>42</v>
      </c>
      <c r="D22" s="59"/>
      <c r="E22" s="65">
        <f>VLOOKUP(C10,'Formato descripción HU'!B6:O23,12,0)</f>
        <v>0</v>
      </c>
      <c r="F22" s="66"/>
      <c r="G22" s="66"/>
      <c r="H22" s="59"/>
      <c r="I22" s="25"/>
      <c r="J22" s="62" t="s">
        <v>13</v>
      </c>
      <c r="K22" s="59"/>
      <c r="L22" s="65">
        <f>VLOOKUP(C10,'Formato descripción HU'!B6:O23,13,0)</f>
        <v>0</v>
      </c>
      <c r="M22" s="66"/>
      <c r="N22" s="66"/>
      <c r="O22" s="59"/>
      <c r="P22" s="41"/>
    </row>
    <row r="23" spans="2:16" ht="19.5" customHeight="1" x14ac:dyDescent="0.2">
      <c r="B23" s="40"/>
      <c r="C23" s="63"/>
      <c r="D23" s="64"/>
      <c r="E23" s="63"/>
      <c r="F23" s="54"/>
      <c r="G23" s="54"/>
      <c r="H23" s="64"/>
      <c r="I23" s="25"/>
      <c r="J23" s="63"/>
      <c r="K23" s="64"/>
      <c r="L23" s="63"/>
      <c r="M23" s="54"/>
      <c r="N23" s="54"/>
      <c r="O23" s="64"/>
      <c r="P23" s="41"/>
    </row>
    <row r="24" spans="2:16" ht="19.5" customHeight="1" x14ac:dyDescent="0.2">
      <c r="B24" s="40"/>
      <c r="C24" s="60"/>
      <c r="D24" s="61"/>
      <c r="E24" s="60"/>
      <c r="F24" s="67"/>
      <c r="G24" s="67"/>
      <c r="H24" s="61"/>
      <c r="I24" s="25"/>
      <c r="J24" s="60"/>
      <c r="K24" s="61"/>
      <c r="L24" s="60"/>
      <c r="M24" s="67"/>
      <c r="N24" s="67"/>
      <c r="O24" s="61"/>
      <c r="P24" s="41"/>
    </row>
    <row r="25" spans="2:16" ht="9.75" customHeigh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dcterms:created xsi:type="dcterms:W3CDTF">2019-10-21T15:37:14Z</dcterms:created>
  <dcterms:modified xsi:type="dcterms:W3CDTF">2025-06-20T13:51:18Z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