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BDC8BCC-243D-475E-BD52-0F64C92EE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C13" i="2"/>
  <c r="L22" i="2"/>
  <c r="E22" i="2"/>
  <c r="E19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<sst xmlns="http://schemas.openxmlformats.org/spreadsheetml/2006/main" count="98" uniqueCount="71">
  <si>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</si>
  <si>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</si>
  <si>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</si>
  <si>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</si>
  <si>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</si>
  <si>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</si>
  <si>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</si>
  <si>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</si>
  <si>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</si>
  <si>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</si>
  <si>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</si>
  <si>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</si>
  <si>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</si>
  <si>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</si>
  <si>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</si>
  <si>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</si>
  <si>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</si>
  <si>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</si>
  <si>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</si>
  <si>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</si>
  <si>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</si>
  <si>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</si>
  <si>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</si>
  <si>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</si>
  <si>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</si>
  <si>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</si>
  <si>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</si>
  <si>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</si>
  <si>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</si>
  <si>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</si>
  <si>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</si>
  <si>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</si>
  <si>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</si>
  <si>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</si>
  <si>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</si>
  <si>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</si>
  <si>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</si>
  <si>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</si>
  <si>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</si>
  <si>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</si>
  <si>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</si>
  <si>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</si>
  <si>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</si>
  <si>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Jeferson Chuquimarca</t>
  </si>
  <si>
    <t xml:space="preserve">Leandro Safla, Marco Chuquisala, Kerly Bonilla </t>
  </si>
  <si>
    <t>Sistema de Inventario Tienda Electrónica</t>
  </si>
  <si>
    <t>No hay un sistema eficiente para registrar los productos .</t>
  </si>
  <si>
    <t>Se necesita una funcionalidad que permita ingresar productos correctamente en la base de datos del sistema.</t>
  </si>
  <si>
    <t>Para mejorar la precisión del inventario y asegurar que todos los productos esten registrados.</t>
  </si>
  <si>
    <t xml:space="preserve">Desarrollar en C funciones para registrar correctamente los productos, adicional debera validar que los campos no enten vacios y los datos ingresados sean correctos </t>
  </si>
  <si>
    <t xml:space="preserve">4 horas </t>
  </si>
  <si>
    <t xml:space="preserve">La Falta de actualización de productos afecta la gestión de stock y precios </t>
  </si>
  <si>
    <t>Se necesitas una funcionalidad que nos permita estar en constate actualización de inventario,</t>
  </si>
  <si>
    <t xml:space="preserve">Para evitar errores en las ventas, como precios erroneos </t>
  </si>
  <si>
    <t>Desarrollar en C funciones que permirtan seleccionar el producto po ID, validación de datos.</t>
  </si>
  <si>
    <t xml:space="preserve">3 a 5 horas </t>
  </si>
  <si>
    <t>La búsqueda ineficiente que permita realizar búsquedas rápidas de productos en el inventario.</t>
  </si>
  <si>
    <t xml:space="preserve">Se necesita de una funcionalidad que permita la busqueda rapida de un producto del inventario </t>
  </si>
  <si>
    <t>Para mejorar el acceso y control del inventario, facilitando la búsqueda de productos específicos.</t>
  </si>
  <si>
    <t xml:space="preserve">2 a 3 horas </t>
  </si>
  <si>
    <t>La ausencia de un proceso de eliminación lleva a desactualización de datos, haciendo que falle la precisión del inventario.</t>
  </si>
  <si>
    <t xml:space="preserve">Es encesario una funcionalidad para eliminar productos de una manera controlada </t>
  </si>
  <si>
    <t xml:space="preserve">Para garantizar que el inventario este actualizado  y no tenga productos que ya no estén disponibles </t>
  </si>
  <si>
    <t>Desarrollar en C una función que permita eliminar el producto de la base de datos, asegurandose de pedir una configuración antes de eliminar el producto.</t>
  </si>
  <si>
    <t xml:space="preserve">3 horas </t>
  </si>
  <si>
    <t xml:space="preserve">Desarrollar en C una función que permita buscar y mostrar los productos por nombre, categoría o precio </t>
  </si>
  <si>
    <t>No existe un control de stock que permita identificar cuándo es necesario reabastecer productos, lo que puede resultar en desabastecimientos o excesos de inventario.</t>
  </si>
  <si>
    <t>Se requiere una funcionalidad para controlar los niveles mínimos y máximos de productos en el inventario y alertar cuando sea necesario realizar una compra o venta.</t>
  </si>
  <si>
    <t>Para garantizar que siempre haya suficiente stock disponible y evitar excesos de inventario.</t>
  </si>
  <si>
    <t xml:space="preserve">Desarrollar en C una funcion que permita añadir campos de los nivebles min y max,  que sea revise periodicamente y alerte al usuario </t>
  </si>
  <si>
    <t xml:space="preserve">5 horas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</si>
</sst>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26" xfId="0" applyBorder="1"/>
    <xf numFmtId="0" fontId="5" fillId="0" borderId="27" xfId="0" applyFont="1" applyBorder="1" applyAlignment="1">
      <alignment vertical="center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D4" zoomScale="58" zoomScaleNormal="100" workbookViewId="0">
      <selection activeCell="P6" sqref="P6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3" width="43.19921875" customWidth="1"/>
    <col min="4" max="4" width="57.8984375" customWidth="1"/>
    <col min="5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ht="14.4" x14ac:dyDescent="0.3">
      <c r="H4" s="4"/>
      <c r="I4" s="1"/>
      <c r="J4" s="1"/>
      <c r="K4" s="2"/>
      <c r="L4" s="3"/>
    </row>
    <row r="5" spans="1:26" ht="51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5">
      <c r="B6" s="7" t="s">
        <v>15</v>
      </c>
      <c r="C6" t="s">
        <v>46</v>
      </c>
      <c r="D6" s="44" t="s">
        <v>47</v>
      </c>
      <c r="E6" s="16" t="s">
        <v>48</v>
      </c>
      <c r="F6" s="8" t="s">
        <v>43</v>
      </c>
      <c r="G6" s="8" t="s">
        <v>49</v>
      </c>
      <c r="H6" s="8" t="s">
        <v>44</v>
      </c>
      <c r="I6" s="10" t="s">
        <v>50</v>
      </c>
      <c r="J6" s="11"/>
      <c r="K6" s="10" t="s">
        <v>16</v>
      </c>
      <c r="L6" s="10" t="s">
        <v>31</v>
      </c>
      <c r="M6" s="11"/>
      <c r="N6" s="11"/>
      <c r="O6" s="11" t="s">
        <v>45</v>
      </c>
    </row>
    <row r="7" spans="1:26" ht="72" customHeight="1" x14ac:dyDescent="0.3">
      <c r="B7" s="7" t="s">
        <v>18</v>
      </c>
      <c r="C7" s="8" t="s">
        <v>51</v>
      </c>
      <c r="D7" t="s">
        <v>52</v>
      </c>
      <c r="E7" s="8" t="s">
        <v>53</v>
      </c>
      <c r="F7" s="8" t="s">
        <v>43</v>
      </c>
      <c r="G7" s="32" t="s">
        <v>54</v>
      </c>
      <c r="H7" s="8" t="s">
        <v>44</v>
      </c>
      <c r="I7" s="10" t="s">
        <v>55</v>
      </c>
      <c r="J7" s="11"/>
      <c r="K7" s="10" t="s">
        <v>16</v>
      </c>
      <c r="L7" s="10" t="s">
        <v>31</v>
      </c>
      <c r="M7" s="9"/>
      <c r="N7" s="12"/>
      <c r="O7" s="11" t="s">
        <v>45</v>
      </c>
    </row>
    <row r="8" spans="1:26" ht="72" customHeight="1" x14ac:dyDescent="0.25">
      <c r="B8" s="7" t="s">
        <v>19</v>
      </c>
      <c r="C8" t="s">
        <v>56</v>
      </c>
      <c r="D8" s="8" t="s">
        <v>57</v>
      </c>
      <c r="E8" s="8" t="s">
        <v>58</v>
      </c>
      <c r="F8" s="8" t="s">
        <v>43</v>
      </c>
      <c r="G8" s="9" t="s">
        <v>65</v>
      </c>
      <c r="H8" s="8" t="s">
        <v>44</v>
      </c>
      <c r="I8" s="10" t="s">
        <v>59</v>
      </c>
      <c r="J8" s="11"/>
      <c r="K8" s="10" t="s">
        <v>16</v>
      </c>
      <c r="L8" s="10" t="s">
        <v>31</v>
      </c>
      <c r="M8" s="40"/>
      <c r="N8" s="41"/>
      <c r="O8" s="11" t="s">
        <v>45</v>
      </c>
    </row>
    <row r="9" spans="1:26" ht="122.4" customHeight="1" x14ac:dyDescent="0.25">
      <c r="A9" s="14"/>
      <c r="B9" s="7" t="s">
        <v>20</v>
      </c>
      <c r="C9" s="9" t="s">
        <v>60</v>
      </c>
      <c r="D9" s="15" t="s">
        <v>61</v>
      </c>
      <c r="E9" s="15" t="s">
        <v>62</v>
      </c>
      <c r="F9" s="8" t="s">
        <v>43</v>
      </c>
      <c r="G9" s="9" t="s">
        <v>63</v>
      </c>
      <c r="H9" s="8" t="s">
        <v>44</v>
      </c>
      <c r="I9" s="13" t="s">
        <v>64</v>
      </c>
      <c r="J9" s="11"/>
      <c r="K9" s="10" t="s">
        <v>16</v>
      </c>
      <c r="L9" s="10" t="s">
        <v>31</v>
      </c>
      <c r="M9" s="46"/>
      <c r="N9" s="44"/>
      <c r="O9" s="11" t="s">
        <v>45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16.4" customHeight="1" x14ac:dyDescent="0.25">
      <c r="B10" s="7" t="s">
        <v>21</v>
      </c>
      <c r="C10" s="8" t="s">
        <v>66</v>
      </c>
      <c r="D10" s="15" t="s">
        <v>67</v>
      </c>
      <c r="E10" s="15" t="s">
        <v>68</v>
      </c>
      <c r="F10" s="8" t="s">
        <v>43</v>
      </c>
      <c r="G10" s="15" t="s">
        <v>69</v>
      </c>
      <c r="H10" s="8" t="s">
        <v>44</v>
      </c>
      <c r="I10" s="13" t="s">
        <v>70</v>
      </c>
      <c r="J10" s="11"/>
      <c r="K10" s="10" t="s">
        <v>16</v>
      </c>
      <c r="L10" s="10" t="s">
        <v>31</v>
      </c>
      <c r="M10" s="42"/>
      <c r="N10" s="43"/>
      <c r="O10" s="11" t="s">
        <v>45</v>
      </c>
    </row>
    <row r="11" spans="1:26" ht="66" customHeight="1" x14ac:dyDescent="0.25">
      <c r="B11" s="7" t="s">
        <v>22</v>
      </c>
      <c r="C11" s="8"/>
      <c r="D11" s="48"/>
      <c r="E11" s="8"/>
      <c r="F11" s="8"/>
      <c r="G11" s="8"/>
      <c r="H11" s="8"/>
      <c r="I11" s="10"/>
      <c r="J11" s="11"/>
      <c r="K11" s="10"/>
      <c r="L11" s="10"/>
      <c r="M11" s="8"/>
      <c r="N11" s="8"/>
      <c r="O11" s="8"/>
    </row>
    <row r="12" spans="1:26" ht="155.25" customHeight="1" x14ac:dyDescent="0.25">
      <c r="B12" s="7" t="s">
        <v>23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8"/>
      <c r="N12" s="8"/>
      <c r="O12" s="8"/>
    </row>
    <row r="13" spans="1:26" ht="120.6" customHeight="1" x14ac:dyDescent="0.25">
      <c r="B13" s="7" t="s">
        <v>24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1:26" ht="124.5" customHeight="1" x14ac:dyDescent="0.25">
      <c r="B14" s="7" t="s">
        <v>25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11"/>
      <c r="O14" s="8"/>
    </row>
    <row r="15" spans="1:26" ht="117.75" customHeight="1" x14ac:dyDescent="0.25">
      <c r="B15" s="7" t="s">
        <v>26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11"/>
      <c r="O15" s="8"/>
    </row>
    <row r="16" spans="1:26" ht="115.5" customHeight="1" x14ac:dyDescent="0.25">
      <c r="B16" s="7" t="s">
        <v>27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11"/>
      <c r="O16" s="8"/>
    </row>
    <row r="17" spans="2:15" ht="122.25" customHeight="1" x14ac:dyDescent="0.25">
      <c r="B17" s="7" t="s">
        <v>28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11"/>
      <c r="O17" s="8"/>
    </row>
    <row r="18" spans="2:15" ht="127.5" customHeight="1" x14ac:dyDescent="0.25">
      <c r="B18" s="7"/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11"/>
      <c r="O18" s="8"/>
    </row>
    <row r="19" spans="2:15" ht="118.5" customHeight="1" x14ac:dyDescent="0.25">
      <c r="B19" s="7"/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11"/>
      <c r="O19" s="8"/>
    </row>
    <row r="20" spans="2:15" ht="109.5" customHeight="1" x14ac:dyDescent="0.25">
      <c r="B20" s="45"/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11"/>
      <c r="O20" s="8"/>
    </row>
    <row r="21" spans="2:15" ht="114" customHeight="1" x14ac:dyDescent="0.25">
      <c r="B21" s="45"/>
      <c r="C21" s="8"/>
      <c r="D21" s="8"/>
      <c r="E21" s="8"/>
      <c r="F21" s="8"/>
      <c r="G21" s="8"/>
      <c r="H21" s="8"/>
      <c r="I21" s="10"/>
      <c r="J21" s="11"/>
      <c r="K21" s="10"/>
      <c r="L21" s="10"/>
      <c r="M21" s="11"/>
      <c r="N21" s="11"/>
      <c r="O21" s="8"/>
    </row>
    <row r="22" spans="2:15" ht="101.25" customHeight="1" x14ac:dyDescent="0.25">
      <c r="B22" s="45"/>
      <c r="C22" s="16"/>
      <c r="D22" s="8"/>
      <c r="E22" s="8"/>
      <c r="F22" s="8"/>
      <c r="G22" s="8"/>
      <c r="H22" s="8"/>
      <c r="I22" s="10"/>
      <c r="J22" s="11"/>
      <c r="K22" s="10"/>
      <c r="L22" s="10"/>
      <c r="M22" s="11"/>
      <c r="N22" s="11"/>
      <c r="O22" s="8"/>
    </row>
    <row r="23" spans="2:15" ht="75" customHeight="1" x14ac:dyDescent="0.25">
      <c r="B23" s="47"/>
      <c r="C23" s="16"/>
      <c r="D23" s="8"/>
      <c r="E23" s="8"/>
      <c r="F23" s="8"/>
      <c r="G23" s="8"/>
      <c r="H23" s="8"/>
      <c r="I23" s="10"/>
      <c r="J23" s="11"/>
      <c r="K23" s="10"/>
      <c r="L23" s="10"/>
      <c r="M23" s="11"/>
      <c r="N23" s="11"/>
      <c r="O23" s="11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8"/>
      <c r="L25" s="3"/>
    </row>
    <row r="26" spans="2:15" ht="19.5" customHeight="1" x14ac:dyDescent="0.25">
      <c r="I26" s="1"/>
      <c r="J26" s="1"/>
      <c r="K26" s="18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3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3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3">
      <c r="I33" s="1"/>
      <c r="J33" s="1"/>
      <c r="K33" s="2"/>
      <c r="L33" s="1" t="s">
        <v>33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7"/>
      <c r="L1000" s="3"/>
    </row>
    <row r="1001" spans="9:12" ht="15.75" customHeight="1" x14ac:dyDescent="0.25">
      <c r="I1001" s="3"/>
      <c r="J1001" s="3"/>
      <c r="K1001" s="17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6:L23" xr:uid="{00000000-0002-0000-0000-000000000000}">
      <formula1>$L$30:$L$33</formula1>
    </dataValidation>
    <dataValidation type="list" allowBlank="1" showErrorMessage="1" sqref="K6:K23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9"/>
      <c r="D4" s="19"/>
      <c r="E4" s="19"/>
      <c r="F4" s="4"/>
    </row>
    <row r="5" spans="2:16" ht="14.4" hidden="1" x14ac:dyDescent="0.3">
      <c r="C5" s="19"/>
      <c r="D5" s="19"/>
      <c r="E5" s="19"/>
      <c r="F5" s="4"/>
    </row>
    <row r="6" spans="2:16" ht="39.75" customHeight="1" x14ac:dyDescent="0.25">
      <c r="B6" s="64" t="s">
        <v>34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</row>
    <row r="7" spans="2:16" ht="9.75" customHeight="1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3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 x14ac:dyDescent="0.25">
      <c r="B9" s="38"/>
      <c r="C9" s="21" t="s">
        <v>1</v>
      </c>
      <c r="D9" s="22"/>
      <c r="E9" s="67" t="s">
        <v>35</v>
      </c>
      <c r="F9" s="66"/>
      <c r="G9" s="22"/>
      <c r="H9" s="67" t="s">
        <v>11</v>
      </c>
      <c r="I9" s="66"/>
      <c r="J9" s="23"/>
      <c r="K9" s="23"/>
      <c r="L9" s="23"/>
      <c r="M9" s="23"/>
      <c r="N9" s="23"/>
      <c r="O9" s="23"/>
      <c r="P9" s="39"/>
    </row>
    <row r="10" spans="2:16" ht="30" customHeight="1" x14ac:dyDescent="0.25">
      <c r="B10" s="38"/>
      <c r="C10" s="24" t="s">
        <v>21</v>
      </c>
      <c r="D10" s="25"/>
      <c r="E10" s="68" t="str">
        <f>VLOOKUP(C10,'Formato descripción HU'!B6:O23,5,0)</f>
        <v>Jeferson Chuquimarca</v>
      </c>
      <c r="F10" s="66"/>
      <c r="G10" s="26"/>
      <c r="H10" s="68" t="str">
        <f>VLOOKUP(C10,'Formato descripción HU'!B6:O263,11,0)</f>
        <v>En proceso</v>
      </c>
      <c r="I10" s="66"/>
      <c r="J10" s="26"/>
      <c r="K10" s="23"/>
      <c r="L10" s="23"/>
      <c r="M10" s="23"/>
      <c r="N10" s="23"/>
      <c r="O10" s="23"/>
      <c r="P10" s="39"/>
    </row>
    <row r="11" spans="2:16" ht="9.75" customHeight="1" x14ac:dyDescent="0.25">
      <c r="B11" s="38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3"/>
      <c r="N11" s="28"/>
      <c r="O11" s="28"/>
      <c r="P11" s="39"/>
    </row>
    <row r="12" spans="2:16" ht="30" customHeight="1" x14ac:dyDescent="0.25">
      <c r="B12" s="38"/>
      <c r="C12" s="21" t="s">
        <v>36</v>
      </c>
      <c r="D12" s="25"/>
      <c r="E12" s="67" t="s">
        <v>10</v>
      </c>
      <c r="F12" s="66"/>
      <c r="G12" s="26"/>
      <c r="H12" s="67" t="s">
        <v>37</v>
      </c>
      <c r="I12" s="66"/>
      <c r="J12" s="26"/>
      <c r="K12" s="28"/>
      <c r="L12" s="28"/>
      <c r="M12" s="23"/>
      <c r="N12" s="28"/>
      <c r="O12" s="28"/>
      <c r="P12" s="39"/>
    </row>
    <row r="13" spans="2:16" ht="30" customHeight="1" x14ac:dyDescent="0.25">
      <c r="B13" s="38"/>
      <c r="C13" s="24" t="str">
        <f>VLOOKUP('Historia de Usuario'!C10,'Formato descripción HU'!B6:O23,8,0)</f>
        <v xml:space="preserve">5 horas </v>
      </c>
      <c r="D13" s="25"/>
      <c r="E13" s="68" t="str">
        <f>VLOOKUP(C10,'Formato descripción HU'!B6:O23,10,0)</f>
        <v>Alta</v>
      </c>
      <c r="F13" s="66"/>
      <c r="G13" s="26"/>
      <c r="H13" s="68" t="str">
        <f>VLOOKUP(C10,'Formato descripción HU'!B6:O23,7,0)</f>
        <v xml:space="preserve">Leandro Safla, Marco Chuquisala, Kerly Bonilla </v>
      </c>
      <c r="I13" s="66"/>
      <c r="J13" s="26"/>
      <c r="K13" s="28"/>
      <c r="L13" s="28"/>
      <c r="M13" s="23"/>
      <c r="N13" s="28"/>
      <c r="O13" s="28"/>
      <c r="P13" s="39"/>
    </row>
    <row r="14" spans="2:16" ht="9.75" customHeight="1" x14ac:dyDescent="0.25">
      <c r="B14" s="38"/>
      <c r="C14" s="23"/>
      <c r="D14" s="25"/>
      <c r="E14" s="23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39"/>
    </row>
    <row r="15" spans="2:16" ht="19.5" customHeight="1" x14ac:dyDescent="0.25">
      <c r="B15" s="38"/>
      <c r="C15" s="51" t="s">
        <v>38</v>
      </c>
      <c r="D15" s="69" t="str">
        <f>VLOOKUP(C10,'Formato descripción HU'!B6:O23,3,0)</f>
        <v>Se requiere una funcionalidad para controlar los niveles mínimos y máximos de productos en el inventario y alertar cuando sea necesario realizar una compra o venta.</v>
      </c>
      <c r="E15" s="55"/>
      <c r="F15" s="23"/>
      <c r="G15" s="51" t="s">
        <v>39</v>
      </c>
      <c r="H15" s="69" t="str">
        <f>VLOOKUP(C10,'Formato descripción HU'!B6:O23,4,0)</f>
        <v>Para garantizar que siempre haya suficiente stock disponible y evitar excesos de inventario.</v>
      </c>
      <c r="I15" s="62"/>
      <c r="J15" s="55"/>
      <c r="K15" s="23"/>
      <c r="L15" s="51" t="s">
        <v>40</v>
      </c>
      <c r="M15" s="61" t="str">
        <f>VLOOKUP(C10,'Formato descripción HU'!B6:O23,6,0)</f>
        <v xml:space="preserve">Desarrollar en C una funcion que permita añadir campos de los nivebles min y max,  que sea revise periodicamente y alerte al usuario </v>
      </c>
      <c r="N15" s="62"/>
      <c r="O15" s="55"/>
      <c r="P15" s="39"/>
    </row>
    <row r="16" spans="2:16" ht="19.5" customHeight="1" x14ac:dyDescent="0.25">
      <c r="B16" s="38"/>
      <c r="C16" s="52"/>
      <c r="D16" s="59"/>
      <c r="E16" s="60"/>
      <c r="F16" s="23"/>
      <c r="G16" s="52"/>
      <c r="H16" s="59"/>
      <c r="I16" s="50"/>
      <c r="J16" s="60"/>
      <c r="K16" s="23"/>
      <c r="L16" s="52"/>
      <c r="M16" s="59"/>
      <c r="N16" s="50"/>
      <c r="O16" s="60"/>
      <c r="P16" s="39"/>
    </row>
    <row r="17" spans="2:16" ht="19.5" customHeight="1" x14ac:dyDescent="0.25">
      <c r="B17" s="38"/>
      <c r="C17" s="53"/>
      <c r="D17" s="56"/>
      <c r="E17" s="57"/>
      <c r="F17" s="23"/>
      <c r="G17" s="53"/>
      <c r="H17" s="56"/>
      <c r="I17" s="63"/>
      <c r="J17" s="57"/>
      <c r="K17" s="23"/>
      <c r="L17" s="53"/>
      <c r="M17" s="56"/>
      <c r="N17" s="63"/>
      <c r="O17" s="57"/>
      <c r="P17" s="39"/>
    </row>
    <row r="18" spans="2:16" ht="9.75" customHeight="1" x14ac:dyDescent="0.25">
      <c r="B18" s="38"/>
      <c r="C18" s="23"/>
      <c r="D18" s="23"/>
      <c r="E18" s="23"/>
      <c r="F18" s="23"/>
      <c r="G18" s="26"/>
      <c r="H18" s="26"/>
      <c r="I18" s="26"/>
      <c r="J18" s="23"/>
      <c r="K18" s="23"/>
      <c r="L18" s="23"/>
      <c r="M18" s="23"/>
      <c r="N18" s="23"/>
      <c r="O18" s="23"/>
      <c r="P18" s="39"/>
    </row>
    <row r="19" spans="2:16" ht="19.5" customHeight="1" x14ac:dyDescent="0.25">
      <c r="B19" s="38"/>
      <c r="C19" s="54" t="s">
        <v>41</v>
      </c>
      <c r="D19" s="55"/>
      <c r="E19" s="70" t="str">
        <f>VLOOKUP(C10,'Formato descripción HU'!B6:O23,14,0)</f>
        <v>Sistema de Inventario Tienda Electrónica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39"/>
    </row>
    <row r="20" spans="2:16" ht="19.5" customHeight="1" x14ac:dyDescent="0.25">
      <c r="B20" s="38"/>
      <c r="C20" s="56"/>
      <c r="D20" s="5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39"/>
    </row>
    <row r="21" spans="2:16" ht="9.75" customHeight="1" x14ac:dyDescent="0.25">
      <c r="B21" s="38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9"/>
    </row>
    <row r="22" spans="2:16" ht="19.5" customHeight="1" x14ac:dyDescent="0.25">
      <c r="B22" s="38"/>
      <c r="C22" s="58" t="s">
        <v>42</v>
      </c>
      <c r="D22" s="55"/>
      <c r="E22" s="61">
        <f>VLOOKUP(C10,'Formato descripción HU'!B6:O23,12,0)</f>
        <v>0</v>
      </c>
      <c r="F22" s="62"/>
      <c r="G22" s="62"/>
      <c r="H22" s="55"/>
      <c r="I22" s="23"/>
      <c r="J22" s="58" t="s">
        <v>13</v>
      </c>
      <c r="K22" s="55"/>
      <c r="L22" s="61">
        <f>VLOOKUP(C10,'Formato descripción HU'!B6:O23,13,0)</f>
        <v>0</v>
      </c>
      <c r="M22" s="62"/>
      <c r="N22" s="62"/>
      <c r="O22" s="55"/>
      <c r="P22" s="39"/>
    </row>
    <row r="23" spans="2:16" ht="19.5" customHeight="1" x14ac:dyDescent="0.25">
      <c r="B23" s="38"/>
      <c r="C23" s="59"/>
      <c r="D23" s="60"/>
      <c r="E23" s="59"/>
      <c r="F23" s="50"/>
      <c r="G23" s="50"/>
      <c r="H23" s="60"/>
      <c r="I23" s="23"/>
      <c r="J23" s="59"/>
      <c r="K23" s="60"/>
      <c r="L23" s="59"/>
      <c r="M23" s="50"/>
      <c r="N23" s="50"/>
      <c r="O23" s="60"/>
      <c r="P23" s="39"/>
    </row>
    <row r="24" spans="2:16" ht="19.5" customHeight="1" x14ac:dyDescent="0.25">
      <c r="B24" s="38"/>
      <c r="C24" s="56"/>
      <c r="D24" s="57"/>
      <c r="E24" s="56"/>
      <c r="F24" s="63"/>
      <c r="G24" s="63"/>
      <c r="H24" s="57"/>
      <c r="I24" s="23"/>
      <c r="J24" s="56"/>
      <c r="K24" s="57"/>
      <c r="L24" s="56"/>
      <c r="M24" s="63"/>
      <c r="N24" s="63"/>
      <c r="O24" s="57"/>
      <c r="P24" s="39"/>
    </row>
    <row r="25" spans="2:16" ht="9.75" customHeight="1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PRISCILA LIZBETH BONILLA CHULCA</cp:lastModifiedBy>
  <cp:revision/>
  <dcterms:created xsi:type="dcterms:W3CDTF">2019-10-21T15:37:14Z</dcterms:created>
  <dcterms:modified xsi:type="dcterms:W3CDTF">2025-07-11T05:54:27Z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