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ilhendren/Desktop/"/>
    </mc:Choice>
  </mc:AlternateContent>
  <xr:revisionPtr revIDLastSave="0" documentId="8_{0EA200F2-A8CF-B44C-9396-99A28DAE24FC}" xr6:coauthVersionLast="47" xr6:coauthVersionMax="47" xr10:uidLastSave="{00000000-0000-0000-0000-000000000000}"/>
  <bookViews>
    <workbookView xWindow="1100" yWindow="820" windowWidth="28040" windowHeight="17440" xr2:uid="{3061E4DF-4335-5F43-BA6E-AC2968268F65}"/>
  </bookViews>
  <sheets>
    <sheet name="theoretical_the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</calcChain>
</file>

<file path=xl/sharedStrings.xml><?xml version="1.0" encoding="utf-8"?>
<sst xmlns="http://schemas.openxmlformats.org/spreadsheetml/2006/main" count="11" uniqueCount="11">
  <si>
    <t>P (bar)</t>
  </si>
  <si>
    <t>T (K)</t>
  </si>
  <si>
    <t>Column1</t>
  </si>
  <si>
    <t>Column2</t>
  </si>
  <si>
    <t>Column3</t>
  </si>
  <si>
    <t>Model Theta (mmol / g)</t>
  </si>
  <si>
    <t>Experimental Theta (mmol / g)</t>
  </si>
  <si>
    <t>Column4</t>
  </si>
  <si>
    <t>Difference (mmol / g)</t>
  </si>
  <si>
    <t>Column5</t>
  </si>
  <si>
    <t>Total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</si>
</sst>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2" fontId="19" fillId="0" borderId="10" xfId="0" applyNumberFormat="1" applyFont="1" applyBorder="1" applyAlignment="1">
      <alignment horizontal="center"/>
    </xf>
    <xf numFmtId="164" fontId="19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2" fontId="19" fillId="0" borderId="13" xfId="0" applyNumberFormat="1" applyFont="1" applyBorder="1" applyAlignment="1">
      <alignment horizontal="center"/>
    </xf>
    <xf numFmtId="2" fontId="18" fillId="34" borderId="1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strike val="0"/>
        <outline val="0"/>
        <shadow val="0"/>
        <u val="none"/>
        <vertAlign val="baseline"/>
        <sz val="16"/>
        <color theme="1"/>
        <name val="Aptos Narrow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 patternType="none">
          <bgColor auto="1"/>
        </patternFill>
      </fill>
    </dxf>
    <dxf>
      <border outline="0">
        <top style="thin">
          <color indexed="64"/>
        </top>
      </border>
    </dxf>
  </dxfs>
  <tableStyles count="1" defaultTableStyle="TableStyleMedium2" defaultPivotStyle="PivotStyleLight16">
    <tableStyle name="Table Style 1" pivot="0" count="4" xr9:uid="{6E95B17D-5523-E34A-9460-6ED81C43582D}">
      <tableStyleElement type="headerRow" dxfId="7"/>
      <tableStyleElement type="firstRowStripe" dxfId="9"/>
      <tableStyleElement type="secondRowStripe" dxfId="8"/>
      <tableStyleElement type="first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105F8D-2E31-4141-9FE2-F5912A455A3A}" name="Table1" displayName="Table1" ref="B3:F28" totalsRowShown="0" headerRowDxfId="3" dataDxfId="2" tableBorderDxfId="11">
  <autoFilter ref="B3:F28" xr:uid="{47105F8D-2E31-4141-9FE2-F5912A455A3A}"/>
  <tableColumns count="5">
    <tableColumn id="1" xr3:uid="{B74B735F-60F2-8D4B-B07B-1F238CFB1136}" name="Column1" dataDxfId="6"/>
    <tableColumn id="2" xr3:uid="{8BEB3598-8789-2C4D-B289-807463FE5590}" name="Column2" dataDxfId="5"/>
    <tableColumn id="3" xr3:uid="{F44F77C2-F5C6-E44C-AFEC-03494EC0FC5F}" name="Column3" dataDxfId="4"/>
    <tableColumn id="4" xr3:uid="{EE0B6369-BB77-B34F-92E0-010231F89464}" name="Column4" dataDxfId="1"/>
    <tableColumn id="5" xr3:uid="{CF1B3F28-99AD-CD4F-9C67-E4E5E57C0A2B}" name="Column5" dataDxfId="0">
      <calculatedColumnFormula>ABS(Table1[[#This Row],[Column3]]-Table1[[#This Row],[Column4]])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71CB-F6C5-0F4C-A415-C11BD33C71C5}">
  <dimension ref="B2:F28"/>
  <sheetViews>
    <sheetView tabSelected="1" zoomScale="92" workbookViewId="0">
      <selection activeCell="J23" sqref="J23"/>
    </sheetView>
  </sheetViews>
  <sheetFormatPr baseColWidth="10" defaultRowHeight="16"/>
  <cols>
    <col min="2" max="2" width="20" customWidth="1"/>
    <col min="3" max="3" width="22.5" customWidth="1"/>
    <col min="4" max="4" width="31.1640625" customWidth="1"/>
    <col min="5" max="5" width="38.33203125" customWidth="1"/>
    <col min="6" max="6" width="28.5" customWidth="1"/>
  </cols>
  <sheetData>
    <row r="2" spans="2:6" ht="33" customHeight="1">
      <c r="B2" s="1" t="s">
        <v>0</v>
      </c>
      <c r="C2" s="1" t="s">
        <v>1</v>
      </c>
      <c r="D2" s="1" t="s">
        <v>5</v>
      </c>
      <c r="E2" s="1" t="s">
        <v>6</v>
      </c>
      <c r="F2" s="1" t="s">
        <v>8</v>
      </c>
    </row>
    <row r="3" spans="2:6" ht="22" hidden="1">
      <c r="B3" s="2" t="s">
        <v>2</v>
      </c>
      <c r="C3" s="3" t="s">
        <v>3</v>
      </c>
      <c r="D3" s="4" t="s">
        <v>4</v>
      </c>
      <c r="E3" s="4" t="s">
        <v>7</v>
      </c>
      <c r="F3" s="4" t="s">
        <v>9</v>
      </c>
    </row>
    <row r="4" spans="2:6" ht="22">
      <c r="B4" s="2">
        <v>0.1</v>
      </c>
      <c r="C4" s="3">
        <v>273</v>
      </c>
      <c r="D4" s="4">
        <v>1.6819999999999999</v>
      </c>
      <c r="E4" s="4">
        <v>1.5</v>
      </c>
      <c r="F4" s="4">
        <f>ABS(Table1[[#This Row],[Column3]]-Table1[[#This Row],[Column4]])</f>
        <v>0.18199999999999994</v>
      </c>
    </row>
    <row r="5" spans="2:6" ht="22">
      <c r="B5" s="2">
        <v>0.1</v>
      </c>
      <c r="C5" s="3">
        <v>298</v>
      </c>
      <c r="D5" s="4">
        <v>1.0449999999999999</v>
      </c>
      <c r="E5" s="4">
        <v>1.2</v>
      </c>
      <c r="F5" s="4">
        <f>ABS(Table1[[#This Row],[Column3]]-Table1[[#This Row],[Column4]])</f>
        <v>0.15500000000000003</v>
      </c>
    </row>
    <row r="6" spans="2:6" ht="22">
      <c r="B6" s="2">
        <v>0.1</v>
      </c>
      <c r="C6" s="3">
        <v>323</v>
      </c>
      <c r="D6" s="4">
        <v>0.75800000000000001</v>
      </c>
      <c r="E6" s="4">
        <v>0.95</v>
      </c>
      <c r="F6" s="4">
        <f>ABS(Table1[[#This Row],[Column3]]-Table1[[#This Row],[Column4]])</f>
        <v>0.19199999999999995</v>
      </c>
    </row>
    <row r="7" spans="2:6" ht="22">
      <c r="B7" s="2">
        <v>0.1</v>
      </c>
      <c r="C7" s="3">
        <v>348</v>
      </c>
      <c r="D7" s="4">
        <v>0.59399999999999997</v>
      </c>
      <c r="E7" s="4">
        <v>0.75</v>
      </c>
      <c r="F7" s="4">
        <f>ABS(Table1[[#This Row],[Column3]]-Table1[[#This Row],[Column4]])</f>
        <v>0.15600000000000003</v>
      </c>
    </row>
    <row r="8" spans="2:6" ht="22">
      <c r="B8" s="2">
        <v>0.5</v>
      </c>
      <c r="C8" s="3">
        <v>273</v>
      </c>
      <c r="D8" s="4">
        <v>4.4119999999999999</v>
      </c>
      <c r="E8" s="4">
        <v>3.75</v>
      </c>
      <c r="F8" s="4">
        <f>ABS(Table1[[#This Row],[Column3]]-Table1[[#This Row],[Column4]])</f>
        <v>0.66199999999999992</v>
      </c>
    </row>
    <row r="9" spans="2:6" ht="22">
      <c r="B9" s="2">
        <v>0.5</v>
      </c>
      <c r="C9" s="3">
        <v>298</v>
      </c>
      <c r="D9" s="4">
        <v>3.0459999999999998</v>
      </c>
      <c r="E9" s="4">
        <v>3</v>
      </c>
      <c r="F9" s="4">
        <f>ABS(Table1[[#This Row],[Column3]]-Table1[[#This Row],[Column4]])</f>
        <v>4.5999999999999819E-2</v>
      </c>
    </row>
    <row r="10" spans="2:6" ht="22">
      <c r="B10" s="2">
        <v>0.5</v>
      </c>
      <c r="C10" s="3">
        <v>323</v>
      </c>
      <c r="D10" s="4">
        <v>2.3250000000000002</v>
      </c>
      <c r="E10" s="4">
        <v>2.4500000000000002</v>
      </c>
      <c r="F10" s="4">
        <f>ABS(Table1[[#This Row],[Column3]]-Table1[[#This Row],[Column4]])</f>
        <v>0.125</v>
      </c>
    </row>
    <row r="11" spans="2:6" ht="22">
      <c r="B11" s="2">
        <v>0.5</v>
      </c>
      <c r="C11" s="3">
        <v>348</v>
      </c>
      <c r="D11" s="4">
        <v>1.881</v>
      </c>
      <c r="E11" s="4">
        <v>2</v>
      </c>
      <c r="F11" s="4">
        <f>ABS(Table1[[#This Row],[Column3]]-Table1[[#This Row],[Column4]])</f>
        <v>0.11899999999999999</v>
      </c>
    </row>
    <row r="12" spans="2:6" ht="22">
      <c r="B12" s="2">
        <v>1</v>
      </c>
      <c r="C12" s="3">
        <v>273</v>
      </c>
      <c r="D12" s="4">
        <v>6.016</v>
      </c>
      <c r="E12" s="4">
        <v>5.9</v>
      </c>
      <c r="F12" s="4">
        <f>ABS(Table1[[#This Row],[Column3]]-Table1[[#This Row],[Column4]])</f>
        <v>0.11599999999999966</v>
      </c>
    </row>
    <row r="13" spans="2:6" ht="22">
      <c r="B13" s="2">
        <v>1</v>
      </c>
      <c r="C13" s="3">
        <v>298</v>
      </c>
      <c r="D13" s="4">
        <v>4.444</v>
      </c>
      <c r="E13" s="4">
        <v>4.8</v>
      </c>
      <c r="F13" s="4">
        <f>ABS(Table1[[#This Row],[Column3]]-Table1[[#This Row],[Column4]])</f>
        <v>0.35599999999999987</v>
      </c>
    </row>
    <row r="14" spans="2:6" ht="22">
      <c r="B14" s="2">
        <v>1</v>
      </c>
      <c r="C14" s="3">
        <v>323</v>
      </c>
      <c r="D14" s="4">
        <v>3.5230000000000001</v>
      </c>
      <c r="E14" s="4">
        <v>3.9</v>
      </c>
      <c r="F14" s="4">
        <f>ABS(Table1[[#This Row],[Column3]]-Table1[[#This Row],[Column4]])</f>
        <v>0.37699999999999978</v>
      </c>
    </row>
    <row r="15" spans="2:6" ht="22">
      <c r="B15" s="2">
        <v>1</v>
      </c>
      <c r="C15" s="3">
        <v>348</v>
      </c>
      <c r="D15" s="4">
        <v>2.9180000000000001</v>
      </c>
      <c r="E15" s="4">
        <v>3.1</v>
      </c>
      <c r="F15" s="4">
        <f>ABS(Table1[[#This Row],[Column3]]-Table1[[#This Row],[Column4]])</f>
        <v>0.18199999999999994</v>
      </c>
    </row>
    <row r="16" spans="2:6" ht="22">
      <c r="B16" s="2">
        <v>2</v>
      </c>
      <c r="C16" s="3">
        <v>273</v>
      </c>
      <c r="D16" s="4">
        <v>7.617</v>
      </c>
      <c r="E16" s="4">
        <v>7.8</v>
      </c>
      <c r="F16" s="4">
        <f>ABS(Table1[[#This Row],[Column3]]-Table1[[#This Row],[Column4]])</f>
        <v>0.18299999999999983</v>
      </c>
    </row>
    <row r="17" spans="2:6" ht="22">
      <c r="B17" s="2">
        <v>2</v>
      </c>
      <c r="C17" s="3">
        <v>298</v>
      </c>
      <c r="D17" s="4">
        <v>6.05</v>
      </c>
      <c r="E17" s="4">
        <v>6.5</v>
      </c>
      <c r="F17" s="4">
        <f>ABS(Table1[[#This Row],[Column3]]-Table1[[#This Row],[Column4]])</f>
        <v>0.45000000000000018</v>
      </c>
    </row>
    <row r="18" spans="2:6" ht="22">
      <c r="B18" s="2">
        <v>2</v>
      </c>
      <c r="C18" s="3">
        <v>323</v>
      </c>
      <c r="D18" s="4">
        <v>5.0179999999999998</v>
      </c>
      <c r="E18" s="4">
        <v>5.4</v>
      </c>
      <c r="F18" s="4">
        <f>ABS(Table1[[#This Row],[Column3]]-Table1[[#This Row],[Column4]])</f>
        <v>0.38200000000000056</v>
      </c>
    </row>
    <row r="19" spans="2:6" ht="22">
      <c r="B19" s="2">
        <v>2</v>
      </c>
      <c r="C19" s="3">
        <v>348</v>
      </c>
      <c r="D19" s="4">
        <v>4.2859999999999996</v>
      </c>
      <c r="E19" s="4">
        <v>4.5</v>
      </c>
      <c r="F19" s="4">
        <f>ABS(Table1[[#This Row],[Column3]]-Table1[[#This Row],[Column4]])</f>
        <v>0.21400000000000041</v>
      </c>
    </row>
    <row r="20" spans="2:6" ht="22">
      <c r="B20" s="2">
        <v>5</v>
      </c>
      <c r="C20" s="3">
        <v>273</v>
      </c>
      <c r="D20" s="4">
        <v>9.3829999999999991</v>
      </c>
      <c r="E20" s="2">
        <v>10.199999999999999</v>
      </c>
      <c r="F20" s="4">
        <f>ABS(Table1[[#This Row],[Column3]]-Table1[[#This Row],[Column4]])</f>
        <v>0.81700000000000017</v>
      </c>
    </row>
    <row r="21" spans="2:6" ht="22">
      <c r="B21" s="2">
        <v>5</v>
      </c>
      <c r="C21" s="3">
        <v>298</v>
      </c>
      <c r="D21" s="4">
        <v>8.125</v>
      </c>
      <c r="E21" s="4">
        <v>8.5</v>
      </c>
      <c r="F21" s="4">
        <f>ABS(Table1[[#This Row],[Column3]]-Table1[[#This Row],[Column4]])</f>
        <v>0.375</v>
      </c>
    </row>
    <row r="22" spans="2:6" ht="22">
      <c r="B22" s="2">
        <v>5</v>
      </c>
      <c r="C22" s="3">
        <v>323</v>
      </c>
      <c r="D22" s="4">
        <v>7.165</v>
      </c>
      <c r="E22" s="4">
        <v>7</v>
      </c>
      <c r="F22" s="4">
        <f>ABS(Table1[[#This Row],[Column3]]-Table1[[#This Row],[Column4]])</f>
        <v>0.16500000000000004</v>
      </c>
    </row>
    <row r="23" spans="2:6" ht="22">
      <c r="B23" s="2">
        <v>5</v>
      </c>
      <c r="C23" s="3">
        <v>348</v>
      </c>
      <c r="D23" s="4">
        <v>6.4080000000000004</v>
      </c>
      <c r="E23" s="4">
        <v>5.9</v>
      </c>
      <c r="F23" s="4">
        <f>ABS(Table1[[#This Row],[Column3]]-Table1[[#This Row],[Column4]])</f>
        <v>0.50800000000000001</v>
      </c>
    </row>
    <row r="24" spans="2:6" ht="22">
      <c r="B24" s="2">
        <v>10</v>
      </c>
      <c r="C24" s="3">
        <v>273</v>
      </c>
      <c r="D24" s="2">
        <v>10.333</v>
      </c>
      <c r="E24" s="2">
        <v>12</v>
      </c>
      <c r="F24" s="4">
        <f>ABS(Table1[[#This Row],[Column3]]-Table1[[#This Row],[Column4]])</f>
        <v>1.6669999999999998</v>
      </c>
    </row>
    <row r="25" spans="2:6" ht="22">
      <c r="B25" s="2">
        <v>10</v>
      </c>
      <c r="C25" s="3">
        <v>298</v>
      </c>
      <c r="D25" s="4">
        <v>9.4060000000000006</v>
      </c>
      <c r="E25" s="2">
        <v>10.1</v>
      </c>
      <c r="F25" s="4">
        <f>ABS(Table1[[#This Row],[Column3]]-Table1[[#This Row],[Column4]])</f>
        <v>0.69399999999999906</v>
      </c>
    </row>
    <row r="26" spans="2:6" ht="22">
      <c r="B26" s="2">
        <v>10</v>
      </c>
      <c r="C26" s="3">
        <v>323</v>
      </c>
      <c r="D26" s="4">
        <v>8.6319999999999997</v>
      </c>
      <c r="E26" s="4">
        <v>8.5</v>
      </c>
      <c r="F26" s="4">
        <f>ABS(Table1[[#This Row],[Column3]]-Table1[[#This Row],[Column4]])</f>
        <v>0.13199999999999967</v>
      </c>
    </row>
    <row r="27" spans="2:6" ht="22">
      <c r="B27" s="2">
        <v>10</v>
      </c>
      <c r="C27" s="3">
        <v>348</v>
      </c>
      <c r="D27" s="4">
        <v>7.9749999999999996</v>
      </c>
      <c r="E27" s="4">
        <v>7.2</v>
      </c>
      <c r="F27" s="4">
        <f>ABS(Table1[[#This Row],[Column3]]-Table1[[#This Row],[Column4]])</f>
        <v>0.77499999999999947</v>
      </c>
    </row>
    <row r="28" spans="2:6" ht="31" customHeight="1">
      <c r="B28" s="5"/>
      <c r="C28" s="6"/>
      <c r="D28" s="7"/>
      <c r="E28" s="8" t="s">
        <v>10</v>
      </c>
      <c r="F28" s="8">
        <f>SUM(F4:F27)</f>
        <v>9.0299999999999976</v>
      </c>
    </row>
  </sheetData>
  <phoneticPr fontId="20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theoretical_theta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Christian Hendren</cp:lastModifiedBy>
  <dcterms:created xsi:type="dcterms:W3CDTF">2025-04-15T14:55:08Z</dcterms:created>
  <dcterms:modified xsi:type="dcterms:W3CDTF">2025-04-15T14:55:08Z</dcterms:modified>
</cp:coreProperties>
</file>