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urs\Projet Elec\"/>
    </mc:Choice>
  </mc:AlternateContent>
  <xr:revisionPtr revIDLastSave="0" documentId="13_ncr:1_{23CCA97C-4CCA-4CD3-B5DE-9901D39B587B}" xr6:coauthVersionLast="45" xr6:coauthVersionMax="45" xr10:uidLastSave="{00000000-0000-0000-0000-000000000000}"/>
  <bookViews>
    <workbookView xWindow="1020" yWindow="1395" windowWidth="21600" windowHeight="13500" xr2:uid="{16EC2B24-87C5-4508-8A2A-6F4374F60F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D5" i="1"/>
  <c r="D10" i="1" l="1"/>
  <c r="D9" i="1"/>
  <c r="E13" i="1"/>
  <c r="D15" i="1"/>
  <c r="H9" i="1" l="1"/>
  <c r="H8" i="1"/>
  <c r="D11" i="1" l="1"/>
  <c r="D12" i="1" s="1"/>
</calcChain>
</file>

<file path=xl/sharedStrings.xml><?xml version="1.0" encoding="utf-8"?>
<sst xmlns="http://schemas.openxmlformats.org/spreadsheetml/2006/main" count="90" uniqueCount="73">
  <si>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</si>
  <si>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</si>
  <si>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</si>
  <si>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</si>
  <si>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</si>
  <si>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</si>
  <si>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</si>
  <si>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</si>
  <si>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</si>
  <si>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</si>
  <si>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</si>
  <si>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</si>
  <si>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 xml:space="preserve">C1 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</si>
  <si>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</si>
  <si>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</si>
  <si>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</si>
  <si>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</si>
  <si>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</si>
  <si>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</si>
  <si>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</si>
  <si>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</si>
  <si>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</si>
  <si>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Nom résistance</t>
  </si>
  <si>
    <t>Valeur condensateur</t>
  </si>
  <si>
    <t>Nom condensateur</t>
  </si>
  <si>
    <t>Détails du calcul</t>
  </si>
  <si>
    <t>RSR</t>
  </si>
  <si>
    <t>MPPSET</t>
  </si>
  <si>
    <t>VMP</t>
  </si>
  <si>
    <t>V</t>
  </si>
  <si>
    <t>ohms</t>
  </si>
  <si>
    <t>Rset * ((2mv * Nb de cellules) / 227microV)</t>
  </si>
  <si>
    <t>Valeur résistance (Ohms)</t>
  </si>
  <si>
    <t xml:space="preserve">A </t>
  </si>
  <si>
    <t>iCharge</t>
  </si>
  <si>
    <t>Nb de cellules</t>
  </si>
  <si>
    <t>Rset</t>
  </si>
  <si>
    <t>Ohms</t>
  </si>
  <si>
    <t xml:space="preserve">40 mV / iCharge </t>
  </si>
  <si>
    <t>2.2 uF</t>
  </si>
  <si>
    <t>"                                                    "</t>
  </si>
  <si>
    <t>(VMPPSET * R3) / (VMP + R3 * (0.067 / RSET)</t>
  </si>
  <si>
    <t>PACK THERMISTOR</t>
  </si>
  <si>
    <t>1 uF</t>
  </si>
  <si>
    <t>10 uF</t>
  </si>
  <si>
    <t>0.1 uF</t>
  </si>
  <si>
    <t>4.7 uF</t>
  </si>
  <si>
    <t>22 pF</t>
  </si>
  <si>
    <t>~ 1000</t>
  </si>
  <si>
    <t>Permet d'augmenter le temps de montée pour protéger le composant</t>
  </si>
  <si>
    <t>Vref</t>
  </si>
  <si>
    <t>VLTF</t>
  </si>
  <si>
    <t>VTCO</t>
  </si>
  <si>
    <t>(Vref*RTHcold*RTHhot*((1/VLTF)-(1/VTCO))/(RTHhot * ((Vref/VTCO)-1 - RTHcold * ((Vref/VLTF)-1))</t>
  </si>
  <si>
    <t>RTHcold</t>
  </si>
  <si>
    <t>RTHhot</t>
  </si>
  <si>
    <t>((Vref/VLTF)-1)/((1/R9)+(1/RTHcold))</t>
  </si>
  <si>
    <t>Découplage</t>
  </si>
  <si>
    <t>Résistances en parallèle pour faire RSR</t>
  </si>
  <si>
    <t xml:space="preserve">La tension de MPPSET définie si le module est en charge ou arrêté </t>
  </si>
  <si>
    <t xml:space="preserve">Vref est la tension de sortie </t>
  </si>
  <si>
    <t>Pour un panneau solaire de 12Volts il y a 36 cellules en serie</t>
  </si>
  <si>
    <t>A</t>
  </si>
  <si>
    <t>Panneau Sol. (Vps)</t>
  </si>
  <si>
    <t>LED rouge Vledr</t>
  </si>
  <si>
    <t>Iledr</t>
  </si>
  <si>
    <t>LED vert Vledv</t>
  </si>
  <si>
    <t>Iledv</t>
  </si>
  <si>
    <t>(Vps - Vledr) / Iledr</t>
  </si>
  <si>
    <t>(Vps - Vledv) / Iledv</t>
  </si>
  <si>
    <t>Ips</t>
  </si>
  <si>
    <t xml:space="preserve">(Vbat) 3,7 = 2.1 * (1+ (R2/R1)) </t>
  </si>
  <si>
    <t>Vbat (tension Batt nominal)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</si>
</sst>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4" xfId="0" applyFill="1" applyBorder="1"/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/>
    <xf numFmtId="0" fontId="0" fillId="0" borderId="13" xfId="0" applyBorder="1" applyAlignment="1">
      <alignment horizontal="center" vertical="center" wrapText="1"/>
    </xf>
    <xf numFmtId="0" fontId="0" fillId="0" borderId="13" xfId="0" applyFill="1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7" xfId="0" applyBorder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BCCB-7B27-4AF1-A7EC-CCF1C1BC4F3C}">
  <dimension ref="B1:J29"/>
  <sheetViews>
    <sheetView tabSelected="1" workbookViewId="0">
      <selection activeCell="E3" sqref="E3:E4"/>
    </sheetView>
  </sheetViews>
  <sheetFormatPr baseColWidth="10" defaultRowHeight="15" x14ac:dyDescent="0.25"/>
  <cols>
    <col min="1" max="1" width="3.28515625" customWidth="1"/>
    <col min="2" max="2" width="17.85546875" customWidth="1"/>
    <col min="3" max="3" width="39.28515625" customWidth="1"/>
    <col min="4" max="4" width="19" customWidth="1"/>
    <col min="5" max="5" width="18.140625" customWidth="1"/>
    <col min="6" max="6" width="22.85546875" customWidth="1"/>
    <col min="7" max="7" width="18.28515625" customWidth="1"/>
    <col min="8" max="8" width="14.28515625" customWidth="1"/>
    <col min="10" max="10" width="37.28515625" customWidth="1"/>
    <col min="16384" max="16384" width="11.5703125" bestFit="1" customWidth="1"/>
  </cols>
  <sheetData>
    <row r="1" spans="2:10" ht="15.75" thickBot="1" x14ac:dyDescent="0.3"/>
    <row r="2" spans="2:10" s="1" customFormat="1" ht="34.15" customHeight="1" x14ac:dyDescent="0.25">
      <c r="B2" s="15" t="s">
        <v>22</v>
      </c>
      <c r="C2" s="16" t="s">
        <v>25</v>
      </c>
      <c r="D2" s="13" t="s">
        <v>32</v>
      </c>
      <c r="E2" s="4"/>
      <c r="G2" s="7" t="s">
        <v>34</v>
      </c>
      <c r="H2" s="35">
        <v>0.5</v>
      </c>
      <c r="I2" s="37" t="s">
        <v>33</v>
      </c>
      <c r="J2"/>
    </row>
    <row r="3" spans="2:10" ht="30" x14ac:dyDescent="0.25">
      <c r="B3" s="27" t="s">
        <v>0</v>
      </c>
      <c r="C3" s="17" t="s">
        <v>71</v>
      </c>
      <c r="D3" s="14">
        <v>270000</v>
      </c>
      <c r="E3" s="39">
        <f>2.1*(1+(D4/D3))</f>
        <v>3.2666666666666671</v>
      </c>
      <c r="G3" s="8" t="s">
        <v>27</v>
      </c>
      <c r="H3" s="32">
        <v>1.2</v>
      </c>
      <c r="I3" s="14" t="s">
        <v>29</v>
      </c>
      <c r="J3" s="6" t="s">
        <v>59</v>
      </c>
    </row>
    <row r="4" spans="2:10" ht="30" x14ac:dyDescent="0.25">
      <c r="B4" s="27" t="s">
        <v>1</v>
      </c>
      <c r="C4" s="17" t="s">
        <v>40</v>
      </c>
      <c r="D4" s="14">
        <v>150000</v>
      </c>
      <c r="E4" s="39"/>
      <c r="G4" s="8" t="s">
        <v>35</v>
      </c>
      <c r="H4" s="32">
        <v>36</v>
      </c>
      <c r="I4" s="14"/>
      <c r="J4" s="6" t="s">
        <v>61</v>
      </c>
    </row>
    <row r="5" spans="2:10" x14ac:dyDescent="0.25">
      <c r="B5" s="27" t="s">
        <v>2</v>
      </c>
      <c r="C5" s="17" t="s">
        <v>31</v>
      </c>
      <c r="D5" s="14">
        <f>QUOTIENT(2*10^(-3) * H4, 227*10^(-6)) * H6</f>
        <v>317000</v>
      </c>
      <c r="E5" s="2"/>
      <c r="G5" s="8" t="s">
        <v>28</v>
      </c>
      <c r="H5" s="32">
        <v>16.8</v>
      </c>
      <c r="I5" s="14" t="s">
        <v>29</v>
      </c>
    </row>
    <row r="6" spans="2:10" x14ac:dyDescent="0.25">
      <c r="B6" s="27" t="s">
        <v>3</v>
      </c>
      <c r="C6" s="17" t="s">
        <v>41</v>
      </c>
      <c r="D6" s="14" t="s">
        <v>48</v>
      </c>
      <c r="E6" s="2"/>
      <c r="G6" s="8" t="s">
        <v>36</v>
      </c>
      <c r="H6" s="32">
        <v>1000</v>
      </c>
      <c r="I6" s="14" t="s">
        <v>37</v>
      </c>
    </row>
    <row r="7" spans="2:10" x14ac:dyDescent="0.25">
      <c r="B7" s="27" t="s">
        <v>4</v>
      </c>
      <c r="C7" s="17"/>
      <c r="D7" s="14">
        <v>2</v>
      </c>
      <c r="E7" s="2"/>
      <c r="G7" s="9" t="s">
        <v>50</v>
      </c>
      <c r="H7" s="32">
        <v>3.3</v>
      </c>
      <c r="I7" s="14" t="s">
        <v>29</v>
      </c>
      <c r="J7" s="1" t="s">
        <v>60</v>
      </c>
    </row>
    <row r="8" spans="2:10" s="1" customFormat="1" ht="30" x14ac:dyDescent="0.25">
      <c r="B8" s="27" t="s">
        <v>5</v>
      </c>
      <c r="C8" s="18" t="s">
        <v>49</v>
      </c>
      <c r="D8" s="14">
        <v>10</v>
      </c>
      <c r="E8" s="3"/>
      <c r="G8" s="8" t="s">
        <v>52</v>
      </c>
      <c r="H8" s="32">
        <f>H7*45/100</f>
        <v>1.4850000000000001</v>
      </c>
      <c r="I8" s="14" t="s">
        <v>29</v>
      </c>
      <c r="J8"/>
    </row>
    <row r="9" spans="2:10" x14ac:dyDescent="0.25">
      <c r="B9" s="27" t="s">
        <v>6</v>
      </c>
      <c r="C9" s="19" t="s">
        <v>68</v>
      </c>
      <c r="D9" s="24">
        <f>(H16-H12)/H13</f>
        <v>509.99999999999994</v>
      </c>
      <c r="E9" s="2"/>
      <c r="G9" s="8" t="s">
        <v>51</v>
      </c>
      <c r="H9" s="32">
        <f>H7*73.5/100</f>
        <v>2.4255</v>
      </c>
      <c r="I9" s="14" t="s">
        <v>29</v>
      </c>
    </row>
    <row r="10" spans="2:10" x14ac:dyDescent="0.25">
      <c r="B10" s="27" t="s">
        <v>7</v>
      </c>
      <c r="C10" s="19" t="s">
        <v>69</v>
      </c>
      <c r="D10" s="14">
        <f>(H16-H14)/H15</f>
        <v>490</v>
      </c>
      <c r="E10" s="11"/>
      <c r="G10" s="8" t="s">
        <v>54</v>
      </c>
      <c r="H10" s="33">
        <v>27348</v>
      </c>
      <c r="I10" s="14" t="s">
        <v>30</v>
      </c>
    </row>
    <row r="11" spans="2:10" ht="45" x14ac:dyDescent="0.25">
      <c r="B11" s="27" t="s">
        <v>8</v>
      </c>
      <c r="C11" s="20" t="s">
        <v>53</v>
      </c>
      <c r="D11" s="25">
        <f>(H7*H10*H11*((1/H9)-(1/H8)))/(H11*((H7/H8)-1)-H10*((H7/H9)-1))</f>
        <v>31357.184655667184</v>
      </c>
      <c r="E11" s="40" t="s">
        <v>42</v>
      </c>
      <c r="G11" s="8" t="s">
        <v>55</v>
      </c>
      <c r="H11" s="32">
        <v>4995.7</v>
      </c>
      <c r="I11" s="14" t="s">
        <v>30</v>
      </c>
    </row>
    <row r="12" spans="2:10" x14ac:dyDescent="0.25">
      <c r="B12" s="27" t="s">
        <v>9</v>
      </c>
      <c r="C12" s="17" t="s">
        <v>56</v>
      </c>
      <c r="D12" s="25">
        <f>((H7/H9)-1)/((1/D11)+(1/H10))</f>
        <v>5266.7743412912096</v>
      </c>
      <c r="E12" s="40"/>
      <c r="G12" s="10" t="s">
        <v>64</v>
      </c>
      <c r="H12" s="34">
        <v>1.8</v>
      </c>
      <c r="I12" s="24" t="s">
        <v>29</v>
      </c>
    </row>
    <row r="13" spans="2:10" x14ac:dyDescent="0.25">
      <c r="B13" s="27" t="s">
        <v>10</v>
      </c>
      <c r="C13" s="19" t="s">
        <v>58</v>
      </c>
      <c r="D13" s="14">
        <v>9.0999999999999998E-2</v>
      </c>
      <c r="E13" s="12">
        <f>(D13*D14)/(D13+D14)</f>
        <v>8.2727272727272719E-2</v>
      </c>
      <c r="G13" s="10" t="s">
        <v>65</v>
      </c>
      <c r="H13" s="34">
        <v>0.02</v>
      </c>
      <c r="I13" s="24" t="s">
        <v>62</v>
      </c>
    </row>
    <row r="14" spans="2:10" x14ac:dyDescent="0.25">
      <c r="B14" s="27" t="s">
        <v>11</v>
      </c>
      <c r="C14" s="17" t="s">
        <v>58</v>
      </c>
      <c r="D14" s="14">
        <v>0.91</v>
      </c>
      <c r="E14" s="12"/>
      <c r="G14" s="10" t="s">
        <v>66</v>
      </c>
      <c r="H14" s="34">
        <v>2.2000000000000002</v>
      </c>
      <c r="I14" s="14" t="s">
        <v>29</v>
      </c>
    </row>
    <row r="15" spans="2:10" ht="15.75" thickBot="1" x14ac:dyDescent="0.3">
      <c r="B15" s="28" t="s">
        <v>26</v>
      </c>
      <c r="C15" s="21" t="s">
        <v>38</v>
      </c>
      <c r="D15" s="26">
        <f>(40*10^-3)/H2</f>
        <v>0.08</v>
      </c>
      <c r="E15" s="5"/>
      <c r="G15" s="10" t="s">
        <v>67</v>
      </c>
      <c r="H15" s="34">
        <v>0.02</v>
      </c>
      <c r="I15" s="14" t="s">
        <v>62</v>
      </c>
    </row>
    <row r="16" spans="2:10" x14ac:dyDescent="0.25">
      <c r="G16" s="8" t="s">
        <v>63</v>
      </c>
      <c r="H16" s="34">
        <v>12</v>
      </c>
      <c r="I16" s="24" t="s">
        <v>29</v>
      </c>
    </row>
    <row r="17" spans="2:9" x14ac:dyDescent="0.25">
      <c r="G17" s="10" t="s">
        <v>70</v>
      </c>
      <c r="H17" s="34">
        <v>0.5</v>
      </c>
      <c r="I17" s="24" t="s">
        <v>62</v>
      </c>
    </row>
    <row r="18" spans="2:9" ht="30.75" thickBot="1" x14ac:dyDescent="0.3">
      <c r="G18" s="41" t="s">
        <v>72</v>
      </c>
      <c r="H18" s="36">
        <v>3.3</v>
      </c>
      <c r="I18" s="38" t="s">
        <v>29</v>
      </c>
    </row>
    <row r="19" spans="2:9" ht="28.15" customHeight="1" x14ac:dyDescent="0.25">
      <c r="B19" s="15" t="s">
        <v>24</v>
      </c>
      <c r="C19" s="23" t="s">
        <v>25</v>
      </c>
      <c r="D19" s="29" t="s">
        <v>23</v>
      </c>
      <c r="E19" s="3"/>
    </row>
    <row r="20" spans="2:9" x14ac:dyDescent="0.25">
      <c r="B20" s="27" t="s">
        <v>12</v>
      </c>
      <c r="C20" s="22"/>
      <c r="D20" s="14" t="s">
        <v>39</v>
      </c>
      <c r="E20" s="2"/>
    </row>
    <row r="21" spans="2:9" x14ac:dyDescent="0.25">
      <c r="B21" s="27" t="s">
        <v>13</v>
      </c>
      <c r="C21" s="22" t="s">
        <v>57</v>
      </c>
      <c r="D21" s="14" t="s">
        <v>43</v>
      </c>
      <c r="E21" s="2"/>
    </row>
    <row r="22" spans="2:9" x14ac:dyDescent="0.25">
      <c r="B22" s="27" t="s">
        <v>14</v>
      </c>
      <c r="C22" s="22"/>
      <c r="D22" s="14" t="s">
        <v>43</v>
      </c>
      <c r="E22" s="2"/>
    </row>
    <row r="23" spans="2:9" x14ac:dyDescent="0.25">
      <c r="B23" s="27" t="s">
        <v>15</v>
      </c>
      <c r="C23" s="22"/>
      <c r="D23" s="14" t="s">
        <v>43</v>
      </c>
      <c r="E23" s="2"/>
    </row>
    <row r="24" spans="2:9" x14ac:dyDescent="0.25">
      <c r="B24" s="27" t="s">
        <v>16</v>
      </c>
      <c r="C24" s="22"/>
      <c r="D24" s="14" t="s">
        <v>45</v>
      </c>
      <c r="E24" s="2"/>
    </row>
    <row r="25" spans="2:9" x14ac:dyDescent="0.25">
      <c r="B25" s="27" t="s">
        <v>17</v>
      </c>
      <c r="C25" s="22"/>
      <c r="D25" s="14" t="s">
        <v>44</v>
      </c>
      <c r="E25" s="2"/>
    </row>
    <row r="26" spans="2:9" x14ac:dyDescent="0.25">
      <c r="B26" s="27" t="s">
        <v>18</v>
      </c>
      <c r="C26" s="22"/>
      <c r="D26" s="14" t="s">
        <v>45</v>
      </c>
      <c r="E26" s="2"/>
    </row>
    <row r="27" spans="2:9" x14ac:dyDescent="0.25">
      <c r="B27" s="27" t="s">
        <v>19</v>
      </c>
      <c r="C27" s="22"/>
      <c r="D27" s="14" t="s">
        <v>44</v>
      </c>
      <c r="E27" s="2"/>
    </row>
    <row r="28" spans="2:9" x14ac:dyDescent="0.25">
      <c r="B28" s="27" t="s">
        <v>20</v>
      </c>
      <c r="C28" s="22"/>
      <c r="D28" s="14" t="s">
        <v>46</v>
      </c>
      <c r="E28" s="2"/>
    </row>
    <row r="29" spans="2:9" ht="15.75" thickBot="1" x14ac:dyDescent="0.3">
      <c r="B29" s="28" t="s">
        <v>21</v>
      </c>
      <c r="C29" s="30"/>
      <c r="D29" s="31" t="s">
        <v>47</v>
      </c>
      <c r="E29" s="2"/>
    </row>
  </sheetData>
  <mergeCells count="3">
    <mergeCell ref="E11:E12"/>
    <mergeCell ref="E13:E14"/>
    <mergeCell ref="E3:E4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5DA0D7FF9E847A6774D04A6673BC6" ma:contentTypeVersion="2" ma:contentTypeDescription="Crée un document." ma:contentTypeScope="" ma:versionID="83f36ffe72bd66e944a7f61b4923f539">
  <xsd:schema xmlns:xsd="http://www.w3.org/2001/XMLSchema" xmlns:xs="http://www.w3.org/2001/XMLSchema" xmlns:p="http://schemas.microsoft.com/office/2006/metadata/properties" xmlns:ns3="0793fcea-4db3-4d36-82e6-96163b8adfef" targetNamespace="http://schemas.microsoft.com/office/2006/metadata/properties" ma:root="true" ma:fieldsID="ee505485e4394b4347c9308451769513" ns3:_="">
    <xsd:import namespace="0793fcea-4db3-4d36-82e6-96163b8adf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3fcea-4db3-4d36-82e6-96163b8ad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E13845-04BE-4BDF-A29F-B6B8940319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3fcea-4db3-4d36-82e6-96163b8ad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BE86D-9538-4332-B73D-E4AE69717DC2}">
  <ds:schemaRefs>
    <ds:schemaRef ds:uri="http://schemas.microsoft.com/office/2006/metadata/properties"/>
    <ds:schemaRef ds:uri="http://purl.org/dc/terms/"/>
    <ds:schemaRef ds:uri="0793fcea-4db3-4d36-82e6-96163b8adfe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9AB4BE7-0218-41D2-9594-E8E552F067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VAN DE VIJVER</dc:creator>
  <cp:lastModifiedBy>PC</cp:lastModifiedBy>
  <dcterms:created xsi:type="dcterms:W3CDTF">2020-04-17T11:42:47Z</dcterms:created>
  <dcterms:modified xsi:type="dcterms:W3CDTF">2020-04-18T09:43:13Z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0x010100DD05DA0D7FF9E847A6774D04A6673BC6</vt:lpwstr>
  </property>
</Properties>
</file>