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45" windowWidth="18105" windowHeight="8070" tabRatio="691" activeTab="4"/>
  </bookViews>
  <sheets>
    <sheet name="Main" sheetId="1" r:id="rId1"/>
    <sheet name="Principal" sheetId="5" r:id="rId2"/>
    <sheet name="SA" sheetId="2" r:id="rId3"/>
    <sheet name="Primary" sheetId="3" r:id="rId4"/>
    <sheet name="Secondary" sheetId="4" r:id="rId5"/>
    <sheet name="MyNewNumbers" sheetId="14" r:id="rId6"/>
  </sheets>
  <calcPr calcId="125725"/>
</workbook>
</file>

<file path=xl/calcChain.xml><?xml version="1.0" encoding="utf-8"?>
<calcChain xmlns="http://schemas.openxmlformats.org/spreadsheetml/2006/main">
  <c r="E9" i="1"/>
  <c r="D17"/>
  <c r="B17"/>
  <c r="G6" i="4"/>
  <c r="G7" s="1"/>
  <c r="G8" s="1"/>
  <c r="G9" s="1"/>
  <c r="G10" s="1"/>
  <c r="G11" s="1"/>
  <c r="G12" s="1"/>
  <c r="G13" s="1"/>
  <c r="G14" s="1"/>
  <c r="G15" s="1"/>
  <c r="G6" i="3"/>
  <c r="G7" s="1"/>
  <c r="G8" s="1"/>
  <c r="G9" s="1"/>
  <c r="G10" s="1"/>
  <c r="G11" s="1"/>
  <c r="G12" s="1"/>
  <c r="G13" s="1"/>
  <c r="G14" s="1"/>
  <c r="G15" s="1"/>
  <c r="G6" i="2"/>
  <c r="G7" s="1"/>
  <c r="G8" s="1"/>
  <c r="G9" s="1"/>
  <c r="G10" s="1"/>
  <c r="G11" s="1"/>
  <c r="G12" s="1"/>
  <c r="G13" s="1"/>
  <c r="G14" s="1"/>
  <c r="G15" s="1"/>
  <c r="G6" i="5"/>
  <c r="G7" s="1"/>
  <c r="G8" s="1"/>
  <c r="G9" s="1"/>
  <c r="G10" s="1"/>
  <c r="G11" s="1"/>
  <c r="G12" s="1"/>
  <c r="G13" s="1"/>
  <c r="G14" s="1"/>
  <c r="G15" s="1"/>
  <c r="G18" s="1"/>
  <c r="G19" s="1"/>
  <c r="G20" s="1"/>
  <c r="G21" s="1"/>
  <c r="G22" s="1"/>
  <c r="G23" s="1"/>
  <c r="G24" s="1"/>
  <c r="G25" s="1"/>
  <c r="G26" s="1"/>
  <c r="G27" s="1"/>
  <c r="G28" s="1"/>
  <c r="G31" s="1"/>
  <c r="G32" s="1"/>
  <c r="G33" s="1"/>
  <c r="G34" s="1"/>
  <c r="G35" s="1"/>
  <c r="G36" s="1"/>
  <c r="G37" s="1"/>
  <c r="G38" s="1"/>
  <c r="G39" s="1"/>
  <c r="G40" s="1"/>
  <c r="G41" s="1"/>
  <c r="G44" s="1"/>
  <c r="G45" s="1"/>
  <c r="G46" s="1"/>
  <c r="G47" s="1"/>
  <c r="G48" s="1"/>
  <c r="G49" s="1"/>
  <c r="G50" s="1"/>
  <c r="G51" s="1"/>
  <c r="G52" s="1"/>
  <c r="G53" s="1"/>
  <c r="G54" s="1"/>
  <c r="G57" s="1"/>
  <c r="G58" s="1"/>
  <c r="G59" s="1"/>
  <c r="G60" s="1"/>
  <c r="G61" s="1"/>
  <c r="G62" s="1"/>
  <c r="G63" s="1"/>
  <c r="G64" s="1"/>
  <c r="G65" s="1"/>
  <c r="G66" s="1"/>
  <c r="G67" s="1"/>
  <c r="G70" s="1"/>
  <c r="G71" s="1"/>
  <c r="G72" s="1"/>
  <c r="G73" s="1"/>
  <c r="G74" s="1"/>
  <c r="G75" s="1"/>
  <c r="G76" s="1"/>
  <c r="G77" s="1"/>
  <c r="G78" s="1"/>
  <c r="G79" s="1"/>
  <c r="G80" s="1"/>
  <c r="Q39" i="14"/>
  <c r="P39"/>
  <c r="O39"/>
  <c r="N39"/>
  <c r="M39"/>
  <c r="L39"/>
  <c r="K39"/>
  <c r="P36"/>
  <c r="O36"/>
  <c r="N36"/>
  <c r="M36"/>
  <c r="L36"/>
  <c r="K36"/>
  <c r="P35"/>
  <c r="O35"/>
  <c r="N35"/>
  <c r="M35"/>
  <c r="L35"/>
  <c r="K35"/>
  <c r="P34"/>
  <c r="O34"/>
  <c r="N34"/>
  <c r="M34"/>
  <c r="L34"/>
  <c r="K34"/>
  <c r="P33"/>
  <c r="O33"/>
  <c r="N33"/>
  <c r="M33"/>
  <c r="L33"/>
  <c r="K33"/>
  <c r="P32"/>
  <c r="O32"/>
  <c r="N32"/>
  <c r="M32"/>
  <c r="L32"/>
  <c r="K32"/>
  <c r="P31"/>
  <c r="O31"/>
  <c r="N31"/>
  <c r="M31"/>
  <c r="L31"/>
  <c r="K31"/>
  <c r="P29"/>
  <c r="O29"/>
  <c r="N29"/>
  <c r="M29"/>
  <c r="L29"/>
  <c r="K29"/>
  <c r="P28"/>
  <c r="O28"/>
  <c r="N28"/>
  <c r="M28"/>
  <c r="L28"/>
  <c r="K28"/>
  <c r="P27"/>
  <c r="O27"/>
  <c r="N27"/>
  <c r="M27"/>
  <c r="L27"/>
  <c r="K27"/>
  <c r="P26"/>
  <c r="O26"/>
  <c r="N26"/>
  <c r="M26"/>
  <c r="L26"/>
  <c r="K26"/>
  <c r="P25"/>
  <c r="O25"/>
  <c r="N25"/>
  <c r="M25"/>
  <c r="L25"/>
  <c r="K25"/>
  <c r="P24"/>
  <c r="O24"/>
  <c r="N24"/>
  <c r="M24"/>
  <c r="L24"/>
  <c r="K24"/>
  <c r="P22"/>
  <c r="O22"/>
  <c r="N22"/>
  <c r="M22"/>
  <c r="L22"/>
  <c r="K22"/>
  <c r="P21"/>
  <c r="O21"/>
  <c r="N21"/>
  <c r="M21"/>
  <c r="L21"/>
  <c r="K21"/>
  <c r="P20"/>
  <c r="O20"/>
  <c r="N20"/>
  <c r="M20"/>
  <c r="L20"/>
  <c r="K20"/>
  <c r="P19"/>
  <c r="O19"/>
  <c r="N19"/>
  <c r="M19"/>
  <c r="L19"/>
  <c r="K19"/>
  <c r="P18"/>
  <c r="O18"/>
  <c r="N18"/>
  <c r="M18"/>
  <c r="L18"/>
  <c r="K18"/>
  <c r="P17"/>
  <c r="O17"/>
  <c r="N17"/>
  <c r="M17"/>
  <c r="L17"/>
  <c r="K17"/>
  <c r="P15"/>
  <c r="O15"/>
  <c r="N15"/>
  <c r="M15"/>
  <c r="L15"/>
  <c r="K15"/>
  <c r="P14"/>
  <c r="O14"/>
  <c r="N14"/>
  <c r="M14"/>
  <c r="L14"/>
  <c r="K14"/>
  <c r="P13"/>
  <c r="O13"/>
  <c r="N13"/>
  <c r="M13"/>
  <c r="L13"/>
  <c r="K13"/>
  <c r="P12"/>
  <c r="O12"/>
  <c r="N12"/>
  <c r="M12"/>
  <c r="L12"/>
  <c r="K12"/>
  <c r="P11"/>
  <c r="O11"/>
  <c r="N11"/>
  <c r="M11"/>
  <c r="L11"/>
  <c r="K11"/>
  <c r="P10"/>
  <c r="O10"/>
  <c r="N10"/>
  <c r="M10"/>
  <c r="L10"/>
  <c r="K10"/>
  <c r="Y8"/>
  <c r="X8"/>
  <c r="W8"/>
  <c r="V8"/>
  <c r="U8"/>
  <c r="T8"/>
  <c r="P8"/>
  <c r="O8"/>
  <c r="N8"/>
  <c r="M8"/>
  <c r="L8"/>
  <c r="K8"/>
  <c r="Y7"/>
  <c r="X7"/>
  <c r="W7"/>
  <c r="V7"/>
  <c r="U7"/>
  <c r="T7"/>
  <c r="P7"/>
  <c r="O7"/>
  <c r="N7"/>
  <c r="M7"/>
  <c r="L7"/>
  <c r="K7"/>
  <c r="Y6"/>
  <c r="X6"/>
  <c r="W6"/>
  <c r="V6"/>
  <c r="U6"/>
  <c r="T6"/>
  <c r="P6"/>
  <c r="O6"/>
  <c r="N6"/>
  <c r="M6"/>
  <c r="L6"/>
  <c r="K6"/>
  <c r="Y5"/>
  <c r="X5"/>
  <c r="W5"/>
  <c r="V5"/>
  <c r="U5"/>
  <c r="T5"/>
  <c r="P5"/>
  <c r="O5"/>
  <c r="N5"/>
  <c r="M5"/>
  <c r="L5"/>
  <c r="K5"/>
  <c r="Y4"/>
  <c r="X4"/>
  <c r="W4"/>
  <c r="V4"/>
  <c r="U4"/>
  <c r="T4"/>
  <c r="P4"/>
  <c r="O4"/>
  <c r="N4"/>
  <c r="M4"/>
  <c r="L4"/>
  <c r="K4"/>
  <c r="Y3"/>
  <c r="X3"/>
  <c r="W3"/>
  <c r="V3"/>
  <c r="U3"/>
  <c r="T3"/>
  <c r="P3"/>
  <c r="O3"/>
  <c r="N3"/>
  <c r="M3"/>
  <c r="L3"/>
  <c r="K3"/>
  <c r="R39" l="1"/>
  <c r="R6"/>
  <c r="R5"/>
  <c r="R3"/>
  <c r="R4"/>
  <c r="R7"/>
  <c r="R8"/>
  <c r="R12"/>
  <c r="R13"/>
  <c r="R17"/>
  <c r="R18"/>
  <c r="R21"/>
  <c r="R22"/>
  <c r="R26"/>
  <c r="R27"/>
  <c r="R31"/>
  <c r="R32"/>
  <c r="R35"/>
  <c r="R36"/>
  <c r="R10"/>
  <c r="R11"/>
  <c r="R14"/>
  <c r="R15"/>
  <c r="R19"/>
  <c r="R20"/>
  <c r="R24"/>
  <c r="R25"/>
  <c r="R28"/>
  <c r="R29"/>
  <c r="R33"/>
  <c r="R34"/>
  <c r="G18" i="4"/>
  <c r="G18" i="3"/>
  <c r="G18" i="2"/>
  <c r="C5" i="1"/>
  <c r="C6" s="1"/>
  <c r="G19" i="4" l="1"/>
  <c r="G20" s="1"/>
  <c r="G21" s="1"/>
  <c r="G22" s="1"/>
  <c r="G23" s="1"/>
  <c r="G24" s="1"/>
  <c r="G25" s="1"/>
  <c r="G26" s="1"/>
  <c r="G27" s="1"/>
  <c r="G28" s="1"/>
  <c r="G19" i="3"/>
  <c r="G20" s="1"/>
  <c r="G21" s="1"/>
  <c r="G22" s="1"/>
  <c r="G23" s="1"/>
  <c r="G24" s="1"/>
  <c r="G25" s="1"/>
  <c r="G26" s="1"/>
  <c r="G27" s="1"/>
  <c r="G28" s="1"/>
  <c r="G19" i="2"/>
  <c r="G20" s="1"/>
  <c r="G21" s="1"/>
  <c r="G22" s="1"/>
  <c r="G23" s="1"/>
  <c r="G24" s="1"/>
  <c r="G25" s="1"/>
  <c r="G26" s="1"/>
  <c r="G27" s="1"/>
  <c r="G28" s="1"/>
  <c r="D58" i="4"/>
  <c r="D59" s="1"/>
  <c r="D60" s="1"/>
  <c r="D61" s="1"/>
  <c r="D62" s="1"/>
  <c r="D63" s="1"/>
  <c r="D64" s="1"/>
  <c r="D65" s="1"/>
  <c r="D66" s="1"/>
  <c r="D67" s="1"/>
  <c r="D45"/>
  <c r="D46" s="1"/>
  <c r="D47" s="1"/>
  <c r="D48" s="1"/>
  <c r="D49" s="1"/>
  <c r="D50" s="1"/>
  <c r="D51" s="1"/>
  <c r="D52" s="1"/>
  <c r="D53" s="1"/>
  <c r="D54" s="1"/>
  <c r="D32"/>
  <c r="D33" s="1"/>
  <c r="D34" s="1"/>
  <c r="D35" s="1"/>
  <c r="D36" s="1"/>
  <c r="D37" s="1"/>
  <c r="D38" s="1"/>
  <c r="D39" s="1"/>
  <c r="D40" s="1"/>
  <c r="D41" s="1"/>
  <c r="B1" i="5"/>
  <c r="A5" s="1"/>
  <c r="D6"/>
  <c r="D7" s="1"/>
  <c r="D8" s="1"/>
  <c r="D9" s="1"/>
  <c r="D10" s="1"/>
  <c r="D11" s="1"/>
  <c r="D12" s="1"/>
  <c r="D13" s="1"/>
  <c r="D14" s="1"/>
  <c r="D15" s="1"/>
  <c r="D19" i="4"/>
  <c r="D20" s="1"/>
  <c r="D21" s="1"/>
  <c r="D22" s="1"/>
  <c r="D23" s="1"/>
  <c r="D24" s="1"/>
  <c r="D25" s="1"/>
  <c r="D26" s="1"/>
  <c r="D27" s="1"/>
  <c r="D28" s="1"/>
  <c r="D6"/>
  <c r="D7" s="1"/>
  <c r="D8" s="1"/>
  <c r="D9" s="1"/>
  <c r="D10" s="1"/>
  <c r="D11" s="1"/>
  <c r="D12" s="1"/>
  <c r="D13" s="1"/>
  <c r="D14" s="1"/>
  <c r="D15" s="1"/>
  <c r="D6" i="3"/>
  <c r="D7" s="1"/>
  <c r="D8" s="1"/>
  <c r="D9" s="1"/>
  <c r="D10" s="1"/>
  <c r="D11" s="1"/>
  <c r="D12" s="1"/>
  <c r="D13" s="1"/>
  <c r="D14" s="1"/>
  <c r="D15" s="1"/>
  <c r="D18" s="1"/>
  <c r="D19" s="1"/>
  <c r="D20" s="1"/>
  <c r="D21" s="1"/>
  <c r="D22" s="1"/>
  <c r="D23" s="1"/>
  <c r="D24" s="1"/>
  <c r="D25" s="1"/>
  <c r="D26" s="1"/>
  <c r="D27" s="1"/>
  <c r="D28" s="1"/>
  <c r="D31" s="1"/>
  <c r="D32" s="1"/>
  <c r="D33" s="1"/>
  <c r="D34" s="1"/>
  <c r="D35" s="1"/>
  <c r="D36" s="1"/>
  <c r="D37" s="1"/>
  <c r="D38" s="1"/>
  <c r="D39" s="1"/>
  <c r="D40" s="1"/>
  <c r="D41" s="1"/>
  <c r="D44" s="1"/>
  <c r="D45" s="1"/>
  <c r="D46" s="1"/>
  <c r="D47" s="1"/>
  <c r="D48" s="1"/>
  <c r="D49" s="1"/>
  <c r="D50" s="1"/>
  <c r="D51" s="1"/>
  <c r="D52" s="1"/>
  <c r="D53" s="1"/>
  <c r="D54" s="1"/>
  <c r="D57" s="1"/>
  <c r="D58" s="1"/>
  <c r="D59" s="1"/>
  <c r="D60" s="1"/>
  <c r="D61" s="1"/>
  <c r="D62" s="1"/>
  <c r="D63" s="1"/>
  <c r="D64" s="1"/>
  <c r="D65" s="1"/>
  <c r="D66" s="1"/>
  <c r="D67" s="1"/>
  <c r="D6" i="2"/>
  <c r="D7" s="1"/>
  <c r="D8" s="1"/>
  <c r="D9" s="1"/>
  <c r="D10" s="1"/>
  <c r="D11" s="1"/>
  <c r="D12" s="1"/>
  <c r="D13" s="1"/>
  <c r="D14" s="1"/>
  <c r="D15" s="1"/>
  <c r="D18" s="1"/>
  <c r="D19" s="1"/>
  <c r="D20" s="1"/>
  <c r="D21" s="1"/>
  <c r="D22" s="1"/>
  <c r="D23" s="1"/>
  <c r="D24" s="1"/>
  <c r="D25" s="1"/>
  <c r="D26" s="1"/>
  <c r="D27" s="1"/>
  <c r="D28" s="1"/>
  <c r="D31" s="1"/>
  <c r="D32" s="1"/>
  <c r="D33" s="1"/>
  <c r="D34" s="1"/>
  <c r="D35" s="1"/>
  <c r="D36" s="1"/>
  <c r="D37" s="1"/>
  <c r="D38" s="1"/>
  <c r="D39" s="1"/>
  <c r="D40" s="1"/>
  <c r="D41" s="1"/>
  <c r="D44" s="1"/>
  <c r="D45" s="1"/>
  <c r="D46" s="1"/>
  <c r="D47" s="1"/>
  <c r="D48" s="1"/>
  <c r="D49" s="1"/>
  <c r="D50" s="1"/>
  <c r="D51" s="1"/>
  <c r="D52" s="1"/>
  <c r="D53" s="1"/>
  <c r="D54" s="1"/>
  <c r="D57" s="1"/>
  <c r="D58" s="1"/>
  <c r="D59" s="1"/>
  <c r="D60" s="1"/>
  <c r="D61" s="1"/>
  <c r="D62" s="1"/>
  <c r="D63" s="1"/>
  <c r="D64" s="1"/>
  <c r="D65" s="1"/>
  <c r="D66" s="1"/>
  <c r="D67" s="1"/>
  <c r="B2" i="1"/>
  <c r="C12"/>
  <c r="C13"/>
  <c r="C14"/>
  <c r="B11"/>
  <c r="C11" s="1"/>
  <c r="B1" i="3" s="1"/>
  <c r="A5" s="1"/>
  <c r="B5" i="1"/>
  <c r="B6"/>
  <c r="B3"/>
  <c r="B1" i="4" l="1"/>
  <c r="A5" s="1"/>
  <c r="B5" s="1"/>
  <c r="C5" s="1"/>
  <c r="E5" s="1"/>
  <c r="A6" s="1"/>
  <c r="F9" i="1"/>
  <c r="C7"/>
  <c r="C15" s="1"/>
  <c r="B5" i="3"/>
  <c r="C5" s="1"/>
  <c r="E5" s="1"/>
  <c r="A6" s="1"/>
  <c r="D18" i="5"/>
  <c r="D19" s="1"/>
  <c r="D20" s="1"/>
  <c r="D21" s="1"/>
  <c r="D22" s="1"/>
  <c r="D23" s="1"/>
  <c r="D24" s="1"/>
  <c r="D25" s="1"/>
  <c r="D26" s="1"/>
  <c r="D27" s="1"/>
  <c r="D28" s="1"/>
  <c r="G31" i="4"/>
  <c r="G31" i="3"/>
  <c r="G31" i="2"/>
  <c r="B5" i="5"/>
  <c r="C5" s="1"/>
  <c r="E5" s="1"/>
  <c r="B7" i="1" l="1"/>
  <c r="B1" i="2" s="1"/>
  <c r="A5" s="1"/>
  <c r="E18" i="1"/>
  <c r="E19"/>
  <c r="E20"/>
  <c r="E21"/>
  <c r="E17"/>
  <c r="H5" i="3"/>
  <c r="H5" i="4"/>
  <c r="C18" i="1"/>
  <c r="C21"/>
  <c r="C20"/>
  <c r="C19"/>
  <c r="C17"/>
  <c r="H5" i="5"/>
  <c r="D31"/>
  <c r="D32" s="1"/>
  <c r="D33" s="1"/>
  <c r="D34" s="1"/>
  <c r="D35" s="1"/>
  <c r="D36" s="1"/>
  <c r="D37" s="1"/>
  <c r="D38" s="1"/>
  <c r="D39" s="1"/>
  <c r="D40" s="1"/>
  <c r="D41" s="1"/>
  <c r="A6"/>
  <c r="G32" i="4"/>
  <c r="G33" s="1"/>
  <c r="G34" s="1"/>
  <c r="G35" s="1"/>
  <c r="G36" s="1"/>
  <c r="G37" s="1"/>
  <c r="G38" s="1"/>
  <c r="G39" s="1"/>
  <c r="G40" s="1"/>
  <c r="G41" s="1"/>
  <c r="G32" i="3"/>
  <c r="G33" s="1"/>
  <c r="G34" s="1"/>
  <c r="G35" s="1"/>
  <c r="G36" s="1"/>
  <c r="G37" s="1"/>
  <c r="G38" s="1"/>
  <c r="G39" s="1"/>
  <c r="G40" s="1"/>
  <c r="G41" s="1"/>
  <c r="G32" i="2"/>
  <c r="G33" s="1"/>
  <c r="G34" s="1"/>
  <c r="G35" s="1"/>
  <c r="G36" s="1"/>
  <c r="G37" s="1"/>
  <c r="G38" s="1"/>
  <c r="G39" s="1"/>
  <c r="G40" s="1"/>
  <c r="G41" s="1"/>
  <c r="B6" i="4"/>
  <c r="C6" s="1"/>
  <c r="E6" s="1"/>
  <c r="A7" s="1"/>
  <c r="B6" i="3"/>
  <c r="C6" s="1"/>
  <c r="E6" s="1"/>
  <c r="A7" s="1"/>
  <c r="H6" l="1"/>
  <c r="H6" i="4"/>
  <c r="D44" i="5"/>
  <c r="D45" s="1"/>
  <c r="D46" s="1"/>
  <c r="D47" s="1"/>
  <c r="D48" s="1"/>
  <c r="D49" s="1"/>
  <c r="D50" s="1"/>
  <c r="D51" s="1"/>
  <c r="D52" s="1"/>
  <c r="D53" s="1"/>
  <c r="D54" s="1"/>
  <c r="B5" i="2"/>
  <c r="C5" s="1"/>
  <c r="E5" s="1"/>
  <c r="A6" s="1"/>
  <c r="B6" i="5"/>
  <c r="C6" s="1"/>
  <c r="E6" s="1"/>
  <c r="A7" s="1"/>
  <c r="G44" i="4"/>
  <c r="G44" i="3"/>
  <c r="G44" i="2"/>
  <c r="B7" i="4"/>
  <c r="C7" s="1"/>
  <c r="E7" s="1"/>
  <c r="A8" s="1"/>
  <c r="B7" i="3"/>
  <c r="C7" s="1"/>
  <c r="E7" s="1"/>
  <c r="A8" s="1"/>
  <c r="H7" l="1"/>
  <c r="H7" i="4"/>
  <c r="H6" i="5"/>
  <c r="D57"/>
  <c r="D58" s="1"/>
  <c r="D59" s="1"/>
  <c r="D60" s="1"/>
  <c r="D61" s="1"/>
  <c r="D62" s="1"/>
  <c r="D63" s="1"/>
  <c r="D64" s="1"/>
  <c r="D65" s="1"/>
  <c r="D66" s="1"/>
  <c r="D67" s="1"/>
  <c r="D70" s="1"/>
  <c r="D71" s="1"/>
  <c r="D72" s="1"/>
  <c r="D73" s="1"/>
  <c r="D74" s="1"/>
  <c r="D75" s="1"/>
  <c r="D76" s="1"/>
  <c r="D77" s="1"/>
  <c r="D78" s="1"/>
  <c r="D79" s="1"/>
  <c r="D80" s="1"/>
  <c r="B6" i="2"/>
  <c r="C6" s="1"/>
  <c r="E6" s="1"/>
  <c r="A7" s="1"/>
  <c r="H5"/>
  <c r="B7" i="5"/>
  <c r="C7" s="1"/>
  <c r="E7" s="1"/>
  <c r="A8" s="1"/>
  <c r="G45" i="4"/>
  <c r="G46" s="1"/>
  <c r="G47" s="1"/>
  <c r="G48" s="1"/>
  <c r="G49" s="1"/>
  <c r="G50" s="1"/>
  <c r="G51" s="1"/>
  <c r="G52" s="1"/>
  <c r="G53" s="1"/>
  <c r="G54" s="1"/>
  <c r="G45" i="3"/>
  <c r="G46" s="1"/>
  <c r="G47" s="1"/>
  <c r="G48" s="1"/>
  <c r="G49" s="1"/>
  <c r="G50" s="1"/>
  <c r="G51" s="1"/>
  <c r="G52" s="1"/>
  <c r="G53" s="1"/>
  <c r="G54" s="1"/>
  <c r="G45" i="2"/>
  <c r="G46" s="1"/>
  <c r="G47" s="1"/>
  <c r="G48" s="1"/>
  <c r="G49" s="1"/>
  <c r="G50" s="1"/>
  <c r="G51" s="1"/>
  <c r="G52" s="1"/>
  <c r="G53" s="1"/>
  <c r="G54" s="1"/>
  <c r="B8" i="4"/>
  <c r="C8" s="1"/>
  <c r="E8" s="1"/>
  <c r="A9" s="1"/>
  <c r="B8" i="3"/>
  <c r="C8" s="1"/>
  <c r="E8" s="1"/>
  <c r="A9" s="1"/>
  <c r="H8" l="1"/>
  <c r="H8" i="4"/>
  <c r="H7" i="5"/>
  <c r="B7" i="2"/>
  <c r="C7" s="1"/>
  <c r="E7" s="1"/>
  <c r="A8" s="1"/>
  <c r="H6"/>
  <c r="B8" i="5"/>
  <c r="C8" s="1"/>
  <c r="E8" s="1"/>
  <c r="A9" s="1"/>
  <c r="G57" i="4"/>
  <c r="G57" i="3"/>
  <c r="G57" i="2"/>
  <c r="B9" i="4"/>
  <c r="C9" s="1"/>
  <c r="E9" s="1"/>
  <c r="A10" s="1"/>
  <c r="B9" i="3"/>
  <c r="C9" s="1"/>
  <c r="E9" s="1"/>
  <c r="A10" s="1"/>
  <c r="H9" l="1"/>
  <c r="H9" i="4"/>
  <c r="H8" i="5"/>
  <c r="B8" i="2"/>
  <c r="C8" s="1"/>
  <c r="E8" s="1"/>
  <c r="A9" s="1"/>
  <c r="H7"/>
  <c r="B9" i="5"/>
  <c r="C9" s="1"/>
  <c r="E9" s="1"/>
  <c r="A10" s="1"/>
  <c r="B10" s="1"/>
  <c r="C10" s="1"/>
  <c r="E10" s="1"/>
  <c r="A11" s="1"/>
  <c r="G58" i="4"/>
  <c r="G59" s="1"/>
  <c r="G60" s="1"/>
  <c r="G61" s="1"/>
  <c r="G62" s="1"/>
  <c r="G63" s="1"/>
  <c r="G64" s="1"/>
  <c r="G65" s="1"/>
  <c r="G66" s="1"/>
  <c r="G67" s="1"/>
  <c r="G58" i="3"/>
  <c r="G59" s="1"/>
  <c r="G60" s="1"/>
  <c r="G61" s="1"/>
  <c r="G62" s="1"/>
  <c r="G63" s="1"/>
  <c r="G64" s="1"/>
  <c r="G65" s="1"/>
  <c r="G66" s="1"/>
  <c r="G67" s="1"/>
  <c r="G58" i="2"/>
  <c r="G59" s="1"/>
  <c r="G60" s="1"/>
  <c r="G61" s="1"/>
  <c r="G62" s="1"/>
  <c r="G63" s="1"/>
  <c r="G64" s="1"/>
  <c r="G65" s="1"/>
  <c r="G66" s="1"/>
  <c r="G67" s="1"/>
  <c r="B10" i="4"/>
  <c r="C10" s="1"/>
  <c r="E10" s="1"/>
  <c r="A11" s="1"/>
  <c r="B10" i="3"/>
  <c r="C10" s="1"/>
  <c r="E10" s="1"/>
  <c r="A11" s="1"/>
  <c r="H10" l="1"/>
  <c r="H10" i="4"/>
  <c r="H9" i="5"/>
  <c r="B9" i="2"/>
  <c r="C9" s="1"/>
  <c r="E9" s="1"/>
  <c r="A10" s="1"/>
  <c r="H8"/>
  <c r="H10" i="5"/>
  <c r="B11"/>
  <c r="C11" s="1"/>
  <c r="E11" s="1"/>
  <c r="A12" s="1"/>
  <c r="B11" i="4"/>
  <c r="C11" s="1"/>
  <c r="E11" s="1"/>
  <c r="A12" s="1"/>
  <c r="B11" i="3"/>
  <c r="C11" s="1"/>
  <c r="E11" s="1"/>
  <c r="A12" s="1"/>
  <c r="H11" l="1"/>
  <c r="H11" i="4"/>
  <c r="H11" i="5"/>
  <c r="H9" i="2"/>
  <c r="B10"/>
  <c r="C10" s="1"/>
  <c r="E10" s="1"/>
  <c r="A11" s="1"/>
  <c r="B12" i="5"/>
  <c r="C12" s="1"/>
  <c r="E12" s="1"/>
  <c r="A13" s="1"/>
  <c r="B12" i="4"/>
  <c r="C12" s="1"/>
  <c r="E12" s="1"/>
  <c r="A13" s="1"/>
  <c r="B12" i="3"/>
  <c r="C12" s="1"/>
  <c r="E12" s="1"/>
  <c r="A13" s="1"/>
  <c r="H12" l="1"/>
  <c r="H12" i="4"/>
  <c r="H12" i="5"/>
  <c r="H10" i="2"/>
  <c r="B11"/>
  <c r="C11" s="1"/>
  <c r="E11" s="1"/>
  <c r="A12" s="1"/>
  <c r="B13" i="5"/>
  <c r="C13" s="1"/>
  <c r="E13" s="1"/>
  <c r="A14" s="1"/>
  <c r="B13" i="4"/>
  <c r="C13" s="1"/>
  <c r="E13" s="1"/>
  <c r="A14" s="1"/>
  <c r="B13" i="3"/>
  <c r="C13" s="1"/>
  <c r="E13" s="1"/>
  <c r="A14" s="1"/>
  <c r="H11" i="2" l="1"/>
  <c r="H13" i="3"/>
  <c r="H13" i="4"/>
  <c r="H13" i="5"/>
  <c r="B12" i="2"/>
  <c r="C12" s="1"/>
  <c r="E12" s="1"/>
  <c r="A13" s="1"/>
  <c r="B14" i="5"/>
  <c r="C14" s="1"/>
  <c r="E14" s="1"/>
  <c r="A15" s="1"/>
  <c r="B14" i="4"/>
  <c r="C14" s="1"/>
  <c r="E14" s="1"/>
  <c r="A15" s="1"/>
  <c r="B14" i="3"/>
  <c r="C14" s="1"/>
  <c r="E14" s="1"/>
  <c r="A15" s="1"/>
  <c r="H14" l="1"/>
  <c r="H14" i="4"/>
  <c r="H14" i="5"/>
  <c r="B13" i="2"/>
  <c r="C13" s="1"/>
  <c r="E13" s="1"/>
  <c r="A14" s="1"/>
  <c r="H12"/>
  <c r="B15" i="5"/>
  <c r="C15" s="1"/>
  <c r="E15" s="1"/>
  <c r="A16" s="1"/>
  <c r="B15" i="4"/>
  <c r="C15" s="1"/>
  <c r="E15" s="1"/>
  <c r="A16" s="1"/>
  <c r="B15" i="3"/>
  <c r="C15" s="1"/>
  <c r="E15" s="1"/>
  <c r="A16" s="1"/>
  <c r="H15" l="1"/>
  <c r="H15" i="4"/>
  <c r="H15" i="5"/>
  <c r="B14" i="2"/>
  <c r="C14" s="1"/>
  <c r="E14" s="1"/>
  <c r="A15" s="1"/>
  <c r="H13"/>
  <c r="B16" i="5"/>
  <c r="C16" s="1"/>
  <c r="D16" s="1"/>
  <c r="E16" s="1"/>
  <c r="B16" i="4"/>
  <c r="C16" s="1"/>
  <c r="D16" s="1"/>
  <c r="B16" i="3"/>
  <c r="C16" s="1"/>
  <c r="D16" s="1"/>
  <c r="G16" l="1"/>
  <c r="H16" s="1"/>
  <c r="G16" i="5"/>
  <c r="H16" s="1"/>
  <c r="G16" i="4"/>
  <c r="H16" s="1"/>
  <c r="B15" i="2"/>
  <c r="C15" s="1"/>
  <c r="E15" s="1"/>
  <c r="A16" s="1"/>
  <c r="H14"/>
  <c r="E16" i="3"/>
  <c r="A18" s="1"/>
  <c r="A18" i="5"/>
  <c r="E16" i="4"/>
  <c r="A18" s="1"/>
  <c r="B18" l="1"/>
  <c r="C18" s="1"/>
  <c r="E18" s="1"/>
  <c r="A19" s="1"/>
  <c r="B18" i="3"/>
  <c r="C18" s="1"/>
  <c r="E18" s="1"/>
  <c r="A19" s="1"/>
  <c r="B16" i="2"/>
  <c r="C16" s="1"/>
  <c r="D16" s="1"/>
  <c r="H15"/>
  <c r="B18" i="5"/>
  <c r="C18" s="1"/>
  <c r="E18" s="1"/>
  <c r="H18" i="4" l="1"/>
  <c r="B19"/>
  <c r="C19" s="1"/>
  <c r="E19" s="1"/>
  <c r="A20" s="1"/>
  <c r="B20" s="1"/>
  <c r="C20" s="1"/>
  <c r="E20" s="1"/>
  <c r="A21" s="1"/>
  <c r="H18" i="3"/>
  <c r="B19"/>
  <c r="C19" s="1"/>
  <c r="E19" s="1"/>
  <c r="A20" s="1"/>
  <c r="B20" s="1"/>
  <c r="C20" s="1"/>
  <c r="E20" s="1"/>
  <c r="A21" s="1"/>
  <c r="G16" i="2"/>
  <c r="H16" s="1"/>
  <c r="H18" i="5"/>
  <c r="E16" i="2"/>
  <c r="A18" s="1"/>
  <c r="A19" i="5"/>
  <c r="H19" i="3" l="1"/>
  <c r="H19" i="4"/>
  <c r="H20"/>
  <c r="H20" i="3"/>
  <c r="B18" i="2"/>
  <c r="C18" s="1"/>
  <c r="E18" s="1"/>
  <c r="A19" s="1"/>
  <c r="B19" i="5"/>
  <c r="C19" s="1"/>
  <c r="E19" s="1"/>
  <c r="A20" s="1"/>
  <c r="B21" i="4"/>
  <c r="C21" s="1"/>
  <c r="E21" s="1"/>
  <c r="A22" s="1"/>
  <c r="B21" i="3"/>
  <c r="C21" s="1"/>
  <c r="E21" s="1"/>
  <c r="A22" s="1"/>
  <c r="H21" i="4" l="1"/>
  <c r="H21" i="3"/>
  <c r="H19" i="5"/>
  <c r="B19" i="2"/>
  <c r="C19" s="1"/>
  <c r="E19" s="1"/>
  <c r="A20" s="1"/>
  <c r="H18"/>
  <c r="B20" i="5"/>
  <c r="C20" s="1"/>
  <c r="E20" s="1"/>
  <c r="A21" s="1"/>
  <c r="B22" i="4"/>
  <c r="C22" s="1"/>
  <c r="E22" s="1"/>
  <c r="A23" s="1"/>
  <c r="B22" i="3"/>
  <c r="C22" s="1"/>
  <c r="E22" s="1"/>
  <c r="A23" s="1"/>
  <c r="H22" l="1"/>
  <c r="H20" i="5"/>
  <c r="H22" i="4"/>
  <c r="B20" i="2"/>
  <c r="C20" s="1"/>
  <c r="E20" s="1"/>
  <c r="A21" s="1"/>
  <c r="H19"/>
  <c r="B21" i="5"/>
  <c r="C21" s="1"/>
  <c r="E21" s="1"/>
  <c r="A22" s="1"/>
  <c r="B23" i="4"/>
  <c r="C23" s="1"/>
  <c r="E23" s="1"/>
  <c r="A24" s="1"/>
  <c r="B23" i="3"/>
  <c r="C23" s="1"/>
  <c r="E23" s="1"/>
  <c r="A24" s="1"/>
  <c r="H23" i="4" l="1"/>
  <c r="H23" i="3"/>
  <c r="H21" i="5"/>
  <c r="B21" i="2"/>
  <c r="C21" s="1"/>
  <c r="E21" s="1"/>
  <c r="A22" s="1"/>
  <c r="H20"/>
  <c r="B22" i="5"/>
  <c r="C22" s="1"/>
  <c r="E22" s="1"/>
  <c r="A23" s="1"/>
  <c r="B24" i="4"/>
  <c r="C24" s="1"/>
  <c r="E24" s="1"/>
  <c r="A25" s="1"/>
  <c r="B24" i="3"/>
  <c r="C24" s="1"/>
  <c r="E24" s="1"/>
  <c r="A25" s="1"/>
  <c r="H24" i="4" l="1"/>
  <c r="H24" i="3"/>
  <c r="H22" i="5"/>
  <c r="B22" i="2"/>
  <c r="C22" s="1"/>
  <c r="E22" s="1"/>
  <c r="A23" s="1"/>
  <c r="H21"/>
  <c r="B23" i="5"/>
  <c r="C23" s="1"/>
  <c r="E23" s="1"/>
  <c r="A24" s="1"/>
  <c r="B25" i="4"/>
  <c r="C25" s="1"/>
  <c r="E25" s="1"/>
  <c r="A26" s="1"/>
  <c r="B25" i="3"/>
  <c r="C25" s="1"/>
  <c r="E25" s="1"/>
  <c r="A26" s="1"/>
  <c r="H25" l="1"/>
  <c r="H25" i="4"/>
  <c r="H22" i="2"/>
  <c r="H23" i="5"/>
  <c r="B23" i="2"/>
  <c r="C23" s="1"/>
  <c r="E23" s="1"/>
  <c r="A24" s="1"/>
  <c r="B24" i="5"/>
  <c r="C24" s="1"/>
  <c r="E24" s="1"/>
  <c r="A25" s="1"/>
  <c r="B26" i="4"/>
  <c r="C26" s="1"/>
  <c r="E26" s="1"/>
  <c r="A27" s="1"/>
  <c r="B26" i="3"/>
  <c r="C26" s="1"/>
  <c r="E26" s="1"/>
  <c r="A27" s="1"/>
  <c r="H26" i="4" l="1"/>
  <c r="H26" i="3"/>
  <c r="B24" i="2"/>
  <c r="C24" s="1"/>
  <c r="E24" s="1"/>
  <c r="A25" s="1"/>
  <c r="H23"/>
  <c r="H24" i="5"/>
  <c r="B25"/>
  <c r="C25" s="1"/>
  <c r="E25" s="1"/>
  <c r="A26" s="1"/>
  <c r="B27" i="4"/>
  <c r="C27" s="1"/>
  <c r="E27" s="1"/>
  <c r="A28" s="1"/>
  <c r="B27" i="3"/>
  <c r="C27" s="1"/>
  <c r="E27" s="1"/>
  <c r="A28" s="1"/>
  <c r="H25" i="5" l="1"/>
  <c r="H27" i="4"/>
  <c r="H27" i="3"/>
  <c r="B25" i="2"/>
  <c r="C25" s="1"/>
  <c r="E25" s="1"/>
  <c r="A26" s="1"/>
  <c r="H24"/>
  <c r="B26" i="5"/>
  <c r="C26" s="1"/>
  <c r="E26" s="1"/>
  <c r="A27" s="1"/>
  <c r="B28" i="4"/>
  <c r="C28" s="1"/>
  <c r="E28" s="1"/>
  <c r="A29" s="1"/>
  <c r="B28" i="3"/>
  <c r="C28" s="1"/>
  <c r="E28" s="1"/>
  <c r="A29" s="1"/>
  <c r="H26" i="5" l="1"/>
  <c r="H28" i="3"/>
  <c r="H28" i="4"/>
  <c r="H25" i="2"/>
  <c r="B26"/>
  <c r="C26" s="1"/>
  <c r="E26" s="1"/>
  <c r="A27" s="1"/>
  <c r="B27" i="5"/>
  <c r="C27" s="1"/>
  <c r="E27" s="1"/>
  <c r="A28" s="1"/>
  <c r="B29" i="4"/>
  <c r="C29" s="1"/>
  <c r="D29" s="1"/>
  <c r="E29" s="1"/>
  <c r="B29" i="3"/>
  <c r="C29" s="1"/>
  <c r="D29" s="1"/>
  <c r="E29" s="1"/>
  <c r="G29" l="1"/>
  <c r="H29" s="1"/>
  <c r="H27" i="5"/>
  <c r="G29" i="4"/>
  <c r="H29" s="1"/>
  <c r="B27" i="2"/>
  <c r="C27" s="1"/>
  <c r="E27" s="1"/>
  <c r="A28" s="1"/>
  <c r="H26"/>
  <c r="B28" i="5"/>
  <c r="C28" s="1"/>
  <c r="E28" s="1"/>
  <c r="A29" s="1"/>
  <c r="A31" i="3"/>
  <c r="A31" i="4"/>
  <c r="H28" i="5" l="1"/>
  <c r="B31" i="3"/>
  <c r="C31" s="1"/>
  <c r="E31" s="1"/>
  <c r="A32" s="1"/>
  <c r="B32" s="1"/>
  <c r="C32" s="1"/>
  <c r="E32" s="1"/>
  <c r="A33" s="1"/>
  <c r="H27" i="2"/>
  <c r="B28"/>
  <c r="C28" s="1"/>
  <c r="E28" s="1"/>
  <c r="A29" s="1"/>
  <c r="B29" i="5"/>
  <c r="C29" s="1"/>
  <c r="D29" s="1"/>
  <c r="E29" s="1"/>
  <c r="B31" i="4"/>
  <c r="C31" s="1"/>
  <c r="E31" s="1"/>
  <c r="A32" s="1"/>
  <c r="H28" i="2" l="1"/>
  <c r="G29" i="5"/>
  <c r="H29" s="1"/>
  <c r="B32" i="4"/>
  <c r="C32" s="1"/>
  <c r="E32" s="1"/>
  <c r="A33" s="1"/>
  <c r="H31"/>
  <c r="H32" i="3"/>
  <c r="H31"/>
  <c r="B29" i="2"/>
  <c r="C29" s="1"/>
  <c r="D29" s="1"/>
  <c r="E29" s="1"/>
  <c r="A31" i="5"/>
  <c r="B33" i="3"/>
  <c r="C33" s="1"/>
  <c r="E33" s="1"/>
  <c r="A34" s="1"/>
  <c r="H32" i="4" l="1"/>
  <c r="B33"/>
  <c r="C33" s="1"/>
  <c r="E33" s="1"/>
  <c r="A34" s="1"/>
  <c r="H33" i="3"/>
  <c r="G29" i="2"/>
  <c r="H29" s="1"/>
  <c r="A31"/>
  <c r="B31" s="1"/>
  <c r="C31" s="1"/>
  <c r="E31" s="1"/>
  <c r="A32" s="1"/>
  <c r="B31" i="5"/>
  <c r="C31" s="1"/>
  <c r="E31" s="1"/>
  <c r="A32" s="1"/>
  <c r="B34" i="3"/>
  <c r="C34" s="1"/>
  <c r="E34" s="1"/>
  <c r="A35" s="1"/>
  <c r="H33" i="4" l="1"/>
  <c r="H34" i="3"/>
  <c r="B34" i="4"/>
  <c r="C34" s="1"/>
  <c r="E34" s="1"/>
  <c r="A35" s="1"/>
  <c r="B32" i="2"/>
  <c r="C32" s="1"/>
  <c r="E32" s="1"/>
  <c r="A33" s="1"/>
  <c r="H31"/>
  <c r="H31" i="5"/>
  <c r="B32"/>
  <c r="C32" s="1"/>
  <c r="E32" s="1"/>
  <c r="A33" s="1"/>
  <c r="B35" i="3"/>
  <c r="C35" s="1"/>
  <c r="E35" s="1"/>
  <c r="A36" s="1"/>
  <c r="H35" l="1"/>
  <c r="B35" i="4"/>
  <c r="C35" s="1"/>
  <c r="E35" s="1"/>
  <c r="A36" s="1"/>
  <c r="H34"/>
  <c r="H32" i="5"/>
  <c r="B33" i="2"/>
  <c r="C33" s="1"/>
  <c r="E33" s="1"/>
  <c r="A34" s="1"/>
  <c r="B33" i="5"/>
  <c r="C33" s="1"/>
  <c r="E33" s="1"/>
  <c r="A34" s="1"/>
  <c r="H32" i="2"/>
  <c r="B36" i="3"/>
  <c r="C36" s="1"/>
  <c r="E36" s="1"/>
  <c r="A37" s="1"/>
  <c r="B36" i="4" l="1"/>
  <c r="C36" s="1"/>
  <c r="E36" s="1"/>
  <c r="A37" s="1"/>
  <c r="H35"/>
  <c r="H36" i="3"/>
  <c r="H33" i="2"/>
  <c r="B34" i="5"/>
  <c r="C34" s="1"/>
  <c r="E34" s="1"/>
  <c r="A35" s="1"/>
  <c r="B34" i="2"/>
  <c r="C34" s="1"/>
  <c r="E34" s="1"/>
  <c r="A35" s="1"/>
  <c r="H33" i="5"/>
  <c r="B37" i="3"/>
  <c r="C37" s="1"/>
  <c r="E37" s="1"/>
  <c r="A38" s="1"/>
  <c r="H36" i="4" l="1"/>
  <c r="B37"/>
  <c r="C37" s="1"/>
  <c r="E37" s="1"/>
  <c r="A38" s="1"/>
  <c r="H37" i="3"/>
  <c r="B35" i="5"/>
  <c r="C35" s="1"/>
  <c r="E35" s="1"/>
  <c r="A36" s="1"/>
  <c r="H34"/>
  <c r="H34" i="2"/>
  <c r="B35"/>
  <c r="C35" s="1"/>
  <c r="E35" s="1"/>
  <c r="A36" s="1"/>
  <c r="B38" i="3"/>
  <c r="C38" s="1"/>
  <c r="E38" s="1"/>
  <c r="A39" s="1"/>
  <c r="H35" i="2" l="1"/>
  <c r="B38" i="4"/>
  <c r="C38" s="1"/>
  <c r="E38" s="1"/>
  <c r="A39" s="1"/>
  <c r="H37"/>
  <c r="H38" i="3"/>
  <c r="B36" i="5"/>
  <c r="C36" s="1"/>
  <c r="E36" s="1"/>
  <c r="A37" s="1"/>
  <c r="B36" i="2"/>
  <c r="C36" s="1"/>
  <c r="E36" s="1"/>
  <c r="A37" s="1"/>
  <c r="H35" i="5"/>
  <c r="B39" i="3"/>
  <c r="C39" s="1"/>
  <c r="E39" s="1"/>
  <c r="A40" s="1"/>
  <c r="H39" l="1"/>
  <c r="B39" i="4"/>
  <c r="C39" s="1"/>
  <c r="E39" s="1"/>
  <c r="A40" s="1"/>
  <c r="H38"/>
  <c r="H36" i="5"/>
  <c r="B37" i="2"/>
  <c r="C37" s="1"/>
  <c r="E37" s="1"/>
  <c r="A38" s="1"/>
  <c r="B37" i="5"/>
  <c r="C37" s="1"/>
  <c r="E37" s="1"/>
  <c r="A38" s="1"/>
  <c r="H36" i="2"/>
  <c r="B40" i="3"/>
  <c r="C40" s="1"/>
  <c r="E40" s="1"/>
  <c r="A41" s="1"/>
  <c r="H40" l="1"/>
  <c r="B40" i="4"/>
  <c r="C40" s="1"/>
  <c r="E40" s="1"/>
  <c r="A41" s="1"/>
  <c r="H39"/>
  <c r="B38" i="5"/>
  <c r="C38" s="1"/>
  <c r="E38" s="1"/>
  <c r="A39" s="1"/>
  <c r="B38" i="2"/>
  <c r="C38" s="1"/>
  <c r="E38" s="1"/>
  <c r="A39" s="1"/>
  <c r="H37"/>
  <c r="H37" i="5"/>
  <c r="B41" i="3"/>
  <c r="C41" s="1"/>
  <c r="E41" s="1"/>
  <c r="A42" s="1"/>
  <c r="H41" l="1"/>
  <c r="B41" i="4"/>
  <c r="C41" s="1"/>
  <c r="E41" s="1"/>
  <c r="A42" s="1"/>
  <c r="H40"/>
  <c r="H38" i="5"/>
  <c r="B39"/>
  <c r="C39" s="1"/>
  <c r="E39" s="1"/>
  <c r="A40" s="1"/>
  <c r="B39" i="2"/>
  <c r="C39" s="1"/>
  <c r="E39" s="1"/>
  <c r="A40" s="1"/>
  <c r="H38"/>
  <c r="B42" i="3"/>
  <c r="C42" s="1"/>
  <c r="D42" s="1"/>
  <c r="E42" s="1"/>
  <c r="G42" l="1"/>
  <c r="H42" s="1"/>
  <c r="B42" i="4"/>
  <c r="C42" s="1"/>
  <c r="D42" s="1"/>
  <c r="E42" s="1"/>
  <c r="H41"/>
  <c r="H39" i="5"/>
  <c r="B40" i="2"/>
  <c r="C40" s="1"/>
  <c r="E40" s="1"/>
  <c r="A41" s="1"/>
  <c r="B40" i="5"/>
  <c r="C40" s="1"/>
  <c r="E40" s="1"/>
  <c r="A41" s="1"/>
  <c r="H39" i="2"/>
  <c r="A44" i="3"/>
  <c r="G42" i="4" l="1"/>
  <c r="H42" s="1"/>
  <c r="A44"/>
  <c r="B44" s="1"/>
  <c r="C44" s="1"/>
  <c r="E44" s="1"/>
  <c r="A45" s="1"/>
  <c r="B41" i="5"/>
  <c r="C41" s="1"/>
  <c r="E41" s="1"/>
  <c r="A42" s="1"/>
  <c r="B41" i="2"/>
  <c r="C41" s="1"/>
  <c r="E41" s="1"/>
  <c r="A42" s="1"/>
  <c r="H40"/>
  <c r="H40" i="5"/>
  <c r="B44" i="3"/>
  <c r="C44" s="1"/>
  <c r="E44" s="1"/>
  <c r="A45" s="1"/>
  <c r="H44" i="4" l="1"/>
  <c r="B45"/>
  <c r="C45" s="1"/>
  <c r="E45" s="1"/>
  <c r="A46" s="1"/>
  <c r="H44" i="3"/>
  <c r="B42" i="2"/>
  <c r="C42" s="1"/>
  <c r="D42" s="1"/>
  <c r="E42" s="1"/>
  <c r="H41" i="5"/>
  <c r="B42"/>
  <c r="C42" s="1"/>
  <c r="D42" s="1"/>
  <c r="E42" s="1"/>
  <c r="H41" i="2"/>
  <c r="B45" i="3"/>
  <c r="C45" s="1"/>
  <c r="E45" s="1"/>
  <c r="A46" s="1"/>
  <c r="H45" i="4" l="1"/>
  <c r="G42" i="2"/>
  <c r="H42" s="1"/>
  <c r="B46" i="4"/>
  <c r="C46" s="1"/>
  <c r="E46" s="1"/>
  <c r="A47" s="1"/>
  <c r="H45" i="3"/>
  <c r="A44" i="2"/>
  <c r="B44" s="1"/>
  <c r="C44" s="1"/>
  <c r="E44" s="1"/>
  <c r="A45" s="1"/>
  <c r="G42" i="5"/>
  <c r="H42" s="1"/>
  <c r="A44"/>
  <c r="B46" i="3"/>
  <c r="C46" s="1"/>
  <c r="E46" s="1"/>
  <c r="A47" s="1"/>
  <c r="H46" l="1"/>
  <c r="B47" i="4"/>
  <c r="C47" s="1"/>
  <c r="E47" s="1"/>
  <c r="A48" s="1"/>
  <c r="H46"/>
  <c r="B44" i="5"/>
  <c r="C44" s="1"/>
  <c r="E44" s="1"/>
  <c r="A45" s="1"/>
  <c r="B45" i="2"/>
  <c r="C45" s="1"/>
  <c r="E45" s="1"/>
  <c r="A46" s="1"/>
  <c r="H44"/>
  <c r="B47" i="3"/>
  <c r="C47" s="1"/>
  <c r="E47" s="1"/>
  <c r="A48" s="1"/>
  <c r="H47" l="1"/>
  <c r="B48" i="4"/>
  <c r="C48" s="1"/>
  <c r="E48" s="1"/>
  <c r="A49" s="1"/>
  <c r="H47"/>
  <c r="H44" i="5"/>
  <c r="B45"/>
  <c r="C45" s="1"/>
  <c r="E45" s="1"/>
  <c r="A46" s="1"/>
  <c r="H45" i="2"/>
  <c r="B46"/>
  <c r="C46" s="1"/>
  <c r="E46" s="1"/>
  <c r="A47" s="1"/>
  <c r="B48" i="3"/>
  <c r="C48" s="1"/>
  <c r="E48" s="1"/>
  <c r="A49" s="1"/>
  <c r="H48" l="1"/>
  <c r="H48" i="4"/>
  <c r="B49"/>
  <c r="C49" s="1"/>
  <c r="E49" s="1"/>
  <c r="A50" s="1"/>
  <c r="H46" i="2"/>
  <c r="B46" i="5"/>
  <c r="C46" s="1"/>
  <c r="E46" s="1"/>
  <c r="A47" s="1"/>
  <c r="B47" i="2"/>
  <c r="C47" s="1"/>
  <c r="E47" s="1"/>
  <c r="A48" s="1"/>
  <c r="H45" i="5"/>
  <c r="B49" i="3"/>
  <c r="C49" s="1"/>
  <c r="E49" s="1"/>
  <c r="A50" s="1"/>
  <c r="H49" i="4" l="1"/>
  <c r="B50"/>
  <c r="C50" s="1"/>
  <c r="E50" s="1"/>
  <c r="A51" s="1"/>
  <c r="H49" i="3"/>
  <c r="H46" i="5"/>
  <c r="B48" i="2"/>
  <c r="C48" s="1"/>
  <c r="E48" s="1"/>
  <c r="A49" s="1"/>
  <c r="B47" i="5"/>
  <c r="C47" s="1"/>
  <c r="E47" s="1"/>
  <c r="A48" s="1"/>
  <c r="H47" i="2"/>
  <c r="B50" i="3"/>
  <c r="C50" s="1"/>
  <c r="E50" s="1"/>
  <c r="A51" s="1"/>
  <c r="H50" i="4" l="1"/>
  <c r="H50" i="3"/>
  <c r="B51" i="4"/>
  <c r="C51" s="1"/>
  <c r="E51" s="1"/>
  <c r="A52" s="1"/>
  <c r="H48" i="2"/>
  <c r="B48" i="5"/>
  <c r="C48" s="1"/>
  <c r="E48" s="1"/>
  <c r="A49" s="1"/>
  <c r="B49" i="2"/>
  <c r="C49" s="1"/>
  <c r="E49" s="1"/>
  <c r="A50" s="1"/>
  <c r="H47" i="5"/>
  <c r="B51" i="3"/>
  <c r="C51" s="1"/>
  <c r="E51" s="1"/>
  <c r="A52" s="1"/>
  <c r="B52" i="4" l="1"/>
  <c r="C52" s="1"/>
  <c r="E52" s="1"/>
  <c r="A53" s="1"/>
  <c r="H51"/>
  <c r="H51" i="3"/>
  <c r="H48" i="5"/>
  <c r="B50" i="2"/>
  <c r="C50" s="1"/>
  <c r="E50" s="1"/>
  <c r="A51" s="1"/>
  <c r="B49" i="5"/>
  <c r="C49" s="1"/>
  <c r="E49" s="1"/>
  <c r="A50" s="1"/>
  <c r="H49" i="2"/>
  <c r="B52" i="3"/>
  <c r="C52" s="1"/>
  <c r="E52" s="1"/>
  <c r="A53" s="1"/>
  <c r="H52" i="4" l="1"/>
  <c r="B53"/>
  <c r="C53" s="1"/>
  <c r="E53" s="1"/>
  <c r="A54" s="1"/>
  <c r="H52" i="3"/>
  <c r="B50" i="5"/>
  <c r="C50" s="1"/>
  <c r="E50" s="1"/>
  <c r="A51" s="1"/>
  <c r="B51" i="2"/>
  <c r="C51" s="1"/>
  <c r="E51" s="1"/>
  <c r="A52" s="1"/>
  <c r="H50"/>
  <c r="H49" i="5"/>
  <c r="B53" i="3"/>
  <c r="C53" s="1"/>
  <c r="E53" s="1"/>
  <c r="A54" s="1"/>
  <c r="H53" i="4" l="1"/>
  <c r="B54"/>
  <c r="C54" s="1"/>
  <c r="E54" s="1"/>
  <c r="A55" s="1"/>
  <c r="H53" i="3"/>
  <c r="H50" i="5"/>
  <c r="B51"/>
  <c r="C51" s="1"/>
  <c r="E51" s="1"/>
  <c r="A52" s="1"/>
  <c r="B52" i="2"/>
  <c r="C52" s="1"/>
  <c r="E52" s="1"/>
  <c r="A53" s="1"/>
  <c r="H51"/>
  <c r="B54" i="3"/>
  <c r="C54" s="1"/>
  <c r="E54" s="1"/>
  <c r="A55" s="1"/>
  <c r="H52" i="2" l="1"/>
  <c r="H54" i="4"/>
  <c r="B55"/>
  <c r="C55" s="1"/>
  <c r="D55" s="1"/>
  <c r="E55" s="1"/>
  <c r="H54" i="3"/>
  <c r="B52" i="5"/>
  <c r="C52" s="1"/>
  <c r="E52" s="1"/>
  <c r="A53" s="1"/>
  <c r="B53" i="2"/>
  <c r="C53" s="1"/>
  <c r="E53" s="1"/>
  <c r="A54" s="1"/>
  <c r="H51" i="5"/>
  <c r="B55" i="3"/>
  <c r="C55" s="1"/>
  <c r="D55" s="1"/>
  <c r="E55" s="1"/>
  <c r="G55" i="4" l="1"/>
  <c r="H55" s="1"/>
  <c r="G55" i="3"/>
  <c r="H55" s="1"/>
  <c r="A57" i="4"/>
  <c r="B57" s="1"/>
  <c r="C57" s="1"/>
  <c r="E57" s="1"/>
  <c r="A58" s="1"/>
  <c r="H52" i="5"/>
  <c r="B54" i="2"/>
  <c r="C54" s="1"/>
  <c r="E54" s="1"/>
  <c r="A55" s="1"/>
  <c r="B53" i="5"/>
  <c r="C53" s="1"/>
  <c r="E53" s="1"/>
  <c r="A54" s="1"/>
  <c r="H53" i="2"/>
  <c r="A57" i="3"/>
  <c r="B58" i="4" l="1"/>
  <c r="C58" s="1"/>
  <c r="E58" s="1"/>
  <c r="A59" s="1"/>
  <c r="H57"/>
  <c r="B54" i="5"/>
  <c r="C54" s="1"/>
  <c r="E54" s="1"/>
  <c r="A55" s="1"/>
  <c r="B55" i="2"/>
  <c r="C55" s="1"/>
  <c r="D55" s="1"/>
  <c r="E55" s="1"/>
  <c r="H54"/>
  <c r="H53" i="5"/>
  <c r="B57" i="3"/>
  <c r="C57" s="1"/>
  <c r="E57" s="1"/>
  <c r="A58" s="1"/>
  <c r="G55" i="2" l="1"/>
  <c r="H55" s="1"/>
  <c r="H57" i="3"/>
  <c r="H58" i="4"/>
  <c r="B59"/>
  <c r="C59" s="1"/>
  <c r="E59" s="1"/>
  <c r="A60" s="1"/>
  <c r="A57" i="2"/>
  <c r="B57" s="1"/>
  <c r="C57" s="1"/>
  <c r="E57" s="1"/>
  <c r="A58" s="1"/>
  <c r="H54" i="5"/>
  <c r="B55"/>
  <c r="C55" s="1"/>
  <c r="D55" s="1"/>
  <c r="E55" s="1"/>
  <c r="B58" i="3"/>
  <c r="C58" s="1"/>
  <c r="E58" s="1"/>
  <c r="A59" s="1"/>
  <c r="G55" i="5" l="1"/>
  <c r="H55" s="1"/>
  <c r="H58" i="3"/>
  <c r="B60" i="4"/>
  <c r="C60" s="1"/>
  <c r="E60" s="1"/>
  <c r="A61" s="1"/>
  <c r="H59"/>
  <c r="B59" i="3"/>
  <c r="C59" s="1"/>
  <c r="E59" s="1"/>
  <c r="A60" s="1"/>
  <c r="A57" i="5"/>
  <c r="B57" s="1"/>
  <c r="C57" s="1"/>
  <c r="E57" s="1"/>
  <c r="A58" s="1"/>
  <c r="H57" i="2"/>
  <c r="B58"/>
  <c r="C58" s="1"/>
  <c r="E58" s="1"/>
  <c r="A59" s="1"/>
  <c r="B61" i="4" l="1"/>
  <c r="C61" s="1"/>
  <c r="E61" s="1"/>
  <c r="A62" s="1"/>
  <c r="H60"/>
  <c r="H59" i="3"/>
  <c r="B60"/>
  <c r="C60" s="1"/>
  <c r="E60" s="1"/>
  <c r="A61" s="1"/>
  <c r="H57" i="5"/>
  <c r="B59" i="2"/>
  <c r="C59" s="1"/>
  <c r="E59" s="1"/>
  <c r="A60" s="1"/>
  <c r="H58"/>
  <c r="B58" i="5"/>
  <c r="C58" s="1"/>
  <c r="E58" s="1"/>
  <c r="A59" s="1"/>
  <c r="H58" l="1"/>
  <c r="H61" i="4"/>
  <c r="B62"/>
  <c r="C62" s="1"/>
  <c r="E62" s="1"/>
  <c r="A63" s="1"/>
  <c r="B61" i="3"/>
  <c r="C61" s="1"/>
  <c r="E61" s="1"/>
  <c r="A62" s="1"/>
  <c r="H60"/>
  <c r="B60" i="2"/>
  <c r="C60" s="1"/>
  <c r="E60" s="1"/>
  <c r="A61" s="1"/>
  <c r="B59" i="5"/>
  <c r="C59" s="1"/>
  <c r="E59" s="1"/>
  <c r="A60" s="1"/>
  <c r="H59" i="2"/>
  <c r="H59" i="5" l="1"/>
  <c r="H62" i="4"/>
  <c r="B63"/>
  <c r="C63" s="1"/>
  <c r="E63" s="1"/>
  <c r="A64" s="1"/>
  <c r="B62" i="3"/>
  <c r="C62" s="1"/>
  <c r="E62" s="1"/>
  <c r="A63" s="1"/>
  <c r="H61"/>
  <c r="B61" i="2"/>
  <c r="C61" s="1"/>
  <c r="E61" s="1"/>
  <c r="A62" s="1"/>
  <c r="H60"/>
  <c r="B60" i="5"/>
  <c r="C60" s="1"/>
  <c r="E60" s="1"/>
  <c r="A61" s="1"/>
  <c r="H63" i="4" l="1"/>
  <c r="B64"/>
  <c r="C64" s="1"/>
  <c r="E64" s="1"/>
  <c r="A65" s="1"/>
  <c r="B63" i="3"/>
  <c r="C63" s="1"/>
  <c r="E63" s="1"/>
  <c r="A64" s="1"/>
  <c r="H62"/>
  <c r="H60" i="5"/>
  <c r="B62" i="2"/>
  <c r="C62" s="1"/>
  <c r="E62" s="1"/>
  <c r="A63" s="1"/>
  <c r="H61"/>
  <c r="B61" i="5"/>
  <c r="C61" s="1"/>
  <c r="E61" s="1"/>
  <c r="A62" s="1"/>
  <c r="H61" l="1"/>
  <c r="B65" i="4"/>
  <c r="C65" s="1"/>
  <c r="E65" s="1"/>
  <c r="A66" s="1"/>
  <c r="H64"/>
  <c r="B64" i="3"/>
  <c r="C64" s="1"/>
  <c r="E64" s="1"/>
  <c r="A65" s="1"/>
  <c r="H63"/>
  <c r="H62" i="2"/>
  <c r="B63"/>
  <c r="C63" s="1"/>
  <c r="E63" s="1"/>
  <c r="A64" s="1"/>
  <c r="B62" i="5"/>
  <c r="C62" s="1"/>
  <c r="E62" s="1"/>
  <c r="A63" s="1"/>
  <c r="H62" l="1"/>
  <c r="H65" i="4"/>
  <c r="B66"/>
  <c r="C66" s="1"/>
  <c r="E66" s="1"/>
  <c r="A67" s="1"/>
  <c r="B65" i="3"/>
  <c r="C65" s="1"/>
  <c r="E65" s="1"/>
  <c r="A66" s="1"/>
  <c r="H64"/>
  <c r="H63" i="2"/>
  <c r="B64"/>
  <c r="C64" s="1"/>
  <c r="E64" s="1"/>
  <c r="A65" s="1"/>
  <c r="B63" i="5"/>
  <c r="C63" s="1"/>
  <c r="E63" s="1"/>
  <c r="A64" s="1"/>
  <c r="H63" l="1"/>
  <c r="B67" i="4"/>
  <c r="C67" s="1"/>
  <c r="E67" s="1"/>
  <c r="A68" s="1"/>
  <c r="H66"/>
  <c r="B66" i="3"/>
  <c r="C66" s="1"/>
  <c r="E66" s="1"/>
  <c r="A67" s="1"/>
  <c r="H65"/>
  <c r="B65" i="2"/>
  <c r="C65" s="1"/>
  <c r="E65" s="1"/>
  <c r="A66" s="1"/>
  <c r="H64"/>
  <c r="B64" i="5"/>
  <c r="C64" s="1"/>
  <c r="E64" s="1"/>
  <c r="A65" s="1"/>
  <c r="B65" s="1"/>
  <c r="C65" s="1"/>
  <c r="E65" s="1"/>
  <c r="A66" s="1"/>
  <c r="B68" i="4" l="1"/>
  <c r="C68" s="1"/>
  <c r="D68" s="1"/>
  <c r="E68" s="1"/>
  <c r="H67"/>
  <c r="B67" i="3"/>
  <c r="C67" s="1"/>
  <c r="E67" s="1"/>
  <c r="A68" s="1"/>
  <c r="H66"/>
  <c r="H64" i="5"/>
  <c r="H65" i="2"/>
  <c r="B66"/>
  <c r="C66" s="1"/>
  <c r="E66" s="1"/>
  <c r="A67" s="1"/>
  <c r="H65" i="5"/>
  <c r="B66"/>
  <c r="C66" s="1"/>
  <c r="E66" s="1"/>
  <c r="A67" s="1"/>
  <c r="G68" i="4" l="1"/>
  <c r="H68" s="1"/>
  <c r="H66" i="5"/>
  <c r="B68" i="3"/>
  <c r="C68" s="1"/>
  <c r="D68" s="1"/>
  <c r="E68" s="1"/>
  <c r="H67"/>
  <c r="B67" i="2"/>
  <c r="C67" s="1"/>
  <c r="E67" s="1"/>
  <c r="A68" s="1"/>
  <c r="H66"/>
  <c r="B67" i="5"/>
  <c r="C67" s="1"/>
  <c r="E67" s="1"/>
  <c r="A68" s="1"/>
  <c r="G68" i="3" l="1"/>
  <c r="H68" s="1"/>
  <c r="H67" i="2"/>
  <c r="H67" i="5"/>
  <c r="B68" i="2"/>
  <c r="C68" s="1"/>
  <c r="D68" s="1"/>
  <c r="E68" s="1"/>
  <c r="B68" i="5"/>
  <c r="C68" s="1"/>
  <c r="D68" s="1"/>
  <c r="E68" s="1"/>
  <c r="A70" s="1"/>
  <c r="G68" i="2" l="1"/>
  <c r="H68" s="1"/>
  <c r="G68" i="5"/>
  <c r="H68" s="1"/>
  <c r="B70"/>
  <c r="C70" s="1"/>
  <c r="E70" s="1"/>
  <c r="A71" s="1"/>
  <c r="B71" l="1"/>
  <c r="C71" s="1"/>
  <c r="E71" s="1"/>
  <c r="A72" s="1"/>
  <c r="H70"/>
  <c r="B72" l="1"/>
  <c r="C72" s="1"/>
  <c r="E72" s="1"/>
  <c r="A73" s="1"/>
  <c r="H71"/>
  <c r="B73" l="1"/>
  <c r="C73" s="1"/>
  <c r="E73" s="1"/>
  <c r="A74" s="1"/>
  <c r="H72"/>
  <c r="B74" l="1"/>
  <c r="C74" s="1"/>
  <c r="E74" s="1"/>
  <c r="A75" s="1"/>
  <c r="H73"/>
  <c r="B75" l="1"/>
  <c r="C75" s="1"/>
  <c r="E75" s="1"/>
  <c r="A76" s="1"/>
  <c r="H74"/>
  <c r="B76" l="1"/>
  <c r="C76" s="1"/>
  <c r="E76" s="1"/>
  <c r="A77" s="1"/>
  <c r="H75"/>
  <c r="B77" l="1"/>
  <c r="C77" s="1"/>
  <c r="E77" s="1"/>
  <c r="A78" s="1"/>
  <c r="H76"/>
  <c r="H77" l="1"/>
  <c r="B78"/>
  <c r="C78" s="1"/>
  <c r="E78" s="1"/>
  <c r="A79" s="1"/>
  <c r="B79" l="1"/>
  <c r="C79" s="1"/>
  <c r="E79" s="1"/>
  <c r="A80" s="1"/>
  <c r="H78"/>
  <c r="H79" l="1"/>
  <c r="B80"/>
  <c r="C80" s="1"/>
  <c r="E80" s="1"/>
  <c r="A81" s="1"/>
  <c r="B81" l="1"/>
  <c r="C81" s="1"/>
  <c r="D81" s="1"/>
  <c r="E81" s="1"/>
  <c r="H80"/>
  <c r="G81" l="1"/>
  <c r="H81" s="1"/>
</calcChain>
</file>

<file path=xl/sharedStrings.xml><?xml version="1.0" encoding="utf-8"?>
<sst xmlns="http://schemas.openxmlformats.org/spreadsheetml/2006/main" count="40" uniqueCount="25">
  <si>
    <t>Per Annum</t>
  </si>
  <si>
    <t>Monthly</t>
  </si>
  <si>
    <t>Daily</t>
  </si>
  <si>
    <t>Principal</t>
  </si>
  <si>
    <t>SA (±10%)</t>
  </si>
  <si>
    <t>Primary</t>
  </si>
  <si>
    <t>Secondary</t>
  </si>
  <si>
    <t>Tertiary</t>
  </si>
  <si>
    <t>Quaternary</t>
  </si>
  <si>
    <t>Local</t>
  </si>
  <si>
    <t>Distribution</t>
  </si>
  <si>
    <t>Omega</t>
  </si>
  <si>
    <t>Part of Windfall</t>
  </si>
  <si>
    <t>Revised SA</t>
  </si>
  <si>
    <t>Omega 1</t>
  </si>
  <si>
    <t>Omega 2</t>
  </si>
  <si>
    <t>Omega 3</t>
  </si>
  <si>
    <t>Omega 4</t>
  </si>
  <si>
    <t>Omega 5</t>
  </si>
  <si>
    <t>SA Amount</t>
  </si>
  <si>
    <t>After Tax (20%)</t>
  </si>
  <si>
    <t>Interest (0.104167%)</t>
  </si>
  <si>
    <t>Allownace</t>
  </si>
  <si>
    <t>Total</t>
  </si>
  <si>
    <t>WT (20%)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</si>
</sst>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000%"/>
    <numFmt numFmtId="165" formatCode="00"/>
    <numFmt numFmtId="166" formatCode="0.0000000%"/>
  </numFmts>
  <fonts count="12">
    <font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10"/>
      <color indexed="23"/>
      <name val="Calibri"/>
      <family val="2"/>
      <scheme val="minor"/>
    </font>
    <font>
      <sz val="10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00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0" fontId="7" fillId="0" borderId="0"/>
  </cellStyleXfs>
  <cellXfs count="63">
    <xf numFmtId="0" fontId="0" fillId="0" borderId="0" xfId="0"/>
    <xf numFmtId="0" fontId="2" fillId="0" borderId="0" xfId="0" applyFont="1"/>
    <xf numFmtId="43" fontId="2" fillId="0" borderId="0" xfId="0" applyNumberFormat="1" applyFont="1"/>
    <xf numFmtId="0" fontId="3" fillId="0" borderId="0" xfId="0" applyFont="1"/>
    <xf numFmtId="10" fontId="3" fillId="0" borderId="0" xfId="0" applyNumberFormat="1" applyFont="1"/>
    <xf numFmtId="164" fontId="3" fillId="0" borderId="0" xfId="2" applyNumberFormat="1" applyFont="1"/>
    <xf numFmtId="0" fontId="4" fillId="0" borderId="0" xfId="0" applyFont="1"/>
    <xf numFmtId="43" fontId="3" fillId="0" borderId="0" xfId="0" applyNumberFormat="1" applyFont="1"/>
    <xf numFmtId="0" fontId="5" fillId="0" borderId="0" xfId="0" applyNumberFormat="1" applyFont="1" applyAlignment="1"/>
    <xf numFmtId="43" fontId="5" fillId="0" borderId="0" xfId="0" applyNumberFormat="1" applyFont="1"/>
    <xf numFmtId="0" fontId="3" fillId="0" borderId="0" xfId="0" applyFont="1" applyAlignment="1">
      <alignment horizontal="right"/>
    </xf>
    <xf numFmtId="43" fontId="3" fillId="0" borderId="0" xfId="1" applyFont="1"/>
    <xf numFmtId="164" fontId="2" fillId="0" borderId="0" xfId="2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8" fillId="0" borderId="0" xfId="3" applyFont="1" applyBorder="1" applyAlignment="1"/>
    <xf numFmtId="165" fontId="8" fillId="0" borderId="0" xfId="3" applyNumberFormat="1" applyFont="1" applyBorder="1" applyAlignment="1"/>
    <xf numFmtId="165" fontId="3" fillId="0" borderId="0" xfId="4" applyNumberFormat="1" applyFont="1"/>
    <xf numFmtId="0" fontId="8" fillId="0" borderId="0" xfId="3" applyFont="1" applyAlignment="1"/>
    <xf numFmtId="0" fontId="8" fillId="5" borderId="1" xfId="3" applyFont="1" applyFill="1" applyBorder="1" applyAlignment="1"/>
    <xf numFmtId="165" fontId="8" fillId="5" borderId="2" xfId="3" applyNumberFormat="1" applyFont="1" applyFill="1" applyBorder="1" applyAlignment="1"/>
    <xf numFmtId="0" fontId="8" fillId="5" borderId="3" xfId="3" applyFont="1" applyFill="1" applyBorder="1" applyAlignment="1"/>
    <xf numFmtId="0" fontId="8" fillId="5" borderId="4" xfId="3" applyFont="1" applyFill="1" applyBorder="1" applyAlignment="1"/>
    <xf numFmtId="165" fontId="8" fillId="6" borderId="5" xfId="3" applyNumberFormat="1" applyFont="1" applyFill="1" applyBorder="1" applyAlignment="1"/>
    <xf numFmtId="165" fontId="8" fillId="6" borderId="6" xfId="3" applyNumberFormat="1" applyFont="1" applyFill="1" applyBorder="1" applyAlignment="1"/>
    <xf numFmtId="165" fontId="8" fillId="6" borderId="7" xfId="3" applyNumberFormat="1" applyFont="1" applyFill="1" applyBorder="1" applyAlignment="1"/>
    <xf numFmtId="0" fontId="8" fillId="5" borderId="8" xfId="3" applyFont="1" applyFill="1" applyBorder="1" applyAlignment="1"/>
    <xf numFmtId="0" fontId="9" fillId="7" borderId="9" xfId="3" applyFont="1" applyFill="1" applyBorder="1" applyAlignment="1"/>
    <xf numFmtId="165" fontId="8" fillId="6" borderId="10" xfId="3" applyNumberFormat="1" applyFont="1" applyFill="1" applyBorder="1" applyAlignment="1"/>
    <xf numFmtId="165" fontId="8" fillId="6" borderId="11" xfId="3" applyNumberFormat="1" applyFont="1" applyFill="1" applyBorder="1" applyAlignment="1"/>
    <xf numFmtId="165" fontId="8" fillId="6" borderId="12" xfId="3" applyNumberFormat="1" applyFont="1" applyFill="1" applyBorder="1" applyAlignment="1"/>
    <xf numFmtId="165" fontId="8" fillId="6" borderId="13" xfId="3" applyNumberFormat="1" applyFont="1" applyFill="1" applyBorder="1" applyAlignment="1"/>
    <xf numFmtId="165" fontId="8" fillId="6" borderId="14" xfId="3" applyNumberFormat="1" applyFont="1" applyFill="1" applyBorder="1" applyAlignment="1"/>
    <xf numFmtId="165" fontId="8" fillId="6" borderId="15" xfId="3" applyNumberFormat="1" applyFont="1" applyFill="1" applyBorder="1" applyAlignment="1"/>
    <xf numFmtId="165" fontId="8" fillId="5" borderId="16" xfId="3" applyNumberFormat="1" applyFont="1" applyFill="1" applyBorder="1" applyAlignment="1"/>
    <xf numFmtId="165" fontId="8" fillId="8" borderId="5" xfId="3" applyNumberFormat="1" applyFont="1" applyFill="1" applyBorder="1" applyAlignment="1"/>
    <xf numFmtId="165" fontId="8" fillId="8" borderId="6" xfId="3" applyNumberFormat="1" applyFont="1" applyFill="1" applyBorder="1" applyAlignment="1"/>
    <xf numFmtId="165" fontId="8" fillId="8" borderId="7" xfId="3" applyNumberFormat="1" applyFont="1" applyFill="1" applyBorder="1" applyAlignment="1"/>
    <xf numFmtId="0" fontId="8" fillId="2" borderId="0" xfId="3" applyFont="1" applyFill="1" applyAlignment="1"/>
    <xf numFmtId="165" fontId="8" fillId="8" borderId="10" xfId="3" applyNumberFormat="1" applyFont="1" applyFill="1" applyBorder="1" applyAlignment="1"/>
    <xf numFmtId="165" fontId="8" fillId="8" borderId="11" xfId="3" applyNumberFormat="1" applyFont="1" applyFill="1" applyBorder="1" applyAlignment="1"/>
    <xf numFmtId="165" fontId="8" fillId="8" borderId="12" xfId="3" applyNumberFormat="1" applyFont="1" applyFill="1" applyBorder="1" applyAlignment="1"/>
    <xf numFmtId="165" fontId="8" fillId="8" borderId="13" xfId="3" applyNumberFormat="1" applyFont="1" applyFill="1" applyBorder="1" applyAlignment="1"/>
    <xf numFmtId="165" fontId="8" fillId="8" borderId="14" xfId="3" applyNumberFormat="1" applyFont="1" applyFill="1" applyBorder="1" applyAlignment="1"/>
    <xf numFmtId="165" fontId="8" fillId="8" borderId="15" xfId="3" applyNumberFormat="1" applyFont="1" applyFill="1" applyBorder="1" applyAlignment="1"/>
    <xf numFmtId="165" fontId="10" fillId="9" borderId="10" xfId="3" applyNumberFormat="1" applyFont="1" applyFill="1" applyBorder="1" applyAlignment="1"/>
    <xf numFmtId="165" fontId="10" fillId="9" borderId="11" xfId="3" applyNumberFormat="1" applyFont="1" applyFill="1" applyBorder="1" applyAlignment="1"/>
    <xf numFmtId="165" fontId="10" fillId="9" borderId="12" xfId="3" applyNumberFormat="1" applyFont="1" applyFill="1" applyBorder="1" applyAlignment="1"/>
    <xf numFmtId="165" fontId="10" fillId="9" borderId="13" xfId="3" applyNumberFormat="1" applyFont="1" applyFill="1" applyBorder="1" applyAlignment="1"/>
    <xf numFmtId="165" fontId="10" fillId="9" borderId="14" xfId="3" applyNumberFormat="1" applyFont="1" applyFill="1" applyBorder="1" applyAlignment="1"/>
    <xf numFmtId="165" fontId="10" fillId="9" borderId="15" xfId="3" applyNumberFormat="1" applyFont="1" applyFill="1" applyBorder="1" applyAlignment="1"/>
    <xf numFmtId="165" fontId="10" fillId="9" borderId="5" xfId="3" applyNumberFormat="1" applyFont="1" applyFill="1" applyBorder="1" applyAlignment="1"/>
    <xf numFmtId="165" fontId="10" fillId="9" borderId="6" xfId="3" applyNumberFormat="1" applyFont="1" applyFill="1" applyBorder="1" applyAlignment="1"/>
    <xf numFmtId="165" fontId="10" fillId="9" borderId="7" xfId="3" applyNumberFormat="1" applyFont="1" applyFill="1" applyBorder="1" applyAlignment="1"/>
    <xf numFmtId="0" fontId="8" fillId="5" borderId="17" xfId="3" applyFont="1" applyFill="1" applyBorder="1" applyAlignment="1"/>
    <xf numFmtId="165" fontId="8" fillId="5" borderId="18" xfId="3" applyNumberFormat="1" applyFont="1" applyFill="1" applyBorder="1" applyAlignment="1"/>
    <xf numFmtId="0" fontId="8" fillId="5" borderId="19" xfId="3" applyFont="1" applyFill="1" applyBorder="1" applyAlignment="1"/>
    <xf numFmtId="10" fontId="3" fillId="0" borderId="0" xfId="2" applyNumberFormat="1" applyFont="1"/>
    <xf numFmtId="43" fontId="2" fillId="0" borderId="0" xfId="1" applyFont="1"/>
    <xf numFmtId="43" fontId="4" fillId="0" borderId="0" xfId="1" applyFont="1"/>
    <xf numFmtId="4" fontId="11" fillId="0" borderId="0" xfId="1" applyNumberFormat="1" applyFont="1" applyFill="1" applyBorder="1"/>
    <xf numFmtId="166" fontId="3" fillId="0" borderId="0" xfId="2" applyNumberFormat="1" applyFont="1"/>
  </cellXfs>
  <cellStyles count="19">
    <cellStyle name="Comma" xfId="1" builtinId="3"/>
    <cellStyle name="Comma 2" xfId="5"/>
    <cellStyle name="Comma 2 2" xfId="7"/>
    <cellStyle name="Comma 3 2" xfId="11"/>
    <cellStyle name="Comma 3 3" xfId="14"/>
    <cellStyle name="Comma 3 4" xfId="15"/>
    <cellStyle name="Comma 3 5" xfId="17"/>
    <cellStyle name="Normal" xfId="0" builtinId="0"/>
    <cellStyle name="Normal 2" xfId="4"/>
    <cellStyle name="Normal 4 2" xfId="10"/>
    <cellStyle name="Normal 5" xfId="13"/>
    <cellStyle name="Normal 6" xfId="18"/>
    <cellStyle name="Normal 7" xfId="16"/>
    <cellStyle name="Normal_Book2" xfId="3"/>
    <cellStyle name="Percent" xfId="2" builtinId="5"/>
    <cellStyle name="Percent 2" xfId="6"/>
    <cellStyle name="Percent 2 2" xfId="8"/>
    <cellStyle name="Percent 2 3" xfId="9"/>
    <cellStyle name="Percent 3 2" xfId="12"/>
  </cellStyles>
  <dxfs count="0"/>
  <tableStyles count="0" defaultTableStyle="TableStyleMedium9" defaultPivotStyle="PivotStyleLight16"/>
  <colors>
    <mruColors>
      <color rgb="FF92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21"/>
  <sheetViews>
    <sheetView workbookViewId="0">
      <selection activeCell="E22" sqref="E22"/>
    </sheetView>
  </sheetViews>
  <sheetFormatPr defaultRowHeight="12.75"/>
  <cols>
    <col min="1" max="1" width="15.75" style="3" bestFit="1" customWidth="1"/>
    <col min="2" max="2" width="13.25" style="3" bestFit="1" customWidth="1"/>
    <col min="3" max="3" width="14.5" style="11" bestFit="1" customWidth="1"/>
    <col min="4" max="5" width="12.625" style="3" bestFit="1" customWidth="1"/>
    <col min="6" max="6" width="11.75" style="3" bestFit="1" customWidth="1"/>
    <col min="7" max="7" width="10.875" style="3" bestFit="1" customWidth="1"/>
    <col min="8" max="16384" width="9" style="3"/>
  </cols>
  <sheetData>
    <row r="1" spans="1:7">
      <c r="A1" s="3" t="s">
        <v>0</v>
      </c>
      <c r="B1" s="4">
        <v>1.2500000000000001E-2</v>
      </c>
    </row>
    <row r="2" spans="1:7">
      <c r="A2" s="3" t="s">
        <v>1</v>
      </c>
      <c r="B2" s="5">
        <f>B1/12</f>
        <v>1.0416666666666667E-3</v>
      </c>
    </row>
    <row r="3" spans="1:7">
      <c r="A3" s="3" t="s">
        <v>2</v>
      </c>
      <c r="B3" s="5">
        <f>B2/30</f>
        <v>3.4722222222222222E-5</v>
      </c>
      <c r="C3" s="11">
        <v>229442300</v>
      </c>
      <c r="D3" s="3">
        <v>1.0000000000000001E+25</v>
      </c>
    </row>
    <row r="4" spans="1:7">
      <c r="A4" s="6" t="s">
        <v>3</v>
      </c>
      <c r="B4" s="61">
        <v>407639110.02259374</v>
      </c>
      <c r="C4" s="11">
        <v>329480948</v>
      </c>
    </row>
    <row r="5" spans="1:7">
      <c r="A5" s="3" t="s">
        <v>24</v>
      </c>
      <c r="B5" s="7">
        <f>B4*0.2</f>
        <v>81527822.004518747</v>
      </c>
      <c r="C5" s="11">
        <f>B4*0.8</f>
        <v>326111288.01807499</v>
      </c>
    </row>
    <row r="6" spans="1:7">
      <c r="A6" s="3" t="s">
        <v>4</v>
      </c>
      <c r="B6" s="7">
        <f>C5-C6</f>
        <v>6111288.0180749893</v>
      </c>
      <c r="C6" s="60">
        <f>FLOOR(C5,10000000)</f>
        <v>320000000</v>
      </c>
      <c r="D6" s="7"/>
      <c r="E6" s="7"/>
    </row>
    <row r="7" spans="1:7">
      <c r="A7" s="8" t="s">
        <v>13</v>
      </c>
      <c r="B7" s="9">
        <f>B5+B6-C7</f>
        <v>80000000</v>
      </c>
      <c r="C7" s="11">
        <f>(B5+B6)-FLOOR(B5+B6,10000000)</f>
        <v>7639110.0225937366</v>
      </c>
      <c r="D7" s="7"/>
      <c r="E7" s="11"/>
    </row>
    <row r="8" spans="1:7">
      <c r="B8" s="7"/>
    </row>
    <row r="9" spans="1:7">
      <c r="E9" s="3">
        <f>1000*100</f>
        <v>100000</v>
      </c>
      <c r="F9" s="7">
        <f>C12/E9</f>
        <v>384</v>
      </c>
    </row>
    <row r="10" spans="1:7">
      <c r="A10" s="6" t="s">
        <v>9</v>
      </c>
      <c r="C10" s="60" t="s">
        <v>10</v>
      </c>
    </row>
    <row r="11" spans="1:7">
      <c r="A11" s="14" t="s">
        <v>5</v>
      </c>
      <c r="B11" s="4">
        <f>100%-B12-B13-B14</f>
        <v>0.64</v>
      </c>
      <c r="C11" s="11">
        <f>$C$6*B11</f>
        <v>204800000</v>
      </c>
    </row>
    <row r="12" spans="1:7">
      <c r="A12" s="13" t="s">
        <v>6</v>
      </c>
      <c r="B12" s="4">
        <v>0.12</v>
      </c>
      <c r="C12" s="11">
        <f t="shared" ref="C12:C14" si="0">$C$6*B12</f>
        <v>38400000</v>
      </c>
    </row>
    <row r="13" spans="1:7">
      <c r="A13" s="13" t="s">
        <v>7</v>
      </c>
      <c r="B13" s="4">
        <v>0.12</v>
      </c>
      <c r="C13" s="11">
        <f t="shared" si="0"/>
        <v>38400000</v>
      </c>
    </row>
    <row r="14" spans="1:7">
      <c r="A14" s="13" t="s">
        <v>8</v>
      </c>
      <c r="B14" s="4">
        <v>0.12</v>
      </c>
      <c r="C14" s="11">
        <f t="shared" si="0"/>
        <v>38400000</v>
      </c>
    </row>
    <row r="15" spans="1:7">
      <c r="A15" s="15" t="s">
        <v>11</v>
      </c>
      <c r="B15" s="10" t="s">
        <v>12</v>
      </c>
      <c r="C15" s="11">
        <f>C7</f>
        <v>7639110.0225937366</v>
      </c>
      <c r="D15" s="7"/>
    </row>
    <row r="16" spans="1:7">
      <c r="G16" s="7"/>
    </row>
    <row r="17" spans="1:7">
      <c r="A17" s="3" t="s">
        <v>14</v>
      </c>
      <c r="B17" s="58">
        <f>1-SUM(B18:B21)</f>
        <v>0.5</v>
      </c>
      <c r="C17" s="11">
        <f>$C$15*B17</f>
        <v>3819555.0112968683</v>
      </c>
      <c r="D17" s="58">
        <f>1-SUM(D18:D21)</f>
        <v>0.33360000000000001</v>
      </c>
      <c r="E17" s="7">
        <f>$C$15*D17</f>
        <v>2548407.1035372708</v>
      </c>
      <c r="F17" s="11"/>
      <c r="G17" s="62"/>
    </row>
    <row r="18" spans="1:7">
      <c r="A18" s="3" t="s">
        <v>15</v>
      </c>
      <c r="B18" s="58">
        <v>0.125</v>
      </c>
      <c r="C18" s="11">
        <f t="shared" ref="C18:E21" si="1">$C$15*B18</f>
        <v>954888.75282421708</v>
      </c>
      <c r="D18" s="4">
        <v>0.1666</v>
      </c>
      <c r="E18" s="7">
        <f t="shared" si="1"/>
        <v>1272675.7297641165</v>
      </c>
      <c r="F18" s="11"/>
      <c r="G18" s="62"/>
    </row>
    <row r="19" spans="1:7">
      <c r="A19" s="3" t="s">
        <v>16</v>
      </c>
      <c r="B19" s="58">
        <v>0.125</v>
      </c>
      <c r="C19" s="11">
        <f t="shared" si="1"/>
        <v>954888.75282421708</v>
      </c>
      <c r="D19" s="4">
        <v>0.1666</v>
      </c>
      <c r="E19" s="7">
        <f t="shared" si="1"/>
        <v>1272675.7297641165</v>
      </c>
      <c r="F19" s="11"/>
      <c r="G19" s="62"/>
    </row>
    <row r="20" spans="1:7">
      <c r="A20" s="3" t="s">
        <v>17</v>
      </c>
      <c r="B20" s="58">
        <v>0.125</v>
      </c>
      <c r="C20" s="11">
        <f t="shared" si="1"/>
        <v>954888.75282421708</v>
      </c>
      <c r="D20" s="4">
        <v>0.1666</v>
      </c>
      <c r="E20" s="7">
        <f t="shared" si="1"/>
        <v>1272675.7297641165</v>
      </c>
      <c r="F20" s="11"/>
      <c r="G20" s="62"/>
    </row>
    <row r="21" spans="1:7">
      <c r="A21" s="3" t="s">
        <v>18</v>
      </c>
      <c r="B21" s="58">
        <v>0.125</v>
      </c>
      <c r="C21" s="11">
        <f t="shared" si="1"/>
        <v>954888.75282421708</v>
      </c>
      <c r="D21" s="4">
        <v>0.1666</v>
      </c>
      <c r="E21" s="7">
        <f t="shared" si="1"/>
        <v>1272675.7297641165</v>
      </c>
      <c r="F21" s="11"/>
      <c r="G21" s="6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H81"/>
  <sheetViews>
    <sheetView topLeftCell="A64" workbookViewId="0">
      <selection activeCell="G6" sqref="G6"/>
    </sheetView>
  </sheetViews>
  <sheetFormatPr defaultRowHeight="12.75"/>
  <cols>
    <col min="1" max="5" width="15.625" style="1" customWidth="1"/>
    <col min="6" max="6" width="9" style="1" customWidth="1"/>
    <col min="7" max="8" width="15.625" style="1" customWidth="1"/>
    <col min="9" max="16384" width="9" style="1"/>
  </cols>
  <sheetData>
    <row r="1" spans="1:8">
      <c r="A1" s="1" t="s">
        <v>3</v>
      </c>
      <c r="B1" s="2">
        <f>Main!B4</f>
        <v>407639110.02259374</v>
      </c>
    </row>
    <row r="2" spans="1:8">
      <c r="B2" s="12">
        <v>1.0416666666666699E-3</v>
      </c>
    </row>
    <row r="4" spans="1:8">
      <c r="B4" s="1" t="s">
        <v>21</v>
      </c>
      <c r="C4" s="1" t="s">
        <v>20</v>
      </c>
      <c r="D4" s="1" t="s">
        <v>22</v>
      </c>
      <c r="E4" s="1" t="s">
        <v>23</v>
      </c>
    </row>
    <row r="5" spans="1:8">
      <c r="A5" s="2">
        <f>B1</f>
        <v>407639110.02259374</v>
      </c>
      <c r="B5" s="2">
        <f>A5*Main!$B$2</f>
        <v>424624.07294020179</v>
      </c>
      <c r="C5" s="2">
        <f t="shared" ref="C5:C16" si="0">B5-(B5*0.2)</f>
        <v>339699.25835216144</v>
      </c>
      <c r="D5" s="2">
        <v>100000</v>
      </c>
      <c r="E5" s="2">
        <f>A5+C5-D5</f>
        <v>407878809.2809459</v>
      </c>
      <c r="G5" s="2">
        <v>30000</v>
      </c>
      <c r="H5" s="2">
        <f>A5+B5</f>
        <v>408063734.09553397</v>
      </c>
    </row>
    <row r="6" spans="1:8">
      <c r="A6" s="2">
        <f t="shared" ref="A6:A16" si="1">E5</f>
        <v>407878809.2809459</v>
      </c>
      <c r="B6" s="2">
        <f>A6*Main!$B$2</f>
        <v>424873.75966765196</v>
      </c>
      <c r="C6" s="2">
        <f t="shared" si="0"/>
        <v>339899.00773412158</v>
      </c>
      <c r="D6" s="2">
        <f>D5+1000</f>
        <v>101000</v>
      </c>
      <c r="E6" s="2">
        <f t="shared" ref="E6:E16" si="2">A6+C6-D6</f>
        <v>408117708.28868002</v>
      </c>
      <c r="G6" s="2">
        <f>G5+1000</f>
        <v>31000</v>
      </c>
      <c r="H6" s="2">
        <f t="shared" ref="H6:H19" si="3">A6+B6</f>
        <v>408303683.04061353</v>
      </c>
    </row>
    <row r="7" spans="1:8">
      <c r="A7" s="2">
        <f t="shared" si="1"/>
        <v>408117708.28868002</v>
      </c>
      <c r="B7" s="2">
        <f>A7*Main!$B$2</f>
        <v>425122.61280070833</v>
      </c>
      <c r="C7" s="2">
        <f t="shared" si="0"/>
        <v>340098.09024056664</v>
      </c>
      <c r="D7" s="2">
        <f t="shared" ref="D7:D15" si="4">D6+1000</f>
        <v>102000</v>
      </c>
      <c r="E7" s="2">
        <f t="shared" si="2"/>
        <v>408355806.37892056</v>
      </c>
      <c r="G7" s="2">
        <f t="shared" ref="G7:G15" si="5">G6+1000</f>
        <v>32000</v>
      </c>
      <c r="H7" s="2">
        <f t="shared" si="3"/>
        <v>408542830.90148073</v>
      </c>
    </row>
    <row r="8" spans="1:8">
      <c r="A8" s="2">
        <f t="shared" si="1"/>
        <v>408355806.37892056</v>
      </c>
      <c r="B8" s="2">
        <f>A8*Main!$B$2</f>
        <v>425370.63164470892</v>
      </c>
      <c r="C8" s="2">
        <f t="shared" si="0"/>
        <v>340296.50531576714</v>
      </c>
      <c r="D8" s="2">
        <f t="shared" si="4"/>
        <v>103000</v>
      </c>
      <c r="E8" s="2">
        <f t="shared" si="2"/>
        <v>408593102.88423634</v>
      </c>
      <c r="G8" s="2">
        <f t="shared" si="5"/>
        <v>33000</v>
      </c>
      <c r="H8" s="2">
        <f t="shared" si="3"/>
        <v>408781177.01056528</v>
      </c>
    </row>
    <row r="9" spans="1:8">
      <c r="A9" s="2">
        <f t="shared" si="1"/>
        <v>408593102.88423634</v>
      </c>
      <c r="B9" s="2">
        <f>A9*Main!$B$2</f>
        <v>425617.81550441287</v>
      </c>
      <c r="C9" s="2">
        <f t="shared" si="0"/>
        <v>340494.25240353029</v>
      </c>
      <c r="D9" s="2">
        <f t="shared" si="4"/>
        <v>104000</v>
      </c>
      <c r="E9" s="2">
        <f t="shared" si="2"/>
        <v>408829597.13663989</v>
      </c>
      <c r="G9" s="2">
        <f t="shared" si="5"/>
        <v>34000</v>
      </c>
      <c r="H9" s="2">
        <f t="shared" si="3"/>
        <v>409018720.69974077</v>
      </c>
    </row>
    <row r="10" spans="1:8">
      <c r="A10" s="2">
        <f t="shared" si="1"/>
        <v>408829597.13663989</v>
      </c>
      <c r="B10" s="2">
        <f>A10*Main!$B$2</f>
        <v>425864.16368399985</v>
      </c>
      <c r="C10" s="2">
        <f t="shared" si="0"/>
        <v>340691.33094719989</v>
      </c>
      <c r="D10" s="2">
        <f t="shared" si="4"/>
        <v>105000</v>
      </c>
      <c r="E10" s="2">
        <f t="shared" si="2"/>
        <v>409065288.46758711</v>
      </c>
      <c r="G10" s="2">
        <f t="shared" si="5"/>
        <v>35000</v>
      </c>
      <c r="H10" s="2">
        <f t="shared" si="3"/>
        <v>409255461.3003239</v>
      </c>
    </row>
    <row r="11" spans="1:8">
      <c r="A11" s="2">
        <f t="shared" si="1"/>
        <v>409065288.46758711</v>
      </c>
      <c r="B11" s="2">
        <f>A11*Main!$B$2</f>
        <v>426109.67548706988</v>
      </c>
      <c r="C11" s="2">
        <f t="shared" si="0"/>
        <v>340887.74038965593</v>
      </c>
      <c r="D11" s="2">
        <f t="shared" si="4"/>
        <v>106000</v>
      </c>
      <c r="E11" s="2">
        <f t="shared" si="2"/>
        <v>409300176.20797676</v>
      </c>
      <c r="G11" s="2">
        <f t="shared" si="5"/>
        <v>36000</v>
      </c>
      <c r="H11" s="2">
        <f t="shared" si="3"/>
        <v>409491398.14307415</v>
      </c>
    </row>
    <row r="12" spans="1:8">
      <c r="A12" s="2">
        <f t="shared" si="1"/>
        <v>409300176.20797676</v>
      </c>
      <c r="B12" s="2">
        <f>A12*Main!$B$2</f>
        <v>426354.35021664243</v>
      </c>
      <c r="C12" s="2">
        <f t="shared" si="0"/>
        <v>341083.48017331393</v>
      </c>
      <c r="D12" s="2">
        <f t="shared" si="4"/>
        <v>107000</v>
      </c>
      <c r="E12" s="2">
        <f t="shared" si="2"/>
        <v>409534259.68815005</v>
      </c>
      <c r="G12" s="2">
        <f t="shared" si="5"/>
        <v>37000</v>
      </c>
      <c r="H12" s="2">
        <f t="shared" si="3"/>
        <v>409726530.55819339</v>
      </c>
    </row>
    <row r="13" spans="1:8">
      <c r="A13" s="2">
        <f t="shared" si="1"/>
        <v>409534259.68815005</v>
      </c>
      <c r="B13" s="2">
        <f>A13*Main!$B$2</f>
        <v>426598.18717515632</v>
      </c>
      <c r="C13" s="2">
        <f t="shared" si="0"/>
        <v>341278.54974012508</v>
      </c>
      <c r="D13" s="2">
        <f t="shared" si="4"/>
        <v>108000</v>
      </c>
      <c r="E13" s="2">
        <f t="shared" si="2"/>
        <v>409767538.23789018</v>
      </c>
      <c r="G13" s="2">
        <f t="shared" si="5"/>
        <v>38000</v>
      </c>
      <c r="H13" s="2">
        <f t="shared" si="3"/>
        <v>409960857.8753252</v>
      </c>
    </row>
    <row r="14" spans="1:8">
      <c r="A14" s="2">
        <f t="shared" si="1"/>
        <v>409767538.23789018</v>
      </c>
      <c r="B14" s="2">
        <f>A14*Main!$B$2</f>
        <v>426841.18566446891</v>
      </c>
      <c r="C14" s="2">
        <f t="shared" si="0"/>
        <v>341472.94853157515</v>
      </c>
      <c r="D14" s="2">
        <f t="shared" si="4"/>
        <v>109000</v>
      </c>
      <c r="E14" s="2">
        <f t="shared" si="2"/>
        <v>410000011.18642175</v>
      </c>
      <c r="G14" s="2">
        <f t="shared" si="5"/>
        <v>39000</v>
      </c>
      <c r="H14" s="2">
        <f t="shared" si="3"/>
        <v>410194379.42355466</v>
      </c>
    </row>
    <row r="15" spans="1:8">
      <c r="A15" s="2">
        <f t="shared" si="1"/>
        <v>410000011.18642175</v>
      </c>
      <c r="B15" s="2">
        <f>A15*Main!$B$2</f>
        <v>427083.34498585598</v>
      </c>
      <c r="C15" s="2">
        <f t="shared" si="0"/>
        <v>341666.67598868476</v>
      </c>
      <c r="D15" s="2">
        <f t="shared" si="4"/>
        <v>110000</v>
      </c>
      <c r="E15" s="2">
        <f t="shared" si="2"/>
        <v>410231677.86241043</v>
      </c>
      <c r="G15" s="2">
        <f t="shared" si="5"/>
        <v>40000</v>
      </c>
      <c r="H15" s="2">
        <f t="shared" si="3"/>
        <v>410427094.53140759</v>
      </c>
    </row>
    <row r="16" spans="1:8">
      <c r="A16" s="2">
        <f t="shared" si="1"/>
        <v>410231677.86241043</v>
      </c>
      <c r="B16" s="2">
        <f>A16*Main!$B$2</f>
        <v>427324.66444001085</v>
      </c>
      <c r="C16" s="2">
        <f t="shared" si="0"/>
        <v>341859.73155200866</v>
      </c>
      <c r="D16" s="2">
        <f>(A16+C16-(D15+1000))-FLOOR(E15,1000000)+(D15+1000)</f>
        <v>573537.59396243095</v>
      </c>
      <c r="E16" s="2">
        <f t="shared" si="2"/>
        <v>410000000</v>
      </c>
      <c r="G16" s="2">
        <f>(A16+B16-(G15+1000))-FLOOR(H15,1000000)+(G15+1000)</f>
        <v>659002.52685046196</v>
      </c>
      <c r="H16" s="2">
        <f>A16+B16-G16</f>
        <v>410000000</v>
      </c>
    </row>
    <row r="17" spans="1:8">
      <c r="D17" s="2"/>
      <c r="E17" s="2"/>
    </row>
    <row r="18" spans="1:8">
      <c r="A18" s="2">
        <f>E16</f>
        <v>410000000</v>
      </c>
      <c r="B18" s="2">
        <f>A18*Main!$B$2</f>
        <v>427083.33333333331</v>
      </c>
      <c r="C18" s="2">
        <f t="shared" ref="C18:C29" si="6">B18-(B18*0.2)</f>
        <v>341666.66666666663</v>
      </c>
      <c r="D18" s="2">
        <f>D15+1000</f>
        <v>111000</v>
      </c>
      <c r="E18" s="2">
        <f>A18+C18-D18</f>
        <v>410230666.66666669</v>
      </c>
      <c r="G18" s="2">
        <f>G15+1000</f>
        <v>41000</v>
      </c>
      <c r="H18" s="2">
        <f>A18+B18-G18</f>
        <v>410386083.33333331</v>
      </c>
    </row>
    <row r="19" spans="1:8">
      <c r="A19" s="2">
        <f t="shared" ref="A19:A29" si="7">E18</f>
        <v>410230666.66666669</v>
      </c>
      <c r="B19" s="2">
        <f>A19*Main!$B$2</f>
        <v>427323.61111111112</v>
      </c>
      <c r="C19" s="2">
        <f t="shared" si="6"/>
        <v>341858.88888888888</v>
      </c>
      <c r="D19" s="2">
        <f>D18+1000</f>
        <v>112000</v>
      </c>
      <c r="E19" s="2">
        <f t="shared" ref="E19:E29" si="8">A19+C19-D19</f>
        <v>410460525.55555558</v>
      </c>
      <c r="G19" s="2">
        <f>G18+1000</f>
        <v>42000</v>
      </c>
      <c r="H19" s="2">
        <f t="shared" si="3"/>
        <v>410657990.27777779</v>
      </c>
    </row>
    <row r="20" spans="1:8">
      <c r="A20" s="2">
        <f t="shared" si="7"/>
        <v>410460525.55555558</v>
      </c>
      <c r="B20" s="2">
        <f>A20*Main!$B$2</f>
        <v>427563.04745370371</v>
      </c>
      <c r="C20" s="2">
        <f t="shared" si="6"/>
        <v>342050.43796296295</v>
      </c>
      <c r="D20" s="2">
        <f t="shared" ref="D20:D28" si="9">D19+1000</f>
        <v>113000</v>
      </c>
      <c r="E20" s="2">
        <f t="shared" si="8"/>
        <v>410689575.99351853</v>
      </c>
      <c r="G20" s="2">
        <f t="shared" ref="G20:G28" si="10">G19+1000</f>
        <v>43000</v>
      </c>
      <c r="H20" s="2">
        <f t="shared" ref="H20:H28" si="11">A20+B20</f>
        <v>410888088.60300928</v>
      </c>
    </row>
    <row r="21" spans="1:8">
      <c r="A21" s="2">
        <f t="shared" si="7"/>
        <v>410689575.99351853</v>
      </c>
      <c r="B21" s="2">
        <f>A21*Main!$B$2</f>
        <v>427801.64165991516</v>
      </c>
      <c r="C21" s="2">
        <f t="shared" si="6"/>
        <v>342241.31332793215</v>
      </c>
      <c r="D21" s="2">
        <f t="shared" si="9"/>
        <v>114000</v>
      </c>
      <c r="E21" s="2">
        <f t="shared" si="8"/>
        <v>410917817.30684644</v>
      </c>
      <c r="G21" s="2">
        <f t="shared" si="10"/>
        <v>44000</v>
      </c>
      <c r="H21" s="2">
        <f t="shared" si="11"/>
        <v>411117377.63517845</v>
      </c>
    </row>
    <row r="22" spans="1:8">
      <c r="A22" s="2">
        <f t="shared" si="7"/>
        <v>410917817.30684644</v>
      </c>
      <c r="B22" s="2">
        <f>A22*Main!$B$2</f>
        <v>428039.39302796504</v>
      </c>
      <c r="C22" s="2">
        <f t="shared" si="6"/>
        <v>342431.51442237204</v>
      </c>
      <c r="D22" s="2">
        <f t="shared" si="9"/>
        <v>115000</v>
      </c>
      <c r="E22" s="2">
        <f t="shared" si="8"/>
        <v>411145248.8212688</v>
      </c>
      <c r="G22" s="2">
        <f t="shared" si="10"/>
        <v>45000</v>
      </c>
      <c r="H22" s="2">
        <f t="shared" si="11"/>
        <v>411345856.6998744</v>
      </c>
    </row>
    <row r="23" spans="1:8">
      <c r="A23" s="2">
        <f t="shared" si="7"/>
        <v>411145248.8212688</v>
      </c>
      <c r="B23" s="2">
        <f>A23*Main!$B$2</f>
        <v>428276.30085548834</v>
      </c>
      <c r="C23" s="2">
        <f t="shared" si="6"/>
        <v>342621.0406843907</v>
      </c>
      <c r="D23" s="2">
        <f t="shared" si="9"/>
        <v>116000</v>
      </c>
      <c r="E23" s="2">
        <f t="shared" si="8"/>
        <v>411371869.8619532</v>
      </c>
      <c r="G23" s="2">
        <f t="shared" si="10"/>
        <v>46000</v>
      </c>
      <c r="H23" s="2">
        <f t="shared" si="11"/>
        <v>411573525.12212431</v>
      </c>
    </row>
    <row r="24" spans="1:8">
      <c r="A24" s="2">
        <f t="shared" si="7"/>
        <v>411371869.8619532</v>
      </c>
      <c r="B24" s="2">
        <f>A24*Main!$B$2</f>
        <v>428512.36443953455</v>
      </c>
      <c r="C24" s="2">
        <f t="shared" si="6"/>
        <v>342809.89155162766</v>
      </c>
      <c r="D24" s="2">
        <f t="shared" si="9"/>
        <v>117000</v>
      </c>
      <c r="E24" s="2">
        <f t="shared" si="8"/>
        <v>411597679.75350481</v>
      </c>
      <c r="G24" s="2">
        <f t="shared" si="10"/>
        <v>47000</v>
      </c>
      <c r="H24" s="2">
        <f t="shared" si="11"/>
        <v>411800382.22639275</v>
      </c>
    </row>
    <row r="25" spans="1:8">
      <c r="A25" s="2">
        <f t="shared" si="7"/>
        <v>411597679.75350481</v>
      </c>
      <c r="B25" s="2">
        <f>A25*Main!$B$2</f>
        <v>428747.58307656751</v>
      </c>
      <c r="C25" s="2">
        <f t="shared" si="6"/>
        <v>342998.06646125403</v>
      </c>
      <c r="D25" s="2">
        <f t="shared" si="9"/>
        <v>118000</v>
      </c>
      <c r="E25" s="2">
        <f t="shared" si="8"/>
        <v>411822677.81996608</v>
      </c>
      <c r="G25" s="2">
        <f t="shared" si="10"/>
        <v>48000</v>
      </c>
      <c r="H25" s="2">
        <f t="shared" si="11"/>
        <v>412026427.33658141</v>
      </c>
    </row>
    <row r="26" spans="1:8">
      <c r="A26" s="2">
        <f t="shared" si="7"/>
        <v>411822677.81996608</v>
      </c>
      <c r="B26" s="2">
        <f>A26*Main!$B$2</f>
        <v>428981.95606246468</v>
      </c>
      <c r="C26" s="2">
        <f t="shared" si="6"/>
        <v>343185.56484997174</v>
      </c>
      <c r="D26" s="2">
        <f t="shared" si="9"/>
        <v>119000</v>
      </c>
      <c r="E26" s="2">
        <f t="shared" si="8"/>
        <v>412046863.38481605</v>
      </c>
      <c r="G26" s="2">
        <f t="shared" si="10"/>
        <v>49000</v>
      </c>
      <c r="H26" s="2">
        <f t="shared" si="11"/>
        <v>412251659.77602851</v>
      </c>
    </row>
    <row r="27" spans="1:8">
      <c r="A27" s="2">
        <f t="shared" si="7"/>
        <v>412046863.38481605</v>
      </c>
      <c r="B27" s="2">
        <f>A27*Main!$B$2</f>
        <v>429215.4826925167</v>
      </c>
      <c r="C27" s="2">
        <f t="shared" si="6"/>
        <v>343372.38615401334</v>
      </c>
      <c r="D27" s="2">
        <f t="shared" si="9"/>
        <v>120000</v>
      </c>
      <c r="E27" s="2">
        <f t="shared" si="8"/>
        <v>412270235.77097005</v>
      </c>
      <c r="G27" s="2">
        <f t="shared" si="10"/>
        <v>50000</v>
      </c>
      <c r="H27" s="2">
        <f t="shared" si="11"/>
        <v>412476078.86750859</v>
      </c>
    </row>
    <row r="28" spans="1:8">
      <c r="A28" s="2">
        <f t="shared" si="7"/>
        <v>412270235.77097005</v>
      </c>
      <c r="B28" s="2">
        <f>A28*Main!$B$2</f>
        <v>429448.16226142715</v>
      </c>
      <c r="C28" s="2">
        <f t="shared" si="6"/>
        <v>343558.52980914171</v>
      </c>
      <c r="D28" s="2">
        <f t="shared" si="9"/>
        <v>121000</v>
      </c>
      <c r="E28" s="2">
        <f t="shared" si="8"/>
        <v>412492794.30077916</v>
      </c>
      <c r="G28" s="2">
        <f t="shared" si="10"/>
        <v>51000</v>
      </c>
      <c r="H28" s="2">
        <f t="shared" si="11"/>
        <v>412699683.93323147</v>
      </c>
    </row>
    <row r="29" spans="1:8">
      <c r="A29" s="2">
        <f t="shared" si="7"/>
        <v>412492794.30077916</v>
      </c>
      <c r="B29" s="2">
        <f>A29*Main!$B$2</f>
        <v>429679.99406331161</v>
      </c>
      <c r="C29" s="2">
        <f t="shared" si="6"/>
        <v>343743.99525064928</v>
      </c>
      <c r="D29" s="2">
        <f>(A29+C29-(D28+1000))-FLOOR(E28,1000000)+(D28+1000)</f>
        <v>836538.29602980614</v>
      </c>
      <c r="E29" s="2">
        <f t="shared" si="8"/>
        <v>412000000</v>
      </c>
      <c r="G29" s="2">
        <f>(A29+B29-(G28+1000))-FLOOR(H28,1000000)+(G28+1000)</f>
        <v>922474.29484248161</v>
      </c>
      <c r="H29" s="2">
        <f>A29+B29-G29</f>
        <v>412000000</v>
      </c>
    </row>
    <row r="31" spans="1:8">
      <c r="A31" s="2">
        <f>E29</f>
        <v>412000000</v>
      </c>
      <c r="B31" s="2">
        <f>A31*Main!$B$2</f>
        <v>429166.66666666669</v>
      </c>
      <c r="C31" s="2">
        <f t="shared" ref="C31:C42" si="12">B31-(B31*0.2)</f>
        <v>343333.33333333337</v>
      </c>
      <c r="D31" s="2">
        <f>D28+1000</f>
        <v>122000</v>
      </c>
      <c r="E31" s="2">
        <f t="shared" ref="E31:E42" si="13">A31+C31-D31</f>
        <v>412221333.33333331</v>
      </c>
      <c r="G31" s="2">
        <f>G28+1000</f>
        <v>52000</v>
      </c>
      <c r="H31" s="2">
        <f>A31+B31-G31</f>
        <v>412377166.66666669</v>
      </c>
    </row>
    <row r="32" spans="1:8">
      <c r="A32" s="2">
        <f t="shared" ref="A32:A42" si="14">E31</f>
        <v>412221333.33333331</v>
      </c>
      <c r="B32" s="2">
        <f>A32*Main!$B$2</f>
        <v>429397.22222222219</v>
      </c>
      <c r="C32" s="2">
        <f t="shared" si="12"/>
        <v>343517.77777777775</v>
      </c>
      <c r="D32" s="2">
        <f>D31+1000</f>
        <v>123000</v>
      </c>
      <c r="E32" s="2">
        <f t="shared" si="13"/>
        <v>412441851.1111111</v>
      </c>
      <c r="G32" s="2">
        <f>G31+1000</f>
        <v>53000</v>
      </c>
      <c r="H32" s="2">
        <f t="shared" ref="H32:H41" si="15">A32+B32</f>
        <v>412650730.55555552</v>
      </c>
    </row>
    <row r="33" spans="1:8">
      <c r="A33" s="2">
        <f t="shared" si="14"/>
        <v>412441851.1111111</v>
      </c>
      <c r="B33" s="2">
        <f>A33*Main!$B$2</f>
        <v>429626.92824074073</v>
      </c>
      <c r="C33" s="2">
        <f t="shared" si="12"/>
        <v>343701.5425925926</v>
      </c>
      <c r="D33" s="2">
        <f t="shared" ref="D33:D41" si="16">D32+1000</f>
        <v>124000</v>
      </c>
      <c r="E33" s="2">
        <f t="shared" si="13"/>
        <v>412661552.65370369</v>
      </c>
      <c r="G33" s="2">
        <f t="shared" ref="G33:G41" si="17">G32+1000</f>
        <v>54000</v>
      </c>
      <c r="H33" s="2">
        <f t="shared" si="15"/>
        <v>412871478.03935182</v>
      </c>
    </row>
    <row r="34" spans="1:8">
      <c r="A34" s="2">
        <f t="shared" si="14"/>
        <v>412661552.65370369</v>
      </c>
      <c r="B34" s="2">
        <f>A34*Main!$B$2</f>
        <v>429855.78401427466</v>
      </c>
      <c r="C34" s="2">
        <f t="shared" si="12"/>
        <v>343884.62721141975</v>
      </c>
      <c r="D34" s="2">
        <f t="shared" si="16"/>
        <v>125000</v>
      </c>
      <c r="E34" s="2">
        <f t="shared" si="13"/>
        <v>412880437.28091508</v>
      </c>
      <c r="G34" s="2">
        <f t="shared" si="17"/>
        <v>55000</v>
      </c>
      <c r="H34" s="2">
        <f t="shared" si="15"/>
        <v>413091408.43771797</v>
      </c>
    </row>
    <row r="35" spans="1:8">
      <c r="A35" s="2">
        <f t="shared" si="14"/>
        <v>412880437.28091508</v>
      </c>
      <c r="B35" s="2">
        <f>A35*Main!$B$2</f>
        <v>430083.78883428656</v>
      </c>
      <c r="C35" s="2">
        <f t="shared" si="12"/>
        <v>344067.03106742923</v>
      </c>
      <c r="D35" s="2">
        <f t="shared" si="16"/>
        <v>126000</v>
      </c>
      <c r="E35" s="2">
        <f t="shared" si="13"/>
        <v>413098504.31198251</v>
      </c>
      <c r="G35" s="2">
        <f t="shared" si="17"/>
        <v>56000</v>
      </c>
      <c r="H35" s="2">
        <f t="shared" si="15"/>
        <v>413310521.06974936</v>
      </c>
    </row>
    <row r="36" spans="1:8">
      <c r="A36" s="2">
        <f t="shared" si="14"/>
        <v>413098504.31198251</v>
      </c>
      <c r="B36" s="2">
        <f>A36*Main!$B$2</f>
        <v>430310.94199164846</v>
      </c>
      <c r="C36" s="2">
        <f t="shared" si="12"/>
        <v>344248.75359331875</v>
      </c>
      <c r="D36" s="2">
        <f t="shared" si="16"/>
        <v>127000</v>
      </c>
      <c r="E36" s="2">
        <f t="shared" si="13"/>
        <v>413315753.06557584</v>
      </c>
      <c r="G36" s="2">
        <f t="shared" si="17"/>
        <v>57000</v>
      </c>
      <c r="H36" s="2">
        <f t="shared" si="15"/>
        <v>413528815.25397414</v>
      </c>
    </row>
    <row r="37" spans="1:8">
      <c r="A37" s="2">
        <f t="shared" si="14"/>
        <v>413315753.06557584</v>
      </c>
      <c r="B37" s="2">
        <f>A37*Main!$B$2</f>
        <v>430537.24277664151</v>
      </c>
      <c r="C37" s="2">
        <f t="shared" si="12"/>
        <v>344429.7942213132</v>
      </c>
      <c r="D37" s="2">
        <f t="shared" si="16"/>
        <v>128000</v>
      </c>
      <c r="E37" s="2">
        <f t="shared" si="13"/>
        <v>413532182.85979718</v>
      </c>
      <c r="G37" s="2">
        <f t="shared" si="17"/>
        <v>58000</v>
      </c>
      <c r="H37" s="2">
        <f t="shared" si="15"/>
        <v>413746290.30835247</v>
      </c>
    </row>
    <row r="38" spans="1:8">
      <c r="A38" s="2">
        <f t="shared" si="14"/>
        <v>413532182.85979718</v>
      </c>
      <c r="B38" s="2">
        <f>A38*Main!$B$2</f>
        <v>430762.6904789554</v>
      </c>
      <c r="C38" s="2">
        <f t="shared" si="12"/>
        <v>344610.15238316433</v>
      </c>
      <c r="D38" s="2">
        <f t="shared" si="16"/>
        <v>129000</v>
      </c>
      <c r="E38" s="2">
        <f t="shared" si="13"/>
        <v>413747793.01218033</v>
      </c>
      <c r="G38" s="2">
        <f t="shared" si="17"/>
        <v>59000</v>
      </c>
      <c r="H38" s="2">
        <f t="shared" si="15"/>
        <v>413962945.55027616</v>
      </c>
    </row>
    <row r="39" spans="1:8">
      <c r="A39" s="2">
        <f t="shared" si="14"/>
        <v>413747793.01218033</v>
      </c>
      <c r="B39" s="2">
        <f>A39*Main!$B$2</f>
        <v>430987.28438768786</v>
      </c>
      <c r="C39" s="2">
        <f t="shared" si="12"/>
        <v>344789.82751015027</v>
      </c>
      <c r="D39" s="2">
        <f t="shared" si="16"/>
        <v>130000</v>
      </c>
      <c r="E39" s="2">
        <f t="shared" si="13"/>
        <v>413962582.83969051</v>
      </c>
      <c r="G39" s="2">
        <f t="shared" si="17"/>
        <v>60000</v>
      </c>
      <c r="H39" s="2">
        <f t="shared" si="15"/>
        <v>414178780.29656804</v>
      </c>
    </row>
    <row r="40" spans="1:8">
      <c r="A40" s="2">
        <f t="shared" si="14"/>
        <v>413962582.83969051</v>
      </c>
      <c r="B40" s="2">
        <f>A40*Main!$B$2</f>
        <v>431211.02379134425</v>
      </c>
      <c r="C40" s="2">
        <f t="shared" si="12"/>
        <v>344968.81903307542</v>
      </c>
      <c r="D40" s="2">
        <f t="shared" si="16"/>
        <v>131000</v>
      </c>
      <c r="E40" s="2">
        <f t="shared" si="13"/>
        <v>414176551.65872359</v>
      </c>
      <c r="G40" s="2">
        <f t="shared" si="17"/>
        <v>61000</v>
      </c>
      <c r="H40" s="2">
        <f t="shared" si="15"/>
        <v>414393793.86348188</v>
      </c>
    </row>
    <row r="41" spans="1:8">
      <c r="A41" s="2">
        <f t="shared" si="14"/>
        <v>414176551.65872359</v>
      </c>
      <c r="B41" s="2">
        <f>A41*Main!$B$2</f>
        <v>431433.90797783708</v>
      </c>
      <c r="C41" s="2">
        <f t="shared" si="12"/>
        <v>345147.12638226966</v>
      </c>
      <c r="D41" s="2">
        <f t="shared" si="16"/>
        <v>132000</v>
      </c>
      <c r="E41" s="2">
        <f t="shared" si="13"/>
        <v>414389698.78510588</v>
      </c>
      <c r="G41" s="2">
        <f t="shared" si="17"/>
        <v>62000</v>
      </c>
      <c r="H41" s="2">
        <f t="shared" si="15"/>
        <v>414607985.56670141</v>
      </c>
    </row>
    <row r="42" spans="1:8">
      <c r="A42" s="2">
        <f t="shared" si="14"/>
        <v>414389698.78510588</v>
      </c>
      <c r="B42" s="2">
        <f>A42*Main!$B$2</f>
        <v>431655.9362344853</v>
      </c>
      <c r="C42" s="2">
        <f t="shared" si="12"/>
        <v>345324.74898758822</v>
      </c>
      <c r="D42" s="2">
        <f>(A42+C42-(D41+1000))-FLOOR(E41,1000000)+(D41+1000)</f>
        <v>735023.53409349918</v>
      </c>
      <c r="E42" s="2">
        <f t="shared" si="13"/>
        <v>414000000</v>
      </c>
      <c r="G42" s="2">
        <f>(A42+B42-(G41+1000))-FLOOR(H41,1000000)+(G41+1000)</f>
        <v>821354.72134035826</v>
      </c>
      <c r="H42" s="2">
        <f>A42+B42-G42</f>
        <v>414000000</v>
      </c>
    </row>
    <row r="44" spans="1:8">
      <c r="A44" s="2">
        <f>E42</f>
        <v>414000000</v>
      </c>
      <c r="B44" s="2">
        <f>A44*Main!$B$2</f>
        <v>431250</v>
      </c>
      <c r="C44" s="2">
        <f t="shared" ref="C44:C55" si="18">B44-(B44*0.2)</f>
        <v>345000</v>
      </c>
      <c r="D44" s="2">
        <f>D41+1000</f>
        <v>133000</v>
      </c>
      <c r="E44" s="2">
        <f t="shared" ref="E44:E55" si="19">A44+C44-D44</f>
        <v>414212000</v>
      </c>
      <c r="G44" s="2">
        <f>G41+1000</f>
        <v>63000</v>
      </c>
      <c r="H44" s="2">
        <f>A44+B44-G44</f>
        <v>414368250</v>
      </c>
    </row>
    <row r="45" spans="1:8">
      <c r="A45" s="2">
        <f t="shared" ref="A45:A55" si="20">E44</f>
        <v>414212000</v>
      </c>
      <c r="B45" s="2">
        <f>A45*Main!$B$2</f>
        <v>431470.83333333331</v>
      </c>
      <c r="C45" s="2">
        <f t="shared" si="18"/>
        <v>345176.66666666663</v>
      </c>
      <c r="D45" s="2">
        <f>D44+1000</f>
        <v>134000</v>
      </c>
      <c r="E45" s="2">
        <f t="shared" si="19"/>
        <v>414423176.66666669</v>
      </c>
      <c r="G45" s="2">
        <f>G44+1000</f>
        <v>64000</v>
      </c>
      <c r="H45" s="2">
        <f t="shared" ref="H45:H54" si="21">A45+B45</f>
        <v>414643470.83333331</v>
      </c>
    </row>
    <row r="46" spans="1:8">
      <c r="A46" s="2">
        <f t="shared" si="20"/>
        <v>414423176.66666669</v>
      </c>
      <c r="B46" s="2">
        <f>A46*Main!$B$2</f>
        <v>431690.80902777781</v>
      </c>
      <c r="C46" s="2">
        <f t="shared" si="18"/>
        <v>345352.64722222224</v>
      </c>
      <c r="D46" s="2">
        <f t="shared" ref="D46:D54" si="22">D45+1000</f>
        <v>135000</v>
      </c>
      <c r="E46" s="2">
        <f t="shared" si="19"/>
        <v>414633529.31388891</v>
      </c>
      <c r="G46" s="2">
        <f t="shared" ref="G46:G54" si="23">G45+1000</f>
        <v>65000</v>
      </c>
      <c r="H46" s="2">
        <f t="shared" si="21"/>
        <v>414854867.47569448</v>
      </c>
    </row>
    <row r="47" spans="1:8">
      <c r="A47" s="2">
        <f t="shared" si="20"/>
        <v>414633529.31388891</v>
      </c>
      <c r="B47" s="2">
        <f>A47*Main!$B$2</f>
        <v>431909.92636863427</v>
      </c>
      <c r="C47" s="2">
        <f t="shared" si="18"/>
        <v>345527.94109490741</v>
      </c>
      <c r="D47" s="2">
        <f t="shared" si="22"/>
        <v>136000</v>
      </c>
      <c r="E47" s="2">
        <f t="shared" si="19"/>
        <v>414843057.25498384</v>
      </c>
      <c r="G47" s="2">
        <f t="shared" si="23"/>
        <v>66000</v>
      </c>
      <c r="H47" s="2">
        <f t="shared" si="21"/>
        <v>415065439.24025756</v>
      </c>
    </row>
    <row r="48" spans="1:8">
      <c r="A48" s="2">
        <f t="shared" si="20"/>
        <v>414843057.25498384</v>
      </c>
      <c r="B48" s="2">
        <f>A48*Main!$B$2</f>
        <v>432128.18464060815</v>
      </c>
      <c r="C48" s="2">
        <f t="shared" si="18"/>
        <v>345702.54771248653</v>
      </c>
      <c r="D48" s="2">
        <f t="shared" si="22"/>
        <v>137000</v>
      </c>
      <c r="E48" s="2">
        <f t="shared" si="19"/>
        <v>415051759.80269635</v>
      </c>
      <c r="G48" s="2">
        <f t="shared" si="23"/>
        <v>67000</v>
      </c>
      <c r="H48" s="2">
        <f t="shared" si="21"/>
        <v>415275185.43962443</v>
      </c>
    </row>
    <row r="49" spans="1:8">
      <c r="A49" s="2">
        <f t="shared" si="20"/>
        <v>415051759.80269635</v>
      </c>
      <c r="B49" s="2">
        <f>A49*Main!$B$2</f>
        <v>432345.5831278087</v>
      </c>
      <c r="C49" s="2">
        <f t="shared" si="18"/>
        <v>345876.46650224697</v>
      </c>
      <c r="D49" s="2">
        <f t="shared" si="22"/>
        <v>138000</v>
      </c>
      <c r="E49" s="2">
        <f t="shared" si="19"/>
        <v>415259636.2691986</v>
      </c>
      <c r="G49" s="2">
        <f t="shared" si="23"/>
        <v>68000</v>
      </c>
      <c r="H49" s="2">
        <f t="shared" si="21"/>
        <v>415484105.38582414</v>
      </c>
    </row>
    <row r="50" spans="1:8">
      <c r="A50" s="2">
        <f t="shared" si="20"/>
        <v>415259636.2691986</v>
      </c>
      <c r="B50" s="2">
        <f>A50*Main!$B$2</f>
        <v>432562.12111374852</v>
      </c>
      <c r="C50" s="2">
        <f t="shared" si="18"/>
        <v>346049.69689099881</v>
      </c>
      <c r="D50" s="2">
        <f t="shared" si="22"/>
        <v>139000</v>
      </c>
      <c r="E50" s="2">
        <f t="shared" si="19"/>
        <v>415466685.96608961</v>
      </c>
      <c r="G50" s="2">
        <f t="shared" si="23"/>
        <v>69000</v>
      </c>
      <c r="H50" s="2">
        <f t="shared" si="21"/>
        <v>415692198.39031237</v>
      </c>
    </row>
    <row r="51" spans="1:8">
      <c r="A51" s="2">
        <f t="shared" si="20"/>
        <v>415466685.96608961</v>
      </c>
      <c r="B51" s="2">
        <f>A51*Main!$B$2</f>
        <v>432777.79788134334</v>
      </c>
      <c r="C51" s="2">
        <f t="shared" si="18"/>
        <v>346222.23830507469</v>
      </c>
      <c r="D51" s="2">
        <f t="shared" si="22"/>
        <v>140000</v>
      </c>
      <c r="E51" s="2">
        <f t="shared" si="19"/>
        <v>415672908.2043947</v>
      </c>
      <c r="G51" s="2">
        <f t="shared" si="23"/>
        <v>70000</v>
      </c>
      <c r="H51" s="2">
        <f t="shared" si="21"/>
        <v>415899463.76397097</v>
      </c>
    </row>
    <row r="52" spans="1:8">
      <c r="A52" s="2">
        <f t="shared" si="20"/>
        <v>415672908.2043947</v>
      </c>
      <c r="B52" s="2">
        <f>A52*Main!$B$2</f>
        <v>432992.61271291116</v>
      </c>
      <c r="C52" s="2">
        <f t="shared" si="18"/>
        <v>346394.09017032891</v>
      </c>
      <c r="D52" s="2">
        <f t="shared" si="22"/>
        <v>141000</v>
      </c>
      <c r="E52" s="2">
        <f t="shared" si="19"/>
        <v>415878302.29456502</v>
      </c>
      <c r="G52" s="2">
        <f t="shared" si="23"/>
        <v>71000</v>
      </c>
      <c r="H52" s="2">
        <f t="shared" si="21"/>
        <v>416105900.81710762</v>
      </c>
    </row>
    <row r="53" spans="1:8">
      <c r="A53" s="2">
        <f t="shared" si="20"/>
        <v>415878302.29456502</v>
      </c>
      <c r="B53" s="2">
        <f>A53*Main!$B$2</f>
        <v>433206.56489017187</v>
      </c>
      <c r="C53" s="2">
        <f t="shared" si="18"/>
        <v>346565.25191213749</v>
      </c>
      <c r="D53" s="2">
        <f t="shared" si="22"/>
        <v>142000</v>
      </c>
      <c r="E53" s="2">
        <f t="shared" si="19"/>
        <v>416082867.54647714</v>
      </c>
      <c r="G53" s="2">
        <f t="shared" si="23"/>
        <v>72000</v>
      </c>
      <c r="H53" s="2">
        <f t="shared" si="21"/>
        <v>416311508.85945517</v>
      </c>
    </row>
    <row r="54" spans="1:8">
      <c r="A54" s="2">
        <f t="shared" si="20"/>
        <v>416082867.54647714</v>
      </c>
      <c r="B54" s="2">
        <f>A54*Main!$B$2</f>
        <v>433419.65369424701</v>
      </c>
      <c r="C54" s="2">
        <f t="shared" si="18"/>
        <v>346735.72295539762</v>
      </c>
      <c r="D54" s="2">
        <f t="shared" si="22"/>
        <v>143000</v>
      </c>
      <c r="E54" s="2">
        <f t="shared" si="19"/>
        <v>416286603.26943254</v>
      </c>
      <c r="G54" s="2">
        <f t="shared" si="23"/>
        <v>73000</v>
      </c>
      <c r="H54" s="2">
        <f t="shared" si="21"/>
        <v>416516287.20017141</v>
      </c>
    </row>
    <row r="55" spans="1:8">
      <c r="A55" s="2">
        <f t="shared" si="20"/>
        <v>416286603.26943254</v>
      </c>
      <c r="B55" s="2">
        <f>A55*Main!$B$2</f>
        <v>433631.87840565888</v>
      </c>
      <c r="C55" s="2">
        <f t="shared" si="18"/>
        <v>346905.50272452709</v>
      </c>
      <c r="D55" s="2">
        <f>(A55+C55-(D54+1000))-FLOOR(E54,1000000)+(D54+1000)</f>
        <v>633508.77215707302</v>
      </c>
      <c r="E55" s="2">
        <f t="shared" si="19"/>
        <v>416000000</v>
      </c>
      <c r="G55" s="2">
        <f>(A55+B55-(G54+1000))-FLOOR(H54,1000000)+(G54+1000)</f>
        <v>720235.1478381753</v>
      </c>
      <c r="H55" s="2">
        <f>A55+B55-G55</f>
        <v>416000000</v>
      </c>
    </row>
    <row r="57" spans="1:8">
      <c r="A57" s="2">
        <f>E55</f>
        <v>416000000</v>
      </c>
      <c r="B57" s="2">
        <f>A57*Main!$B$2</f>
        <v>433333.33333333331</v>
      </c>
      <c r="C57" s="2">
        <f t="shared" ref="C57:C68" si="24">B57-(B57*0.2)</f>
        <v>346666.66666666663</v>
      </c>
      <c r="D57" s="2">
        <f>D54+1000</f>
        <v>144000</v>
      </c>
      <c r="E57" s="2">
        <f t="shared" ref="E57:E68" si="25">A57+C57-D57</f>
        <v>416202666.66666669</v>
      </c>
      <c r="G57" s="2">
        <f>G54+1000</f>
        <v>74000</v>
      </c>
      <c r="H57" s="2">
        <f>A57+B57-G57</f>
        <v>416359333.33333331</v>
      </c>
    </row>
    <row r="58" spans="1:8">
      <c r="A58" s="2">
        <f t="shared" ref="A58:A68" si="26">E57</f>
        <v>416202666.66666669</v>
      </c>
      <c r="B58" s="2">
        <f>A58*Main!$B$2</f>
        <v>433544.44444444444</v>
      </c>
      <c r="C58" s="2">
        <f t="shared" si="24"/>
        <v>346835.55555555556</v>
      </c>
      <c r="D58" s="2">
        <f>D57+1000</f>
        <v>145000</v>
      </c>
      <c r="E58" s="2">
        <f t="shared" si="25"/>
        <v>416404502.22222227</v>
      </c>
      <c r="G58" s="2">
        <f>G57+1000</f>
        <v>75000</v>
      </c>
      <c r="H58" s="2">
        <f t="shared" ref="H58:H67" si="27">A58+B58</f>
        <v>416636211.1111111</v>
      </c>
    </row>
    <row r="59" spans="1:8">
      <c r="A59" s="2">
        <f t="shared" si="26"/>
        <v>416404502.22222227</v>
      </c>
      <c r="B59" s="2">
        <f>A59*Main!$B$2</f>
        <v>433754.68981481483</v>
      </c>
      <c r="C59" s="2">
        <f t="shared" si="24"/>
        <v>347003.75185185188</v>
      </c>
      <c r="D59" s="2">
        <f t="shared" ref="D59:D67" si="28">D58+1000</f>
        <v>146000</v>
      </c>
      <c r="E59" s="2">
        <f t="shared" si="25"/>
        <v>416605505.97407413</v>
      </c>
      <c r="G59" s="2">
        <f t="shared" ref="G59:G67" si="29">G58+1000</f>
        <v>76000</v>
      </c>
      <c r="H59" s="2">
        <f t="shared" si="27"/>
        <v>416838256.91203707</v>
      </c>
    </row>
    <row r="60" spans="1:8">
      <c r="A60" s="2">
        <f t="shared" si="26"/>
        <v>416605505.97407413</v>
      </c>
      <c r="B60" s="2">
        <f>A60*Main!$B$2</f>
        <v>433964.06872299389</v>
      </c>
      <c r="C60" s="2">
        <f t="shared" si="24"/>
        <v>347171.25497839513</v>
      </c>
      <c r="D60" s="2">
        <f t="shared" si="28"/>
        <v>147000</v>
      </c>
      <c r="E60" s="2">
        <f t="shared" si="25"/>
        <v>416805677.22905254</v>
      </c>
      <c r="G60" s="2">
        <f t="shared" si="29"/>
        <v>77000</v>
      </c>
      <c r="H60" s="2">
        <f t="shared" si="27"/>
        <v>417039470.04279715</v>
      </c>
    </row>
    <row r="61" spans="1:8">
      <c r="A61" s="2">
        <f t="shared" si="26"/>
        <v>416805677.22905254</v>
      </c>
      <c r="B61" s="2">
        <f>A61*Main!$B$2</f>
        <v>434172.58044692973</v>
      </c>
      <c r="C61" s="2">
        <f t="shared" si="24"/>
        <v>347338.06435754377</v>
      </c>
      <c r="D61" s="2">
        <f t="shared" si="28"/>
        <v>148000</v>
      </c>
      <c r="E61" s="2">
        <f t="shared" si="25"/>
        <v>417005015.29341006</v>
      </c>
      <c r="G61" s="2">
        <f t="shared" si="29"/>
        <v>78000</v>
      </c>
      <c r="H61" s="2">
        <f t="shared" si="27"/>
        <v>417239849.8094995</v>
      </c>
    </row>
    <row r="62" spans="1:8">
      <c r="A62" s="2">
        <f t="shared" si="26"/>
        <v>417005015.29341006</v>
      </c>
      <c r="B62" s="2">
        <f>A62*Main!$B$2</f>
        <v>434380.22426396882</v>
      </c>
      <c r="C62" s="2">
        <f t="shared" si="24"/>
        <v>347504.17941117508</v>
      </c>
      <c r="D62" s="2">
        <f t="shared" si="28"/>
        <v>149000</v>
      </c>
      <c r="E62" s="2">
        <f t="shared" si="25"/>
        <v>417203519.47282124</v>
      </c>
      <c r="G62" s="2">
        <f t="shared" si="29"/>
        <v>79000</v>
      </c>
      <c r="H62" s="2">
        <f t="shared" si="27"/>
        <v>417439395.51767403</v>
      </c>
    </row>
    <row r="63" spans="1:8">
      <c r="A63" s="2">
        <f t="shared" si="26"/>
        <v>417203519.47282124</v>
      </c>
      <c r="B63" s="2">
        <f>A63*Main!$B$2</f>
        <v>434586.99945085542</v>
      </c>
      <c r="C63" s="2">
        <f t="shared" si="24"/>
        <v>347669.59956068435</v>
      </c>
      <c r="D63" s="2">
        <f t="shared" si="28"/>
        <v>150000</v>
      </c>
      <c r="E63" s="2">
        <f t="shared" si="25"/>
        <v>417401189.07238191</v>
      </c>
      <c r="G63" s="2">
        <f t="shared" si="29"/>
        <v>80000</v>
      </c>
      <c r="H63" s="2">
        <f t="shared" si="27"/>
        <v>417638106.4722721</v>
      </c>
    </row>
    <row r="64" spans="1:8">
      <c r="A64" s="2">
        <f t="shared" si="26"/>
        <v>417401189.07238191</v>
      </c>
      <c r="B64" s="2">
        <f>A64*Main!$B$2</f>
        <v>434792.90528373118</v>
      </c>
      <c r="C64" s="2">
        <f t="shared" si="24"/>
        <v>347834.32422698493</v>
      </c>
      <c r="D64" s="2">
        <f t="shared" si="28"/>
        <v>151000</v>
      </c>
      <c r="E64" s="2">
        <f t="shared" si="25"/>
        <v>417598023.39660889</v>
      </c>
      <c r="G64" s="2">
        <f t="shared" si="29"/>
        <v>81000</v>
      </c>
      <c r="H64" s="2">
        <f t="shared" si="27"/>
        <v>417835981.97766566</v>
      </c>
    </row>
    <row r="65" spans="1:8">
      <c r="A65" s="2">
        <f t="shared" si="26"/>
        <v>417598023.39660889</v>
      </c>
      <c r="B65" s="2">
        <f>A65*Main!$B$2</f>
        <v>434997.94103813428</v>
      </c>
      <c r="C65" s="2">
        <f t="shared" si="24"/>
        <v>347998.35283050744</v>
      </c>
      <c r="D65" s="2">
        <f t="shared" si="28"/>
        <v>152000</v>
      </c>
      <c r="E65" s="2">
        <f t="shared" si="25"/>
        <v>417794021.74943942</v>
      </c>
      <c r="G65" s="2">
        <f t="shared" si="29"/>
        <v>82000</v>
      </c>
      <c r="H65" s="2">
        <f t="shared" si="27"/>
        <v>418033021.33764702</v>
      </c>
    </row>
    <row r="66" spans="1:8">
      <c r="A66" s="2">
        <f t="shared" si="26"/>
        <v>417794021.74943942</v>
      </c>
      <c r="B66" s="2">
        <f>A66*Main!$B$2</f>
        <v>435202.10598899936</v>
      </c>
      <c r="C66" s="2">
        <f t="shared" si="24"/>
        <v>348161.68479119951</v>
      </c>
      <c r="D66" s="2">
        <f t="shared" si="28"/>
        <v>153000</v>
      </c>
      <c r="E66" s="2">
        <f t="shared" si="25"/>
        <v>417989183.43423063</v>
      </c>
      <c r="G66" s="2">
        <f t="shared" si="29"/>
        <v>83000</v>
      </c>
      <c r="H66" s="2">
        <f t="shared" si="27"/>
        <v>418229223.8554284</v>
      </c>
    </row>
    <row r="67" spans="1:8">
      <c r="A67" s="2">
        <f t="shared" si="26"/>
        <v>417989183.43423063</v>
      </c>
      <c r="B67" s="2">
        <f>A67*Main!$B$2</f>
        <v>435405.39941065689</v>
      </c>
      <c r="C67" s="2">
        <f t="shared" si="24"/>
        <v>348324.31952852552</v>
      </c>
      <c r="D67" s="2">
        <f t="shared" si="28"/>
        <v>154000</v>
      </c>
      <c r="E67" s="2">
        <f t="shared" si="25"/>
        <v>418183507.75375915</v>
      </c>
      <c r="G67" s="2">
        <f t="shared" si="29"/>
        <v>84000</v>
      </c>
      <c r="H67" s="2">
        <f t="shared" si="27"/>
        <v>418424588.83364129</v>
      </c>
    </row>
    <row r="68" spans="1:8">
      <c r="A68" s="2">
        <f t="shared" si="26"/>
        <v>418183507.75375915</v>
      </c>
      <c r="B68" s="2">
        <f>A68*Main!$B$2</f>
        <v>435607.82057683246</v>
      </c>
      <c r="C68" s="2">
        <f t="shared" si="24"/>
        <v>348486.25646146596</v>
      </c>
      <c r="D68" s="2">
        <f>(A68+C68-(D67+1000))-FLOOR(E67,1000000)+(D67+1000)</f>
        <v>531994.01022058725</v>
      </c>
      <c r="E68" s="2">
        <f t="shared" si="25"/>
        <v>418000000</v>
      </c>
      <c r="G68" s="2">
        <f>(A68+B68-(G67+1000))-FLOOR(H67,1000000)+(G67+1000)</f>
        <v>619115.57433599234</v>
      </c>
      <c r="H68" s="2">
        <f>A68+B68-G68</f>
        <v>418000000</v>
      </c>
    </row>
    <row r="70" spans="1:8">
      <c r="A70" s="2">
        <f>E68</f>
        <v>418000000</v>
      </c>
      <c r="B70" s="2">
        <f>A70*Main!$B$2</f>
        <v>435416.66666666669</v>
      </c>
      <c r="C70" s="2">
        <f t="shared" ref="C70:C81" si="30">B70-(B70*0.2)</f>
        <v>348333.33333333337</v>
      </c>
      <c r="D70" s="2">
        <f>D67+1000</f>
        <v>155000</v>
      </c>
      <c r="E70" s="2">
        <f t="shared" ref="E70:E81" si="31">A70+C70-D70</f>
        <v>418193333.33333331</v>
      </c>
      <c r="G70" s="2">
        <f>G67+1000</f>
        <v>85000</v>
      </c>
      <c r="H70" s="2">
        <f>A70+B70-G70</f>
        <v>418350416.66666669</v>
      </c>
    </row>
    <row r="71" spans="1:8">
      <c r="A71" s="2">
        <f t="shared" ref="A71:A81" si="32">E70</f>
        <v>418193333.33333331</v>
      </c>
      <c r="B71" s="2">
        <f>A71*Main!$B$2</f>
        <v>435618.0555555555</v>
      </c>
      <c r="C71" s="2">
        <f t="shared" si="30"/>
        <v>348494.44444444438</v>
      </c>
      <c r="D71" s="2">
        <f>D70+1000</f>
        <v>156000</v>
      </c>
      <c r="E71" s="2">
        <f t="shared" si="31"/>
        <v>418385827.77777773</v>
      </c>
      <c r="G71" s="2">
        <f>G70+1000</f>
        <v>86000</v>
      </c>
      <c r="H71" s="2">
        <f t="shared" ref="H71:H80" si="33">A71+B71</f>
        <v>418628951.3888889</v>
      </c>
    </row>
    <row r="72" spans="1:8">
      <c r="A72" s="2">
        <f t="shared" si="32"/>
        <v>418385827.77777773</v>
      </c>
      <c r="B72" s="2">
        <f>A72*Main!$B$2</f>
        <v>435818.5706018518</v>
      </c>
      <c r="C72" s="2">
        <f t="shared" si="30"/>
        <v>348654.85648148146</v>
      </c>
      <c r="D72" s="2">
        <f t="shared" ref="D72:D80" si="34">D71+1000</f>
        <v>157000</v>
      </c>
      <c r="E72" s="2">
        <f t="shared" si="31"/>
        <v>418577482.63425922</v>
      </c>
      <c r="G72" s="2">
        <f t="shared" ref="G72:G80" si="35">G71+1000</f>
        <v>87000</v>
      </c>
      <c r="H72" s="2">
        <f t="shared" si="33"/>
        <v>418821646.34837961</v>
      </c>
    </row>
    <row r="73" spans="1:8">
      <c r="A73" s="2">
        <f t="shared" si="32"/>
        <v>418577482.63425922</v>
      </c>
      <c r="B73" s="2">
        <f>A73*Main!$B$2</f>
        <v>436018.21107735333</v>
      </c>
      <c r="C73" s="2">
        <f t="shared" si="30"/>
        <v>348814.56886188267</v>
      </c>
      <c r="D73" s="2">
        <f t="shared" si="34"/>
        <v>158000</v>
      </c>
      <c r="E73" s="2">
        <f t="shared" si="31"/>
        <v>418768297.20312113</v>
      </c>
      <c r="G73" s="2">
        <f t="shared" si="35"/>
        <v>88000</v>
      </c>
      <c r="H73" s="2">
        <f t="shared" si="33"/>
        <v>419013500.84533656</v>
      </c>
    </row>
    <row r="74" spans="1:8">
      <c r="A74" s="2">
        <f t="shared" si="32"/>
        <v>418768297.20312113</v>
      </c>
      <c r="B74" s="2">
        <f>A74*Main!$B$2</f>
        <v>436216.97625325114</v>
      </c>
      <c r="C74" s="2">
        <f t="shared" si="30"/>
        <v>348973.5810026009</v>
      </c>
      <c r="D74" s="2">
        <f t="shared" si="34"/>
        <v>159000</v>
      </c>
      <c r="E74" s="2">
        <f t="shared" si="31"/>
        <v>418958270.78412372</v>
      </c>
      <c r="G74" s="2">
        <f t="shared" si="35"/>
        <v>89000</v>
      </c>
      <c r="H74" s="2">
        <f t="shared" si="33"/>
        <v>419204514.1793744</v>
      </c>
    </row>
    <row r="75" spans="1:8">
      <c r="A75" s="2">
        <f t="shared" si="32"/>
        <v>418958270.78412372</v>
      </c>
      <c r="B75" s="2">
        <f>A75*Main!$B$2</f>
        <v>436414.86540012888</v>
      </c>
      <c r="C75" s="2">
        <f t="shared" si="30"/>
        <v>349131.89232010313</v>
      </c>
      <c r="D75" s="2">
        <f t="shared" si="34"/>
        <v>160000</v>
      </c>
      <c r="E75" s="2">
        <f t="shared" si="31"/>
        <v>419147402.67644382</v>
      </c>
      <c r="G75" s="2">
        <f t="shared" si="35"/>
        <v>90000</v>
      </c>
      <c r="H75" s="2">
        <f t="shared" si="33"/>
        <v>419394685.64952385</v>
      </c>
    </row>
    <row r="76" spans="1:8">
      <c r="A76" s="2">
        <f t="shared" si="32"/>
        <v>419147402.67644382</v>
      </c>
      <c r="B76" s="2">
        <f>A76*Main!$B$2</f>
        <v>436611.87778796232</v>
      </c>
      <c r="C76" s="2">
        <f t="shared" si="30"/>
        <v>349289.50223036984</v>
      </c>
      <c r="D76" s="2">
        <f t="shared" si="34"/>
        <v>161000</v>
      </c>
      <c r="E76" s="2">
        <f t="shared" si="31"/>
        <v>419335692.17867416</v>
      </c>
      <c r="G76" s="2">
        <f t="shared" si="35"/>
        <v>91000</v>
      </c>
      <c r="H76" s="2">
        <f t="shared" si="33"/>
        <v>419584014.55423176</v>
      </c>
    </row>
    <row r="77" spans="1:8">
      <c r="A77" s="2">
        <f t="shared" si="32"/>
        <v>419335692.17867416</v>
      </c>
      <c r="B77" s="2">
        <f>A77*Main!$B$2</f>
        <v>436808.01268611889</v>
      </c>
      <c r="C77" s="2">
        <f t="shared" si="30"/>
        <v>349446.41014889511</v>
      </c>
      <c r="D77" s="2">
        <f t="shared" si="34"/>
        <v>162000</v>
      </c>
      <c r="E77" s="2">
        <f t="shared" si="31"/>
        <v>419523138.58882308</v>
      </c>
      <c r="G77" s="2">
        <f t="shared" si="35"/>
        <v>92000</v>
      </c>
      <c r="H77" s="2">
        <f t="shared" si="33"/>
        <v>419772500.19136029</v>
      </c>
    </row>
    <row r="78" spans="1:8">
      <c r="A78" s="2">
        <f t="shared" si="32"/>
        <v>419523138.58882308</v>
      </c>
      <c r="B78" s="2">
        <f>A78*Main!$B$2</f>
        <v>437003.26936335739</v>
      </c>
      <c r="C78" s="2">
        <f t="shared" si="30"/>
        <v>349602.61549068592</v>
      </c>
      <c r="D78" s="2">
        <f t="shared" si="34"/>
        <v>163000</v>
      </c>
      <c r="E78" s="2">
        <f t="shared" si="31"/>
        <v>419709741.20431376</v>
      </c>
      <c r="G78" s="2">
        <f t="shared" si="35"/>
        <v>93000</v>
      </c>
      <c r="H78" s="2">
        <f t="shared" si="33"/>
        <v>419960141.85818642</v>
      </c>
    </row>
    <row r="79" spans="1:8">
      <c r="A79" s="2">
        <f t="shared" si="32"/>
        <v>419709741.20431376</v>
      </c>
      <c r="B79" s="2">
        <f>A79*Main!$B$2</f>
        <v>437197.6470878268</v>
      </c>
      <c r="C79" s="2">
        <f t="shared" si="30"/>
        <v>349758.11767026142</v>
      </c>
      <c r="D79" s="2">
        <f t="shared" si="34"/>
        <v>164000</v>
      </c>
      <c r="E79" s="2">
        <f t="shared" si="31"/>
        <v>419895499.32198399</v>
      </c>
      <c r="G79" s="2">
        <f t="shared" si="35"/>
        <v>94000</v>
      </c>
      <c r="H79" s="2">
        <f t="shared" si="33"/>
        <v>420146938.85140157</v>
      </c>
    </row>
    <row r="80" spans="1:8">
      <c r="A80" s="2">
        <f t="shared" si="32"/>
        <v>419895499.32198399</v>
      </c>
      <c r="B80" s="2">
        <f>A80*Main!$B$2</f>
        <v>437391.14512706664</v>
      </c>
      <c r="C80" s="2">
        <f t="shared" si="30"/>
        <v>349912.9161016533</v>
      </c>
      <c r="D80" s="2">
        <f t="shared" si="34"/>
        <v>165000</v>
      </c>
      <c r="E80" s="2">
        <f t="shared" si="31"/>
        <v>420080412.23808563</v>
      </c>
      <c r="G80" s="2">
        <f t="shared" si="35"/>
        <v>95000</v>
      </c>
      <c r="H80" s="2">
        <f t="shared" si="33"/>
        <v>420332890.46711105</v>
      </c>
    </row>
    <row r="81" spans="1:8">
      <c r="A81" s="2">
        <f t="shared" si="32"/>
        <v>420080412.23808563</v>
      </c>
      <c r="B81" s="2">
        <f>A81*Main!$B$2</f>
        <v>437583.76274800586</v>
      </c>
      <c r="C81" s="2">
        <f t="shared" si="30"/>
        <v>350067.01019840466</v>
      </c>
      <c r="D81" s="2">
        <f>(A81+C81-(D80+1000))-FLOOR(E80,1000000)+(D80+1000)</f>
        <v>430479.24828404188</v>
      </c>
      <c r="E81" s="2">
        <f t="shared" si="31"/>
        <v>420000000</v>
      </c>
      <c r="G81" s="2">
        <f>(A81+B81-(G80+1000))-FLOOR(H80,1000000)+(G80+1000)</f>
        <v>517996.00083363056</v>
      </c>
      <c r="H81" s="2">
        <f>A81+B81-G81</f>
        <v>420000000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8"/>
  <sheetViews>
    <sheetView workbookViewId="0">
      <selection activeCell="D55" sqref="D55"/>
    </sheetView>
  </sheetViews>
  <sheetFormatPr defaultRowHeight="12.75"/>
  <cols>
    <col min="1" max="1" width="12.625" style="1" bestFit="1" customWidth="1"/>
    <col min="2" max="2" width="15.25" style="1" bestFit="1" customWidth="1"/>
    <col min="3" max="3" width="11.125" style="1" bestFit="1" customWidth="1"/>
    <col min="4" max="4" width="13.25" style="1" bestFit="1" customWidth="1"/>
    <col min="5" max="5" width="12.625" style="1" bestFit="1" customWidth="1"/>
    <col min="6" max="6" width="9" style="1"/>
    <col min="7" max="7" width="13.25" style="1" bestFit="1" customWidth="1"/>
    <col min="8" max="8" width="12.625" style="1" bestFit="1" customWidth="1"/>
    <col min="9" max="16384" width="9" style="1"/>
  </cols>
  <sheetData>
    <row r="1" spans="1:8">
      <c r="A1" s="1" t="s">
        <v>19</v>
      </c>
      <c r="B1" s="2">
        <f>Main!B7</f>
        <v>80000000</v>
      </c>
    </row>
    <row r="2" spans="1:8">
      <c r="B2" s="12">
        <v>1.0416666666666699E-3</v>
      </c>
    </row>
    <row r="4" spans="1:8">
      <c r="B4" s="1" t="s">
        <v>21</v>
      </c>
      <c r="C4" s="1" t="s">
        <v>20</v>
      </c>
      <c r="D4" s="1" t="s">
        <v>22</v>
      </c>
      <c r="E4" s="1" t="s">
        <v>23</v>
      </c>
    </row>
    <row r="5" spans="1:8">
      <c r="A5" s="2">
        <f>B1</f>
        <v>80000000</v>
      </c>
      <c r="B5" s="2">
        <f>A5*Main!$B$2</f>
        <v>83333.333333333328</v>
      </c>
      <c r="C5" s="2">
        <f t="shared" ref="C5:C16" si="0">B5-(B5*0.2)</f>
        <v>66666.666666666657</v>
      </c>
      <c r="D5" s="2">
        <v>30000</v>
      </c>
      <c r="E5" s="2">
        <f t="shared" ref="E5:E16" si="1">A5+C5-D5</f>
        <v>80036666.666666672</v>
      </c>
      <c r="G5" s="2">
        <v>30000</v>
      </c>
      <c r="H5" s="2">
        <f>A5+B5</f>
        <v>80083333.333333328</v>
      </c>
    </row>
    <row r="6" spans="1:8">
      <c r="A6" s="2">
        <f t="shared" ref="A6:A16" si="2">E5</f>
        <v>80036666.666666672</v>
      </c>
      <c r="B6" s="2">
        <f>A6*Main!$B$2</f>
        <v>83371.527777777781</v>
      </c>
      <c r="C6" s="2">
        <f t="shared" si="0"/>
        <v>66697.222222222219</v>
      </c>
      <c r="D6" s="2">
        <f>D5+1000</f>
        <v>31000</v>
      </c>
      <c r="E6" s="2">
        <f t="shared" si="1"/>
        <v>80072363.888888896</v>
      </c>
      <c r="G6" s="2">
        <f>G5+1000</f>
        <v>31000</v>
      </c>
      <c r="H6" s="2">
        <f t="shared" ref="H6:H28" si="3">A6+B6</f>
        <v>80120038.194444448</v>
      </c>
    </row>
    <row r="7" spans="1:8">
      <c r="A7" s="2">
        <f t="shared" si="2"/>
        <v>80072363.888888896</v>
      </c>
      <c r="B7" s="2">
        <f>A7*Main!$B$2</f>
        <v>83408.71238425927</v>
      </c>
      <c r="C7" s="2">
        <f t="shared" si="0"/>
        <v>66726.969907407416</v>
      </c>
      <c r="D7" s="2">
        <f t="shared" ref="D7:D15" si="4">D6+1000</f>
        <v>32000</v>
      </c>
      <c r="E7" s="2">
        <f t="shared" si="1"/>
        <v>80107090.858796299</v>
      </c>
      <c r="G7" s="2">
        <f t="shared" ref="G7:G15" si="5">G6+1000</f>
        <v>32000</v>
      </c>
      <c r="H7" s="2">
        <f t="shared" si="3"/>
        <v>80155772.601273149</v>
      </c>
    </row>
    <row r="8" spans="1:8">
      <c r="A8" s="2">
        <f t="shared" si="2"/>
        <v>80107090.858796299</v>
      </c>
      <c r="B8" s="2">
        <f>A8*Main!$B$2</f>
        <v>83444.88631124614</v>
      </c>
      <c r="C8" s="2">
        <f t="shared" si="0"/>
        <v>66755.909048996909</v>
      </c>
      <c r="D8" s="2">
        <f t="shared" si="4"/>
        <v>33000</v>
      </c>
      <c r="E8" s="2">
        <f t="shared" si="1"/>
        <v>80140846.767845303</v>
      </c>
      <c r="G8" s="2">
        <f t="shared" si="5"/>
        <v>33000</v>
      </c>
      <c r="H8" s="2">
        <f t="shared" si="3"/>
        <v>80190535.745107546</v>
      </c>
    </row>
    <row r="9" spans="1:8">
      <c r="A9" s="2">
        <f t="shared" si="2"/>
        <v>80140846.767845303</v>
      </c>
      <c r="B9" s="2">
        <f>A9*Main!$B$2</f>
        <v>83480.048716505524</v>
      </c>
      <c r="C9" s="2">
        <f t="shared" si="0"/>
        <v>66784.038973204413</v>
      </c>
      <c r="D9" s="2">
        <f t="shared" si="4"/>
        <v>34000</v>
      </c>
      <c r="E9" s="2">
        <f t="shared" si="1"/>
        <v>80173630.8068185</v>
      </c>
      <c r="G9" s="2">
        <f t="shared" si="5"/>
        <v>34000</v>
      </c>
      <c r="H9" s="2">
        <f t="shared" si="3"/>
        <v>80224326.816561803</v>
      </c>
    </row>
    <row r="10" spans="1:8">
      <c r="A10" s="2">
        <f t="shared" si="2"/>
        <v>80173630.8068185</v>
      </c>
      <c r="B10" s="2">
        <f>A10*Main!$B$2</f>
        <v>83514.198757102597</v>
      </c>
      <c r="C10" s="2">
        <f t="shared" si="0"/>
        <v>66811.359005682083</v>
      </c>
      <c r="D10" s="2">
        <f t="shared" si="4"/>
        <v>35000</v>
      </c>
      <c r="E10" s="2">
        <f t="shared" si="1"/>
        <v>80205442.165824175</v>
      </c>
      <c r="G10" s="2">
        <f t="shared" si="5"/>
        <v>35000</v>
      </c>
      <c r="H10" s="2">
        <f t="shared" si="3"/>
        <v>80257145.005575597</v>
      </c>
    </row>
    <row r="11" spans="1:8">
      <c r="A11" s="2">
        <f t="shared" si="2"/>
        <v>80205442.165824175</v>
      </c>
      <c r="B11" s="2">
        <f>A11*Main!$B$2</f>
        <v>83547.335589400187</v>
      </c>
      <c r="C11" s="2">
        <f t="shared" si="0"/>
        <v>66837.868471520153</v>
      </c>
      <c r="D11" s="2">
        <f t="shared" si="4"/>
        <v>36000</v>
      </c>
      <c r="E11" s="2">
        <f t="shared" si="1"/>
        <v>80236280.034295693</v>
      </c>
      <c r="G11" s="2">
        <f t="shared" si="5"/>
        <v>36000</v>
      </c>
      <c r="H11" s="2">
        <f t="shared" si="3"/>
        <v>80288989.501413569</v>
      </c>
    </row>
    <row r="12" spans="1:8">
      <c r="A12" s="2">
        <f t="shared" si="2"/>
        <v>80236280.034295693</v>
      </c>
      <c r="B12" s="2">
        <f>A12*Main!$B$2</f>
        <v>83579.458369058018</v>
      </c>
      <c r="C12" s="2">
        <f t="shared" si="0"/>
        <v>66863.566695246409</v>
      </c>
      <c r="D12" s="2">
        <f t="shared" si="4"/>
        <v>37000</v>
      </c>
      <c r="E12" s="2">
        <f t="shared" si="1"/>
        <v>80266143.600990936</v>
      </c>
      <c r="G12" s="2">
        <f t="shared" si="5"/>
        <v>37000</v>
      </c>
      <c r="H12" s="2">
        <f t="shared" si="3"/>
        <v>80319859.492664754</v>
      </c>
    </row>
    <row r="13" spans="1:8">
      <c r="A13" s="2">
        <f t="shared" si="2"/>
        <v>80266143.600990936</v>
      </c>
      <c r="B13" s="2">
        <f>A13*Main!$B$2</f>
        <v>83610.566251032229</v>
      </c>
      <c r="C13" s="2">
        <f t="shared" si="0"/>
        <v>66888.453000825786</v>
      </c>
      <c r="D13" s="2">
        <f t="shared" si="4"/>
        <v>38000</v>
      </c>
      <c r="E13" s="2">
        <f t="shared" si="1"/>
        <v>80295032.053991765</v>
      </c>
      <c r="G13" s="2">
        <f t="shared" si="5"/>
        <v>38000</v>
      </c>
      <c r="H13" s="2">
        <f t="shared" si="3"/>
        <v>80349754.167241976</v>
      </c>
    </row>
    <row r="14" spans="1:8">
      <c r="A14" s="2">
        <f t="shared" si="2"/>
        <v>80295032.053991765</v>
      </c>
      <c r="B14" s="2">
        <f>A14*Main!$B$2</f>
        <v>83640.658389574761</v>
      </c>
      <c r="C14" s="2">
        <f t="shared" si="0"/>
        <v>66912.526711659812</v>
      </c>
      <c r="D14" s="2">
        <f t="shared" si="4"/>
        <v>39000</v>
      </c>
      <c r="E14" s="2">
        <f t="shared" si="1"/>
        <v>80322944.580703422</v>
      </c>
      <c r="G14" s="2">
        <f t="shared" si="5"/>
        <v>39000</v>
      </c>
      <c r="H14" s="2">
        <f t="shared" si="3"/>
        <v>80378672.712381333</v>
      </c>
    </row>
    <row r="15" spans="1:8">
      <c r="A15" s="2">
        <f t="shared" si="2"/>
        <v>80322944.580703422</v>
      </c>
      <c r="B15" s="2">
        <f>A15*Main!$B$2</f>
        <v>83669.733938232734</v>
      </c>
      <c r="C15" s="2">
        <f t="shared" si="0"/>
        <v>66935.787150586184</v>
      </c>
      <c r="D15" s="2">
        <f t="shared" si="4"/>
        <v>40000</v>
      </c>
      <c r="E15" s="2">
        <f t="shared" si="1"/>
        <v>80349880.367854014</v>
      </c>
      <c r="G15" s="2">
        <f t="shared" si="5"/>
        <v>40000</v>
      </c>
      <c r="H15" s="2">
        <f t="shared" si="3"/>
        <v>80406614.314641654</v>
      </c>
    </row>
    <row r="16" spans="1:8">
      <c r="A16" s="2">
        <f t="shared" si="2"/>
        <v>80349880.367854014</v>
      </c>
      <c r="B16" s="2">
        <f>A16*Main!$B$2</f>
        <v>83697.792049847936</v>
      </c>
      <c r="C16" s="2">
        <f t="shared" si="0"/>
        <v>66958.233639878352</v>
      </c>
      <c r="D16" s="2">
        <f>(A16+C16-(D15+1000))-FLOOR(E15,1000000)+(D15+1000)</f>
        <v>416838.60149389505</v>
      </c>
      <c r="E16" s="2">
        <f t="shared" si="1"/>
        <v>80000000</v>
      </c>
      <c r="G16" s="2">
        <f>(A16+B16-(G15+1000))-FLOOR(H15,1000000)+(G15+1000)</f>
        <v>433578.15990386903</v>
      </c>
      <c r="H16" s="2">
        <f>A16+B16-G16</f>
        <v>80000000</v>
      </c>
    </row>
    <row r="17" spans="1:8">
      <c r="E17" s="2"/>
    </row>
    <row r="18" spans="1:8">
      <c r="A18" s="2">
        <f>E16</f>
        <v>80000000</v>
      </c>
      <c r="B18" s="2">
        <f>A18*Main!$B$2</f>
        <v>83333.333333333328</v>
      </c>
      <c r="C18" s="2">
        <f t="shared" ref="C18:C29" si="6">B18-(B18*0.2)</f>
        <v>66666.666666666657</v>
      </c>
      <c r="D18" s="2">
        <f>D15+2000</f>
        <v>42000</v>
      </c>
      <c r="E18" s="2">
        <f t="shared" ref="E18:E29" si="7">A18+C18-D18</f>
        <v>80024666.666666672</v>
      </c>
      <c r="G18" s="2">
        <f>G15+1000</f>
        <v>41000</v>
      </c>
      <c r="H18" s="2">
        <f>A18+B18-G18</f>
        <v>80042333.333333328</v>
      </c>
    </row>
    <row r="19" spans="1:8">
      <c r="A19" s="2">
        <f t="shared" ref="A19:A29" si="8">E18</f>
        <v>80024666.666666672</v>
      </c>
      <c r="B19" s="2">
        <f>A19*Main!$B$2</f>
        <v>83359.027777777781</v>
      </c>
      <c r="C19" s="2">
        <f t="shared" si="6"/>
        <v>66687.222222222219</v>
      </c>
      <c r="D19" s="2">
        <f>D18+1000</f>
        <v>43000</v>
      </c>
      <c r="E19" s="2">
        <f t="shared" si="7"/>
        <v>80048353.888888896</v>
      </c>
      <c r="G19" s="2">
        <f>G18+1000</f>
        <v>42000</v>
      </c>
      <c r="H19" s="2">
        <f t="shared" si="3"/>
        <v>80108025.694444448</v>
      </c>
    </row>
    <row r="20" spans="1:8">
      <c r="A20" s="2">
        <f t="shared" si="8"/>
        <v>80048353.888888896</v>
      </c>
      <c r="B20" s="2">
        <f>A20*Main!$B$2</f>
        <v>83383.701967592599</v>
      </c>
      <c r="C20" s="2">
        <f t="shared" si="6"/>
        <v>66706.961574074085</v>
      </c>
      <c r="D20" s="2">
        <f t="shared" ref="D20:D28" si="9">D19+1000</f>
        <v>44000</v>
      </c>
      <c r="E20" s="2">
        <f t="shared" si="7"/>
        <v>80071060.850462973</v>
      </c>
      <c r="G20" s="2">
        <f t="shared" ref="G20:G28" si="10">G19+1000</f>
        <v>43000</v>
      </c>
      <c r="H20" s="2">
        <f t="shared" si="3"/>
        <v>80131737.590856493</v>
      </c>
    </row>
    <row r="21" spans="1:8">
      <c r="A21" s="2">
        <f t="shared" si="8"/>
        <v>80071060.850462973</v>
      </c>
      <c r="B21" s="2">
        <f>A21*Main!$B$2</f>
        <v>83407.355052565603</v>
      </c>
      <c r="C21" s="2">
        <f t="shared" si="6"/>
        <v>66725.884042052479</v>
      </c>
      <c r="D21" s="2">
        <f t="shared" si="9"/>
        <v>45000</v>
      </c>
      <c r="E21" s="2">
        <f t="shared" si="7"/>
        <v>80092786.734505028</v>
      </c>
      <c r="G21" s="2">
        <f t="shared" si="10"/>
        <v>44000</v>
      </c>
      <c r="H21" s="2">
        <f t="shared" si="3"/>
        <v>80154468.205515534</v>
      </c>
    </row>
    <row r="22" spans="1:8">
      <c r="A22" s="2">
        <f t="shared" si="8"/>
        <v>80092786.734505028</v>
      </c>
      <c r="B22" s="2">
        <f>A22*Main!$B$2</f>
        <v>83429.986181776068</v>
      </c>
      <c r="C22" s="2">
        <f t="shared" si="6"/>
        <v>66743.988945420861</v>
      </c>
      <c r="D22" s="2">
        <f t="shared" si="9"/>
        <v>46000</v>
      </c>
      <c r="E22" s="2">
        <f t="shared" si="7"/>
        <v>80113530.723450452</v>
      </c>
      <c r="G22" s="2">
        <f t="shared" si="10"/>
        <v>45000</v>
      </c>
      <c r="H22" s="2">
        <f t="shared" si="3"/>
        <v>80176216.720686808</v>
      </c>
    </row>
    <row r="23" spans="1:8">
      <c r="A23" s="2">
        <f t="shared" si="8"/>
        <v>80113530.723450452</v>
      </c>
      <c r="B23" s="2">
        <f>A23*Main!$B$2</f>
        <v>83451.594503594213</v>
      </c>
      <c r="C23" s="2">
        <f t="shared" si="6"/>
        <v>66761.275602875365</v>
      </c>
      <c r="D23" s="2">
        <f t="shared" si="9"/>
        <v>47000</v>
      </c>
      <c r="E23" s="2">
        <f t="shared" si="7"/>
        <v>80133291.999053329</v>
      </c>
      <c r="G23" s="2">
        <f t="shared" si="10"/>
        <v>46000</v>
      </c>
      <c r="H23" s="2">
        <f t="shared" si="3"/>
        <v>80196982.317954049</v>
      </c>
    </row>
    <row r="24" spans="1:8">
      <c r="A24" s="2">
        <f t="shared" si="8"/>
        <v>80133291.999053329</v>
      </c>
      <c r="B24" s="2">
        <f>A24*Main!$B$2</f>
        <v>83472.179165680544</v>
      </c>
      <c r="C24" s="2">
        <f t="shared" si="6"/>
        <v>66777.743332544429</v>
      </c>
      <c r="D24" s="2">
        <f t="shared" si="9"/>
        <v>48000</v>
      </c>
      <c r="E24" s="2">
        <f t="shared" si="7"/>
        <v>80152069.742385879</v>
      </c>
      <c r="G24" s="2">
        <f t="shared" si="10"/>
        <v>47000</v>
      </c>
      <c r="H24" s="2">
        <f t="shared" si="3"/>
        <v>80216764.178219005</v>
      </c>
    </row>
    <row r="25" spans="1:8">
      <c r="A25" s="2">
        <f t="shared" si="8"/>
        <v>80152069.742385879</v>
      </c>
      <c r="B25" s="2">
        <f>A25*Main!$B$2</f>
        <v>83491.739314985287</v>
      </c>
      <c r="C25" s="2">
        <f t="shared" si="6"/>
        <v>66793.391451988224</v>
      </c>
      <c r="D25" s="2">
        <f t="shared" si="9"/>
        <v>49000</v>
      </c>
      <c r="E25" s="2">
        <f t="shared" si="7"/>
        <v>80169863.133837864</v>
      </c>
      <c r="G25" s="2">
        <f t="shared" si="10"/>
        <v>48000</v>
      </c>
      <c r="H25" s="2">
        <f t="shared" si="3"/>
        <v>80235561.481700867</v>
      </c>
    </row>
    <row r="26" spans="1:8">
      <c r="A26" s="2">
        <f t="shared" si="8"/>
        <v>80169863.133837864</v>
      </c>
      <c r="B26" s="2">
        <f>A26*Main!$B$2</f>
        <v>83510.274097747781</v>
      </c>
      <c r="C26" s="2">
        <f t="shared" si="6"/>
        <v>66808.21927819823</v>
      </c>
      <c r="D26" s="2">
        <f t="shared" si="9"/>
        <v>50000</v>
      </c>
      <c r="E26" s="2">
        <f t="shared" si="7"/>
        <v>80186671.353116065</v>
      </c>
      <c r="G26" s="2">
        <f t="shared" si="10"/>
        <v>49000</v>
      </c>
      <c r="H26" s="2">
        <f t="shared" si="3"/>
        <v>80253373.407935604</v>
      </c>
    </row>
    <row r="27" spans="1:8">
      <c r="A27" s="2">
        <f t="shared" si="8"/>
        <v>80186671.353116065</v>
      </c>
      <c r="B27" s="2">
        <f>A27*Main!$B$2</f>
        <v>83527.782659495904</v>
      </c>
      <c r="C27" s="2">
        <f t="shared" si="6"/>
        <v>66822.226127596718</v>
      </c>
      <c r="D27" s="2">
        <f t="shared" si="9"/>
        <v>51000</v>
      </c>
      <c r="E27" s="2">
        <f t="shared" si="7"/>
        <v>80202493.57924366</v>
      </c>
      <c r="G27" s="2">
        <f t="shared" si="10"/>
        <v>50000</v>
      </c>
      <c r="H27" s="2">
        <f t="shared" si="3"/>
        <v>80270199.135775566</v>
      </c>
    </row>
    <row r="28" spans="1:8">
      <c r="A28" s="2">
        <f t="shared" si="8"/>
        <v>80202493.57924366</v>
      </c>
      <c r="B28" s="2">
        <f>A28*Main!$B$2</f>
        <v>83544.264145045483</v>
      </c>
      <c r="C28" s="2">
        <f t="shared" si="6"/>
        <v>66835.411316036392</v>
      </c>
      <c r="D28" s="2">
        <f t="shared" si="9"/>
        <v>52000</v>
      </c>
      <c r="E28" s="2">
        <f t="shared" si="7"/>
        <v>80217328.990559697</v>
      </c>
      <c r="G28" s="2">
        <f t="shared" si="10"/>
        <v>51000</v>
      </c>
      <c r="H28" s="2">
        <f t="shared" si="3"/>
        <v>80286037.843388706</v>
      </c>
    </row>
    <row r="29" spans="1:8">
      <c r="A29" s="2">
        <f t="shared" si="8"/>
        <v>80217328.990559697</v>
      </c>
      <c r="B29" s="2">
        <f>A29*Main!$B$2</f>
        <v>83559.717698499677</v>
      </c>
      <c r="C29" s="2">
        <f t="shared" si="6"/>
        <v>66847.774158799744</v>
      </c>
      <c r="D29" s="2">
        <f>(A29+C29-(D28+1000))-FLOOR(E28,1000000)+(D28+1000)</f>
        <v>284176.76471850276</v>
      </c>
      <c r="E29" s="2">
        <f t="shared" si="7"/>
        <v>80000000</v>
      </c>
      <c r="G29" s="2">
        <f>(A29+B29-(G28+1000))-FLOOR(H28,1000000)+(G28+1000)</f>
        <v>300888.70825819671</v>
      </c>
      <c r="H29" s="2">
        <f>A29+B29-G29</f>
        <v>80000000</v>
      </c>
    </row>
    <row r="31" spans="1:8">
      <c r="A31" s="2">
        <f>E29</f>
        <v>80000000</v>
      </c>
      <c r="B31" s="2">
        <f>A31*Main!$B$2</f>
        <v>83333.333333333328</v>
      </c>
      <c r="C31" s="2">
        <f t="shared" ref="C31:C42" si="11">B31-(B31*0.2)</f>
        <v>66666.666666666657</v>
      </c>
      <c r="D31" s="2">
        <f>D28+2000</f>
        <v>54000</v>
      </c>
      <c r="E31" s="2">
        <f t="shared" ref="E31:E42" si="12">A31+C31-D31</f>
        <v>80012666.666666672</v>
      </c>
      <c r="G31" s="2">
        <f>G28+1000</f>
        <v>52000</v>
      </c>
      <c r="H31" s="2">
        <f>A31+B31-G31</f>
        <v>80031333.333333328</v>
      </c>
    </row>
    <row r="32" spans="1:8">
      <c r="A32" s="2">
        <f t="shared" ref="A32:A42" si="13">E31</f>
        <v>80012666.666666672</v>
      </c>
      <c r="B32" s="2">
        <f>A32*Main!$B$2</f>
        <v>83346.527777777781</v>
      </c>
      <c r="C32" s="2">
        <f t="shared" si="11"/>
        <v>66677.222222222219</v>
      </c>
      <c r="D32" s="2">
        <f>D31+1000</f>
        <v>55000</v>
      </c>
      <c r="E32" s="2">
        <f t="shared" si="12"/>
        <v>80024343.888888896</v>
      </c>
      <c r="G32" s="2">
        <f>G31+1000</f>
        <v>53000</v>
      </c>
      <c r="H32" s="2">
        <f t="shared" ref="H32:H41" si="14">A32+B32</f>
        <v>80096013.194444448</v>
      </c>
    </row>
    <row r="33" spans="1:8">
      <c r="A33" s="2">
        <f t="shared" si="13"/>
        <v>80024343.888888896</v>
      </c>
      <c r="B33" s="2">
        <f>A33*Main!$B$2</f>
        <v>83358.691550925927</v>
      </c>
      <c r="C33" s="2">
        <f t="shared" si="11"/>
        <v>66686.953240740739</v>
      </c>
      <c r="D33" s="2">
        <f t="shared" ref="D33:D41" si="15">D32+1000</f>
        <v>56000</v>
      </c>
      <c r="E33" s="2">
        <f t="shared" si="12"/>
        <v>80035030.842129633</v>
      </c>
      <c r="G33" s="2">
        <f t="shared" ref="G33:G41" si="16">G32+1000</f>
        <v>54000</v>
      </c>
      <c r="H33" s="2">
        <f t="shared" si="14"/>
        <v>80107702.580439821</v>
      </c>
    </row>
    <row r="34" spans="1:8">
      <c r="A34" s="2">
        <f t="shared" si="13"/>
        <v>80035030.842129633</v>
      </c>
      <c r="B34" s="2">
        <f>A34*Main!$B$2</f>
        <v>83369.823793885036</v>
      </c>
      <c r="C34" s="2">
        <f t="shared" si="11"/>
        <v>66695.859035108035</v>
      </c>
      <c r="D34" s="2">
        <f t="shared" si="15"/>
        <v>57000</v>
      </c>
      <c r="E34" s="2">
        <f t="shared" si="12"/>
        <v>80044726.701164737</v>
      </c>
      <c r="G34" s="2">
        <f t="shared" si="16"/>
        <v>55000</v>
      </c>
      <c r="H34" s="2">
        <f t="shared" si="14"/>
        <v>80118400.665923521</v>
      </c>
    </row>
    <row r="35" spans="1:8">
      <c r="A35" s="2">
        <f t="shared" si="13"/>
        <v>80044726.701164737</v>
      </c>
      <c r="B35" s="2">
        <f>A35*Main!$B$2</f>
        <v>83379.923647046598</v>
      </c>
      <c r="C35" s="2">
        <f t="shared" si="11"/>
        <v>66703.938917637279</v>
      </c>
      <c r="D35" s="2">
        <f t="shared" si="15"/>
        <v>58000</v>
      </c>
      <c r="E35" s="2">
        <f t="shared" si="12"/>
        <v>80053430.640082374</v>
      </c>
      <c r="G35" s="2">
        <f t="shared" si="16"/>
        <v>56000</v>
      </c>
      <c r="H35" s="2">
        <f t="shared" si="14"/>
        <v>80128106.624811783</v>
      </c>
    </row>
    <row r="36" spans="1:8">
      <c r="A36" s="2">
        <f t="shared" si="13"/>
        <v>80053430.640082374</v>
      </c>
      <c r="B36" s="2">
        <f>A36*Main!$B$2</f>
        <v>83388.990250085801</v>
      </c>
      <c r="C36" s="2">
        <f t="shared" si="11"/>
        <v>66711.192200068646</v>
      </c>
      <c r="D36" s="2">
        <f t="shared" si="15"/>
        <v>59000</v>
      </c>
      <c r="E36" s="2">
        <f t="shared" si="12"/>
        <v>80061141.832282439</v>
      </c>
      <c r="G36" s="2">
        <f t="shared" si="16"/>
        <v>57000</v>
      </c>
      <c r="H36" s="2">
        <f t="shared" si="14"/>
        <v>80136819.630332455</v>
      </c>
    </row>
    <row r="37" spans="1:8">
      <c r="A37" s="2">
        <f t="shared" si="13"/>
        <v>80061141.832282439</v>
      </c>
      <c r="B37" s="2">
        <f>A37*Main!$B$2</f>
        <v>83397.022741960871</v>
      </c>
      <c r="C37" s="2">
        <f t="shared" si="11"/>
        <v>66717.618193568691</v>
      </c>
      <c r="D37" s="2">
        <f t="shared" si="15"/>
        <v>60000</v>
      </c>
      <c r="E37" s="2">
        <f t="shared" si="12"/>
        <v>80067859.450476006</v>
      </c>
      <c r="G37" s="2">
        <f t="shared" si="16"/>
        <v>58000</v>
      </c>
      <c r="H37" s="2">
        <f t="shared" si="14"/>
        <v>80144538.855024397</v>
      </c>
    </row>
    <row r="38" spans="1:8">
      <c r="A38" s="2">
        <f t="shared" si="13"/>
        <v>80067859.450476006</v>
      </c>
      <c r="B38" s="2">
        <f>A38*Main!$B$2</f>
        <v>83404.020260912512</v>
      </c>
      <c r="C38" s="2">
        <f t="shared" si="11"/>
        <v>66723.216208730009</v>
      </c>
      <c r="D38" s="2">
        <f t="shared" si="15"/>
        <v>61000</v>
      </c>
      <c r="E38" s="2">
        <f t="shared" si="12"/>
        <v>80073582.666684732</v>
      </c>
      <c r="G38" s="2">
        <f t="shared" si="16"/>
        <v>59000</v>
      </c>
      <c r="H38" s="2">
        <f t="shared" si="14"/>
        <v>80151263.470736921</v>
      </c>
    </row>
    <row r="39" spans="1:8">
      <c r="A39" s="2">
        <f t="shared" si="13"/>
        <v>80073582.666684732</v>
      </c>
      <c r="B39" s="2">
        <f>A39*Main!$B$2</f>
        <v>83409.981944463259</v>
      </c>
      <c r="C39" s="2">
        <f t="shared" si="11"/>
        <v>66727.985555570602</v>
      </c>
      <c r="D39" s="2">
        <f t="shared" si="15"/>
        <v>62000</v>
      </c>
      <c r="E39" s="2">
        <f t="shared" si="12"/>
        <v>80078310.652240306</v>
      </c>
      <c r="G39" s="2">
        <f t="shared" si="16"/>
        <v>60000</v>
      </c>
      <c r="H39" s="2">
        <f t="shared" si="14"/>
        <v>80156992.648629189</v>
      </c>
    </row>
    <row r="40" spans="1:8">
      <c r="A40" s="2">
        <f t="shared" si="13"/>
        <v>80078310.652240306</v>
      </c>
      <c r="B40" s="2">
        <f>A40*Main!$B$2</f>
        <v>83414.906929416989</v>
      </c>
      <c r="C40" s="2">
        <f t="shared" si="11"/>
        <v>66731.925543533594</v>
      </c>
      <c r="D40" s="2">
        <f t="shared" si="15"/>
        <v>63000</v>
      </c>
      <c r="E40" s="2">
        <f t="shared" si="12"/>
        <v>80082042.577783838</v>
      </c>
      <c r="G40" s="2">
        <f t="shared" si="16"/>
        <v>61000</v>
      </c>
      <c r="H40" s="2">
        <f t="shared" si="14"/>
        <v>80161725.559169725</v>
      </c>
    </row>
    <row r="41" spans="1:8">
      <c r="A41" s="2">
        <f t="shared" si="13"/>
        <v>80082042.577783838</v>
      </c>
      <c r="B41" s="2">
        <f>A41*Main!$B$2</f>
        <v>83418.79435185816</v>
      </c>
      <c r="C41" s="2">
        <f t="shared" si="11"/>
        <v>66735.035481486528</v>
      </c>
      <c r="D41" s="2">
        <f t="shared" si="15"/>
        <v>64000</v>
      </c>
      <c r="E41" s="2">
        <f t="shared" si="12"/>
        <v>80084777.613265321</v>
      </c>
      <c r="G41" s="2">
        <f t="shared" si="16"/>
        <v>62000</v>
      </c>
      <c r="H41" s="2">
        <f t="shared" si="14"/>
        <v>80165461.372135699</v>
      </c>
    </row>
    <row r="42" spans="1:8">
      <c r="A42" s="2">
        <f t="shared" si="13"/>
        <v>80084777.613265321</v>
      </c>
      <c r="B42" s="2">
        <f>A42*Main!$B$2</f>
        <v>83421.643347151374</v>
      </c>
      <c r="C42" s="2">
        <f t="shared" si="11"/>
        <v>66737.314677721093</v>
      </c>
      <c r="D42" s="2">
        <f>(A42+C42-(D41+1000))-FLOOR(E41,1000000)+(D41+1000)</f>
        <v>151514.92794303596</v>
      </c>
      <c r="E42" s="2">
        <f t="shared" si="12"/>
        <v>80000000</v>
      </c>
      <c r="G42" s="2">
        <f>(A42+B42-(G41+1000))-FLOOR(H41,1000000)+(G41+1000)</f>
        <v>168199.25661246479</v>
      </c>
      <c r="H42" s="2">
        <f>A42+B42-G42</f>
        <v>80000000</v>
      </c>
    </row>
    <row r="44" spans="1:8">
      <c r="A44" s="2">
        <f>E42</f>
        <v>80000000</v>
      </c>
      <c r="B44" s="2">
        <f>A44*Main!$B$2</f>
        <v>83333.333333333328</v>
      </c>
      <c r="C44" s="2">
        <f t="shared" ref="C44:C55" si="17">B44-(B44*0.2)</f>
        <v>66666.666666666657</v>
      </c>
      <c r="D44" s="2">
        <f>D41+2000</f>
        <v>66000</v>
      </c>
      <c r="E44" s="2">
        <f t="shared" ref="E44:E55" si="18">A44+C44-D44</f>
        <v>80000666.666666672</v>
      </c>
      <c r="G44" s="2">
        <f>G41+1000</f>
        <v>63000</v>
      </c>
      <c r="H44" s="2">
        <f>A44+B44-G44</f>
        <v>80020333.333333328</v>
      </c>
    </row>
    <row r="45" spans="1:8">
      <c r="A45" s="2">
        <f t="shared" ref="A45:A55" si="19">E44</f>
        <v>80000666.666666672</v>
      </c>
      <c r="B45" s="2">
        <f>A45*Main!$B$2</f>
        <v>83334.027777777781</v>
      </c>
      <c r="C45" s="2">
        <f t="shared" si="17"/>
        <v>66667.222222222219</v>
      </c>
      <c r="D45" s="2">
        <f>D44+1000</f>
        <v>67000</v>
      </c>
      <c r="E45" s="2">
        <f t="shared" si="18"/>
        <v>80000333.888888896</v>
      </c>
      <c r="G45" s="2">
        <f>G44+1000</f>
        <v>64000</v>
      </c>
      <c r="H45" s="2">
        <f t="shared" ref="H45:H54" si="20">A45+B45</f>
        <v>80084000.694444448</v>
      </c>
    </row>
    <row r="46" spans="1:8">
      <c r="A46" s="2">
        <f t="shared" si="19"/>
        <v>80000333.888888896</v>
      </c>
      <c r="B46" s="2">
        <f>A46*Main!$B$2</f>
        <v>83333.68113425927</v>
      </c>
      <c r="C46" s="2">
        <f t="shared" si="17"/>
        <v>66666.944907407422</v>
      </c>
      <c r="D46" s="2">
        <f t="shared" ref="D46:D54" si="21">D45+1000</f>
        <v>68000</v>
      </c>
      <c r="E46" s="2">
        <f t="shared" si="18"/>
        <v>79999000.833796307</v>
      </c>
      <c r="G46" s="2">
        <f t="shared" ref="G46:G54" si="22">G45+1000</f>
        <v>65000</v>
      </c>
      <c r="H46" s="2">
        <f t="shared" si="20"/>
        <v>80083667.570023149</v>
      </c>
    </row>
    <row r="47" spans="1:8">
      <c r="A47" s="2">
        <f t="shared" si="19"/>
        <v>79999000.833796307</v>
      </c>
      <c r="B47" s="2">
        <f>A47*Main!$B$2</f>
        <v>83332.292535204484</v>
      </c>
      <c r="C47" s="2">
        <f t="shared" si="17"/>
        <v>66665.83402816359</v>
      </c>
      <c r="D47" s="2">
        <f t="shared" si="21"/>
        <v>69000</v>
      </c>
      <c r="E47" s="2">
        <f t="shared" si="18"/>
        <v>79996666.667824477</v>
      </c>
      <c r="G47" s="2">
        <f t="shared" si="22"/>
        <v>66000</v>
      </c>
      <c r="H47" s="2">
        <f t="shared" si="20"/>
        <v>80082333.126331508</v>
      </c>
    </row>
    <row r="48" spans="1:8">
      <c r="A48" s="2">
        <f t="shared" si="19"/>
        <v>79996666.667824477</v>
      </c>
      <c r="B48" s="2">
        <f>A48*Main!$B$2</f>
        <v>83329.861112317158</v>
      </c>
      <c r="C48" s="2">
        <f t="shared" si="17"/>
        <v>66663.888889853726</v>
      </c>
      <c r="D48" s="2">
        <f t="shared" si="21"/>
        <v>70000</v>
      </c>
      <c r="E48" s="2">
        <f t="shared" si="18"/>
        <v>79993330.556714326</v>
      </c>
      <c r="G48" s="2">
        <f t="shared" si="22"/>
        <v>67000</v>
      </c>
      <c r="H48" s="2">
        <f t="shared" si="20"/>
        <v>80079996.528936788</v>
      </c>
    </row>
    <row r="49" spans="1:8">
      <c r="A49" s="2">
        <f t="shared" si="19"/>
        <v>79993330.556714326</v>
      </c>
      <c r="B49" s="2">
        <f>A49*Main!$B$2</f>
        <v>83326.385996577417</v>
      </c>
      <c r="C49" s="2">
        <f t="shared" si="17"/>
        <v>66661.108797261928</v>
      </c>
      <c r="D49" s="2">
        <f t="shared" si="21"/>
        <v>71000</v>
      </c>
      <c r="E49" s="2">
        <f t="shared" si="18"/>
        <v>79988991.665511593</v>
      </c>
      <c r="G49" s="2">
        <f t="shared" si="22"/>
        <v>68000</v>
      </c>
      <c r="H49" s="2">
        <f t="shared" si="20"/>
        <v>80076656.942710906</v>
      </c>
    </row>
    <row r="50" spans="1:8">
      <c r="A50" s="2">
        <f t="shared" si="19"/>
        <v>79988991.665511593</v>
      </c>
      <c r="B50" s="2">
        <f>A50*Main!$B$2</f>
        <v>83321.866318241242</v>
      </c>
      <c r="C50" s="2">
        <f t="shared" si="17"/>
        <v>66657.493054592996</v>
      </c>
      <c r="D50" s="2">
        <f t="shared" si="21"/>
        <v>72000</v>
      </c>
      <c r="E50" s="2">
        <f t="shared" si="18"/>
        <v>79983649.158566192</v>
      </c>
      <c r="G50" s="2">
        <f t="shared" si="22"/>
        <v>69000</v>
      </c>
      <c r="H50" s="2">
        <f t="shared" si="20"/>
        <v>80072313.531829834</v>
      </c>
    </row>
    <row r="51" spans="1:8">
      <c r="A51" s="2">
        <f t="shared" si="19"/>
        <v>79983649.158566192</v>
      </c>
      <c r="B51" s="2">
        <f>A51*Main!$B$2</f>
        <v>83316.30120683978</v>
      </c>
      <c r="C51" s="2">
        <f t="shared" si="17"/>
        <v>66653.040965471824</v>
      </c>
      <c r="D51" s="2">
        <f t="shared" si="21"/>
        <v>73000</v>
      </c>
      <c r="E51" s="2">
        <f t="shared" si="18"/>
        <v>79977302.199531659</v>
      </c>
      <c r="G51" s="2">
        <f t="shared" si="22"/>
        <v>70000</v>
      </c>
      <c r="H51" s="2">
        <f t="shared" si="20"/>
        <v>80066965.459773034</v>
      </c>
    </row>
    <row r="52" spans="1:8">
      <c r="A52" s="2">
        <f t="shared" si="19"/>
        <v>79977302.199531659</v>
      </c>
      <c r="B52" s="2">
        <f>A52*Main!$B$2</f>
        <v>83309.689791178811</v>
      </c>
      <c r="C52" s="2">
        <f t="shared" si="17"/>
        <v>66647.751832943046</v>
      </c>
      <c r="D52" s="2">
        <f t="shared" si="21"/>
        <v>74000</v>
      </c>
      <c r="E52" s="2">
        <f t="shared" si="18"/>
        <v>79969949.951364607</v>
      </c>
      <c r="G52" s="2">
        <f t="shared" si="22"/>
        <v>71000</v>
      </c>
      <c r="H52" s="2">
        <f t="shared" si="20"/>
        <v>80060611.889322832</v>
      </c>
    </row>
    <row r="53" spans="1:8">
      <c r="A53" s="2">
        <f t="shared" si="19"/>
        <v>79969949.951364607</v>
      </c>
      <c r="B53" s="2">
        <f>A53*Main!$B$2</f>
        <v>83302.031199338133</v>
      </c>
      <c r="C53" s="2">
        <f t="shared" si="17"/>
        <v>66641.6249594705</v>
      </c>
      <c r="D53" s="2">
        <f t="shared" si="21"/>
        <v>75000</v>
      </c>
      <c r="E53" s="2">
        <f t="shared" si="18"/>
        <v>79961591.576324075</v>
      </c>
      <c r="G53" s="2">
        <f t="shared" si="22"/>
        <v>72000</v>
      </c>
      <c r="H53" s="2">
        <f t="shared" si="20"/>
        <v>80053251.982563943</v>
      </c>
    </row>
    <row r="54" spans="1:8">
      <c r="A54" s="2">
        <f t="shared" si="19"/>
        <v>79961591.576324075</v>
      </c>
      <c r="B54" s="2">
        <f>A54*Main!$B$2</f>
        <v>83293.324558670909</v>
      </c>
      <c r="C54" s="2">
        <f t="shared" si="17"/>
        <v>66634.659646936721</v>
      </c>
      <c r="D54" s="2">
        <f t="shared" si="21"/>
        <v>76000</v>
      </c>
      <c r="E54" s="2">
        <f t="shared" si="18"/>
        <v>79952226.235971019</v>
      </c>
      <c r="G54" s="2">
        <f t="shared" si="22"/>
        <v>73000</v>
      </c>
      <c r="H54" s="2">
        <f t="shared" si="20"/>
        <v>80044884.900882751</v>
      </c>
    </row>
    <row r="55" spans="1:8">
      <c r="A55" s="2">
        <f t="shared" si="19"/>
        <v>79952226.235971019</v>
      </c>
      <c r="B55" s="2">
        <f>A55*Main!$B$2</f>
        <v>83283.568995803143</v>
      </c>
      <c r="C55" s="2">
        <f t="shared" si="17"/>
        <v>66626.855196642515</v>
      </c>
      <c r="D55" s="2">
        <f>(A55+C55-(D54+1000))-FLOOR(E54,1000000)+(D54+1000)</f>
        <v>1018853.0911676586</v>
      </c>
      <c r="E55" s="2">
        <f t="shared" si="18"/>
        <v>79000000</v>
      </c>
      <c r="G55" s="2">
        <f>(A55+B55-(G54+1000))-FLOOR(H54,1000000)+(G54+1000)</f>
        <v>35509.804966822267</v>
      </c>
      <c r="H55" s="2">
        <f>A55+B55-G55</f>
        <v>80000000</v>
      </c>
    </row>
    <row r="57" spans="1:8">
      <c r="A57" s="2">
        <f>E55</f>
        <v>79000000</v>
      </c>
      <c r="B57" s="2">
        <f>A57*Main!$B$2</f>
        <v>82291.666666666672</v>
      </c>
      <c r="C57" s="2">
        <f t="shared" ref="C57:C68" si="23">B57-(B57*0.2)</f>
        <v>65833.333333333343</v>
      </c>
      <c r="D57" s="2">
        <f>D54+2000</f>
        <v>78000</v>
      </c>
      <c r="E57" s="2">
        <f t="shared" ref="E57:E68" si="24">A57+C57-D57</f>
        <v>78987833.333333328</v>
      </c>
      <c r="G57" s="2">
        <f>G54+1000</f>
        <v>74000</v>
      </c>
      <c r="H57" s="2">
        <f>A57+B57-G57</f>
        <v>79008291.666666672</v>
      </c>
    </row>
    <row r="58" spans="1:8">
      <c r="A58" s="2">
        <f t="shared" ref="A58:A68" si="25">E57</f>
        <v>78987833.333333328</v>
      </c>
      <c r="B58" s="2">
        <f>A58*Main!$B$2</f>
        <v>82278.993055555547</v>
      </c>
      <c r="C58" s="2">
        <f t="shared" si="23"/>
        <v>65823.194444444438</v>
      </c>
      <c r="D58" s="2">
        <f>D57+1000</f>
        <v>79000</v>
      </c>
      <c r="E58" s="2">
        <f t="shared" si="24"/>
        <v>78974656.527777776</v>
      </c>
      <c r="G58" s="2">
        <f>G57+1000</f>
        <v>75000</v>
      </c>
      <c r="H58" s="2">
        <f t="shared" ref="H58:H67" si="26">A58+B58</f>
        <v>79070112.326388881</v>
      </c>
    </row>
    <row r="59" spans="1:8">
      <c r="A59" s="2">
        <f t="shared" si="25"/>
        <v>78974656.527777776</v>
      </c>
      <c r="B59" s="2">
        <f>A59*Main!$B$2</f>
        <v>82265.267216435182</v>
      </c>
      <c r="C59" s="2">
        <f t="shared" si="23"/>
        <v>65812.213773148149</v>
      </c>
      <c r="D59" s="2">
        <f t="shared" ref="D59:D67" si="27">D58+1000</f>
        <v>80000</v>
      </c>
      <c r="E59" s="2">
        <f t="shared" si="24"/>
        <v>78960468.741550922</v>
      </c>
      <c r="G59" s="2">
        <f t="shared" ref="G59:G67" si="28">G58+1000</f>
        <v>76000</v>
      </c>
      <c r="H59" s="2">
        <f t="shared" si="26"/>
        <v>79056921.794994205</v>
      </c>
    </row>
    <row r="60" spans="1:8">
      <c r="A60" s="2">
        <f t="shared" si="25"/>
        <v>78960468.741550922</v>
      </c>
      <c r="B60" s="2">
        <f>A60*Main!$B$2</f>
        <v>82250.488272448871</v>
      </c>
      <c r="C60" s="2">
        <f t="shared" si="23"/>
        <v>65800.390617959099</v>
      </c>
      <c r="D60" s="2">
        <f t="shared" si="27"/>
        <v>81000</v>
      </c>
      <c r="E60" s="2">
        <f t="shared" si="24"/>
        <v>78945269.132168874</v>
      </c>
      <c r="G60" s="2">
        <f t="shared" si="28"/>
        <v>77000</v>
      </c>
      <c r="H60" s="2">
        <f t="shared" si="26"/>
        <v>79042719.229823366</v>
      </c>
    </row>
    <row r="61" spans="1:8">
      <c r="A61" s="2">
        <f t="shared" si="25"/>
        <v>78945269.132168874</v>
      </c>
      <c r="B61" s="2">
        <f>A61*Main!$B$2</f>
        <v>82234.65534600924</v>
      </c>
      <c r="C61" s="2">
        <f t="shared" si="23"/>
        <v>65787.724276807392</v>
      </c>
      <c r="D61" s="2">
        <f t="shared" si="27"/>
        <v>82000</v>
      </c>
      <c r="E61" s="2">
        <f t="shared" si="24"/>
        <v>78929056.856445685</v>
      </c>
      <c r="G61" s="2">
        <f t="shared" si="28"/>
        <v>78000</v>
      </c>
      <c r="H61" s="2">
        <f t="shared" si="26"/>
        <v>79027503.78751488</v>
      </c>
    </row>
    <row r="62" spans="1:8">
      <c r="A62" s="2">
        <f t="shared" si="25"/>
        <v>78929056.856445685</v>
      </c>
      <c r="B62" s="2">
        <f>A62*Main!$B$2</f>
        <v>82217.767558797583</v>
      </c>
      <c r="C62" s="2">
        <f t="shared" si="23"/>
        <v>65774.214047038069</v>
      </c>
      <c r="D62" s="2">
        <f t="shared" si="27"/>
        <v>83000</v>
      </c>
      <c r="E62" s="2">
        <f t="shared" si="24"/>
        <v>78911831.07049273</v>
      </c>
      <c r="G62" s="2">
        <f t="shared" si="28"/>
        <v>79000</v>
      </c>
      <c r="H62" s="2">
        <f t="shared" si="26"/>
        <v>79011274.624004483</v>
      </c>
    </row>
    <row r="63" spans="1:8">
      <c r="A63" s="2">
        <f t="shared" si="25"/>
        <v>78911831.07049273</v>
      </c>
      <c r="B63" s="2">
        <f>A63*Main!$B$2</f>
        <v>82199.824031763259</v>
      </c>
      <c r="C63" s="2">
        <f t="shared" si="23"/>
        <v>65759.859225410604</v>
      </c>
      <c r="D63" s="2">
        <f t="shared" si="27"/>
        <v>84000</v>
      </c>
      <c r="E63" s="2">
        <f t="shared" si="24"/>
        <v>78893590.929718137</v>
      </c>
      <c r="G63" s="2">
        <f t="shared" si="28"/>
        <v>80000</v>
      </c>
      <c r="H63" s="2">
        <f t="shared" si="26"/>
        <v>78994030.8945245</v>
      </c>
    </row>
    <row r="64" spans="1:8">
      <c r="A64" s="2">
        <f t="shared" si="25"/>
        <v>78893590.929718137</v>
      </c>
      <c r="B64" s="2">
        <f>A64*Main!$B$2</f>
        <v>82180.823885123056</v>
      </c>
      <c r="C64" s="2">
        <f t="shared" si="23"/>
        <v>65744.659108098451</v>
      </c>
      <c r="D64" s="2">
        <f t="shared" si="27"/>
        <v>85000</v>
      </c>
      <c r="E64" s="2">
        <f t="shared" si="24"/>
        <v>78874335.588826239</v>
      </c>
      <c r="G64" s="2">
        <f t="shared" si="28"/>
        <v>81000</v>
      </c>
      <c r="H64" s="2">
        <f t="shared" si="26"/>
        <v>78975771.753603265</v>
      </c>
    </row>
    <row r="65" spans="1:8">
      <c r="A65" s="2">
        <f t="shared" si="25"/>
        <v>78874335.588826239</v>
      </c>
      <c r="B65" s="2">
        <f>A65*Main!$B$2</f>
        <v>82160.766238360666</v>
      </c>
      <c r="C65" s="2">
        <f t="shared" si="23"/>
        <v>65728.612990688533</v>
      </c>
      <c r="D65" s="2">
        <f t="shared" si="27"/>
        <v>86000</v>
      </c>
      <c r="E65" s="2">
        <f t="shared" si="24"/>
        <v>78854064.201816931</v>
      </c>
      <c r="G65" s="2">
        <f t="shared" si="28"/>
        <v>82000</v>
      </c>
      <c r="H65" s="2">
        <f t="shared" si="26"/>
        <v>78956496.355064601</v>
      </c>
    </row>
    <row r="66" spans="1:8">
      <c r="A66" s="2">
        <f t="shared" si="25"/>
        <v>78854064.201816931</v>
      </c>
      <c r="B66" s="2">
        <f>A66*Main!$B$2</f>
        <v>82139.650210225969</v>
      </c>
      <c r="C66" s="2">
        <f t="shared" si="23"/>
        <v>65711.720168180778</v>
      </c>
      <c r="D66" s="2">
        <f t="shared" si="27"/>
        <v>87000</v>
      </c>
      <c r="E66" s="2">
        <f t="shared" si="24"/>
        <v>78832775.92198512</v>
      </c>
      <c r="G66" s="2">
        <f t="shared" si="28"/>
        <v>83000</v>
      </c>
      <c r="H66" s="2">
        <f t="shared" si="26"/>
        <v>78936203.852027163</v>
      </c>
    </row>
    <row r="67" spans="1:8">
      <c r="A67" s="2">
        <f t="shared" si="25"/>
        <v>78832775.92198512</v>
      </c>
      <c r="B67" s="2">
        <f>A67*Main!$B$2</f>
        <v>82117.474918734501</v>
      </c>
      <c r="C67" s="2">
        <f t="shared" si="23"/>
        <v>65693.979934987598</v>
      </c>
      <c r="D67" s="2">
        <f t="shared" si="27"/>
        <v>88000</v>
      </c>
      <c r="E67" s="2">
        <f t="shared" si="24"/>
        <v>78810469.90192011</v>
      </c>
      <c r="G67" s="2">
        <f t="shared" si="28"/>
        <v>84000</v>
      </c>
      <c r="H67" s="2">
        <f t="shared" si="26"/>
        <v>78914893.396903858</v>
      </c>
    </row>
    <row r="68" spans="1:8">
      <c r="A68" s="2">
        <f t="shared" si="25"/>
        <v>78810469.90192011</v>
      </c>
      <c r="B68" s="2">
        <f>A68*Main!$B$2</f>
        <v>82094.239481166776</v>
      </c>
      <c r="C68" s="2">
        <f t="shared" si="23"/>
        <v>65675.391584933415</v>
      </c>
      <c r="D68" s="2">
        <f>(A68+C68-(D67+1000))-FLOOR(E67,1000000)+(D67+1000)</f>
        <v>876145.29350504279</v>
      </c>
      <c r="E68" s="2">
        <f t="shared" si="24"/>
        <v>78000000</v>
      </c>
      <c r="G68" s="2">
        <f>(A68+B68-(G67+1000))-FLOOR(H67,1000000)+(G67+1000)</f>
        <v>892564.14140127599</v>
      </c>
      <c r="H68" s="2">
        <f>A68+B68-G68</f>
        <v>78000000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K68"/>
  <sheetViews>
    <sheetView workbookViewId="0">
      <selection activeCell="G16" sqref="G16"/>
    </sheetView>
  </sheetViews>
  <sheetFormatPr defaultRowHeight="12.75"/>
  <cols>
    <col min="1" max="1" width="12.625" style="1" bestFit="1" customWidth="1"/>
    <col min="2" max="2" width="15.25" style="1" bestFit="1" customWidth="1"/>
    <col min="3" max="3" width="11.125" style="1" bestFit="1" customWidth="1"/>
    <col min="4" max="5" width="12.625" style="1" bestFit="1" customWidth="1"/>
    <col min="6" max="6" width="9.125" style="1" bestFit="1" customWidth="1"/>
    <col min="7" max="7" width="13.25" style="1" bestFit="1" customWidth="1"/>
    <col min="8" max="8" width="12.625" style="1" bestFit="1" customWidth="1"/>
    <col min="9" max="9" width="9" style="1"/>
    <col min="10" max="10" width="10.875" style="1" bestFit="1" customWidth="1"/>
    <col min="11" max="16384" width="9" style="1"/>
  </cols>
  <sheetData>
    <row r="1" spans="1:11">
      <c r="A1" s="1" t="s">
        <v>5</v>
      </c>
      <c r="B1" s="2">
        <f>Main!C11</f>
        <v>204800000</v>
      </c>
    </row>
    <row r="2" spans="1:11">
      <c r="B2" s="12">
        <v>1.0416666666666699E-3</v>
      </c>
    </row>
    <row r="4" spans="1:11">
      <c r="B4" s="1" t="s">
        <v>21</v>
      </c>
      <c r="C4" s="1" t="s">
        <v>20</v>
      </c>
      <c r="D4" s="1" t="s">
        <v>22</v>
      </c>
      <c r="E4" s="1" t="s">
        <v>23</v>
      </c>
    </row>
    <row r="5" spans="1:11">
      <c r="A5" s="2">
        <f>B1</f>
        <v>204800000</v>
      </c>
      <c r="B5" s="2">
        <f>A5*Main!$B$2</f>
        <v>213333.33333333334</v>
      </c>
      <c r="C5" s="2">
        <f t="shared" ref="C5:C16" si="0">B5-(B5*0.2)</f>
        <v>170666.66666666669</v>
      </c>
      <c r="D5" s="2">
        <v>30000</v>
      </c>
      <c r="E5" s="2">
        <f t="shared" ref="E5:E16" si="1">A5+C5-D5</f>
        <v>204940666.66666666</v>
      </c>
      <c r="F5" s="2"/>
      <c r="G5" s="2">
        <v>30000</v>
      </c>
      <c r="H5" s="2">
        <f>A5+B5</f>
        <v>205013333.33333334</v>
      </c>
      <c r="J5" s="59"/>
      <c r="K5" s="2"/>
    </row>
    <row r="6" spans="1:11">
      <c r="A6" s="2">
        <f t="shared" ref="A6:A16" si="2">E5</f>
        <v>204940666.66666666</v>
      </c>
      <c r="B6" s="2">
        <f>A6*Main!$B$2</f>
        <v>213479.86111111109</v>
      </c>
      <c r="C6" s="2">
        <f t="shared" si="0"/>
        <v>170783.88888888888</v>
      </c>
      <c r="D6" s="2">
        <f>D5+1000</f>
        <v>31000</v>
      </c>
      <c r="E6" s="2">
        <f t="shared" si="1"/>
        <v>205080450.55555555</v>
      </c>
      <c r="G6" s="2">
        <f>G5+1000</f>
        <v>31000</v>
      </c>
      <c r="H6" s="2">
        <f t="shared" ref="H6:H28" si="3">A6+B6</f>
        <v>205154146.52777776</v>
      </c>
    </row>
    <row r="7" spans="1:11">
      <c r="A7" s="2">
        <f t="shared" si="2"/>
        <v>205080450.55555555</v>
      </c>
      <c r="B7" s="2">
        <f>A7*Main!$B$2</f>
        <v>213625.46932870371</v>
      </c>
      <c r="C7" s="2">
        <f t="shared" si="0"/>
        <v>170900.37546296295</v>
      </c>
      <c r="D7" s="2">
        <f t="shared" ref="D7:D15" si="4">D6+1000</f>
        <v>32000</v>
      </c>
      <c r="E7" s="2">
        <f t="shared" si="1"/>
        <v>205219350.9310185</v>
      </c>
      <c r="G7" s="2">
        <f t="shared" ref="G7:G15" si="5">G6+1000</f>
        <v>32000</v>
      </c>
      <c r="H7" s="2">
        <f t="shared" si="3"/>
        <v>205294076.02488425</v>
      </c>
    </row>
    <row r="8" spans="1:11">
      <c r="A8" s="2">
        <f t="shared" si="2"/>
        <v>205219350.9310185</v>
      </c>
      <c r="B8" s="2">
        <f>A8*Main!$B$2</f>
        <v>213770.15721981094</v>
      </c>
      <c r="C8" s="2">
        <f t="shared" si="0"/>
        <v>171016.12577584875</v>
      </c>
      <c r="D8" s="2">
        <f t="shared" si="4"/>
        <v>33000</v>
      </c>
      <c r="E8" s="2">
        <f t="shared" si="1"/>
        <v>205357367.05679435</v>
      </c>
      <c r="G8" s="2">
        <f t="shared" si="5"/>
        <v>33000</v>
      </c>
      <c r="H8" s="2">
        <f t="shared" si="3"/>
        <v>205433121.0882383</v>
      </c>
    </row>
    <row r="9" spans="1:11">
      <c r="A9" s="2">
        <f t="shared" si="2"/>
        <v>205357367.05679435</v>
      </c>
      <c r="B9" s="2">
        <f>A9*Main!$B$2</f>
        <v>213913.92401749411</v>
      </c>
      <c r="C9" s="2">
        <f t="shared" si="0"/>
        <v>171131.13921399528</v>
      </c>
      <c r="D9" s="2">
        <f t="shared" si="4"/>
        <v>34000</v>
      </c>
      <c r="E9" s="2">
        <f t="shared" si="1"/>
        <v>205494498.19600835</v>
      </c>
      <c r="G9" s="2">
        <f t="shared" si="5"/>
        <v>34000</v>
      </c>
      <c r="H9" s="2">
        <f t="shared" si="3"/>
        <v>205571280.98081183</v>
      </c>
    </row>
    <row r="10" spans="1:11">
      <c r="A10" s="2">
        <f t="shared" si="2"/>
        <v>205494498.19600835</v>
      </c>
      <c r="B10" s="2">
        <f>A10*Main!$B$2</f>
        <v>214056.76895417538</v>
      </c>
      <c r="C10" s="2">
        <f t="shared" si="0"/>
        <v>171245.41516334031</v>
      </c>
      <c r="D10" s="2">
        <f t="shared" si="4"/>
        <v>35000</v>
      </c>
      <c r="E10" s="2">
        <f t="shared" si="1"/>
        <v>205630743.61117169</v>
      </c>
      <c r="G10" s="2">
        <f t="shared" si="5"/>
        <v>35000</v>
      </c>
      <c r="H10" s="2">
        <f t="shared" si="3"/>
        <v>205708554.96496254</v>
      </c>
    </row>
    <row r="11" spans="1:11">
      <c r="A11" s="2">
        <f t="shared" si="2"/>
        <v>205630743.61117169</v>
      </c>
      <c r="B11" s="2">
        <f>A11*Main!$B$2</f>
        <v>214198.69126163717</v>
      </c>
      <c r="C11" s="2">
        <f t="shared" si="0"/>
        <v>171358.95300930974</v>
      </c>
      <c r="D11" s="2">
        <f t="shared" si="4"/>
        <v>36000</v>
      </c>
      <c r="E11" s="2">
        <f t="shared" si="1"/>
        <v>205766102.564181</v>
      </c>
      <c r="G11" s="2">
        <f t="shared" si="5"/>
        <v>36000</v>
      </c>
      <c r="H11" s="2">
        <f t="shared" si="3"/>
        <v>205844942.30243334</v>
      </c>
    </row>
    <row r="12" spans="1:11">
      <c r="A12" s="2">
        <f t="shared" si="2"/>
        <v>205766102.564181</v>
      </c>
      <c r="B12" s="2">
        <f>A12*Main!$B$2</f>
        <v>214339.69017102188</v>
      </c>
      <c r="C12" s="2">
        <f t="shared" si="0"/>
        <v>171471.75213681749</v>
      </c>
      <c r="D12" s="2">
        <f t="shared" si="4"/>
        <v>37000</v>
      </c>
      <c r="E12" s="2">
        <f t="shared" si="1"/>
        <v>205900574.31631783</v>
      </c>
      <c r="G12" s="2">
        <f t="shared" si="5"/>
        <v>37000</v>
      </c>
      <c r="H12" s="2">
        <f t="shared" si="3"/>
        <v>205980442.25435203</v>
      </c>
    </row>
    <row r="13" spans="1:11">
      <c r="A13" s="2">
        <f t="shared" si="2"/>
        <v>205900574.31631783</v>
      </c>
      <c r="B13" s="2">
        <f>A13*Main!$B$2</f>
        <v>214479.76491283107</v>
      </c>
      <c r="C13" s="2">
        <f t="shared" si="0"/>
        <v>171583.81193026487</v>
      </c>
      <c r="D13" s="2">
        <f t="shared" si="4"/>
        <v>38000</v>
      </c>
      <c r="E13" s="2">
        <f t="shared" si="1"/>
        <v>206034158.1282481</v>
      </c>
      <c r="G13" s="2">
        <f t="shared" si="5"/>
        <v>38000</v>
      </c>
      <c r="H13" s="2">
        <f t="shared" si="3"/>
        <v>206115054.08123067</v>
      </c>
    </row>
    <row r="14" spans="1:11">
      <c r="A14" s="2">
        <f t="shared" si="2"/>
        <v>206034158.1282481</v>
      </c>
      <c r="B14" s="2">
        <f>A14*Main!$B$2</f>
        <v>214618.91471692509</v>
      </c>
      <c r="C14" s="2">
        <f t="shared" si="0"/>
        <v>171695.13177354008</v>
      </c>
      <c r="D14" s="2">
        <f t="shared" si="4"/>
        <v>39000</v>
      </c>
      <c r="E14" s="2">
        <f t="shared" si="1"/>
        <v>206166853.26002163</v>
      </c>
      <c r="G14" s="2">
        <f t="shared" si="5"/>
        <v>39000</v>
      </c>
      <c r="H14" s="2">
        <f t="shared" si="3"/>
        <v>206248777.04296502</v>
      </c>
    </row>
    <row r="15" spans="1:11">
      <c r="A15" s="2">
        <f t="shared" si="2"/>
        <v>206166853.26002163</v>
      </c>
      <c r="B15" s="2">
        <f>A15*Main!$B$2</f>
        <v>214757.13881252252</v>
      </c>
      <c r="C15" s="2">
        <f t="shared" si="0"/>
        <v>171805.71105001803</v>
      </c>
      <c r="D15" s="2">
        <f t="shared" si="4"/>
        <v>40000</v>
      </c>
      <c r="E15" s="2">
        <f t="shared" si="1"/>
        <v>206298658.97107163</v>
      </c>
      <c r="G15" s="2">
        <f t="shared" si="5"/>
        <v>40000</v>
      </c>
      <c r="H15" s="2">
        <f t="shared" si="3"/>
        <v>206381610.39883414</v>
      </c>
    </row>
    <row r="16" spans="1:11">
      <c r="A16" s="2">
        <f t="shared" si="2"/>
        <v>206298658.97107163</v>
      </c>
      <c r="B16" s="2">
        <f>A16*Main!$B$2</f>
        <v>214894.43642819961</v>
      </c>
      <c r="C16" s="2">
        <f t="shared" si="0"/>
        <v>171915.5491425597</v>
      </c>
      <c r="D16" s="2">
        <f>(A16+C16-(D15+1000))-FLOOR(E15,1000000)+(D15+1000)</f>
        <v>470574.52021420002</v>
      </c>
      <c r="E16" s="2">
        <f t="shared" si="1"/>
        <v>206000000</v>
      </c>
      <c r="G16" s="2">
        <f>(A16+B16-(G15+1000))-FLOOR(H15,1000000)+(G15+1000)</f>
        <v>513553.40749981999</v>
      </c>
      <c r="H16" s="2">
        <f>A16+B16-G16</f>
        <v>206000000</v>
      </c>
    </row>
    <row r="17" spans="1:8">
      <c r="D17" s="2"/>
      <c r="E17" s="2"/>
    </row>
    <row r="18" spans="1:8">
      <c r="A18" s="2">
        <f>E16</f>
        <v>206000000</v>
      </c>
      <c r="B18" s="2">
        <f>A18*Main!$B$2</f>
        <v>214583.33333333334</v>
      </c>
      <c r="C18" s="2">
        <f t="shared" ref="C18:C29" si="6">B18-(B18*0.2)</f>
        <v>171666.66666666669</v>
      </c>
      <c r="D18" s="2">
        <f>D15+2000</f>
        <v>42000</v>
      </c>
      <c r="E18" s="2">
        <f t="shared" ref="E18:E29" si="7">A18+C18-D18</f>
        <v>206129666.66666666</v>
      </c>
      <c r="G18" s="2">
        <f>G15+1000</f>
        <v>41000</v>
      </c>
      <c r="H18" s="2">
        <f>A18+B18-G18</f>
        <v>206173583.33333334</v>
      </c>
    </row>
    <row r="19" spans="1:8">
      <c r="A19" s="2">
        <f t="shared" ref="A19:A29" si="8">E18</f>
        <v>206129666.66666666</v>
      </c>
      <c r="B19" s="2">
        <f>A19*Main!$B$2</f>
        <v>214718.40277777775</v>
      </c>
      <c r="C19" s="2">
        <f t="shared" si="6"/>
        <v>171774.72222222219</v>
      </c>
      <c r="D19" s="2">
        <f>D18+1000</f>
        <v>43000</v>
      </c>
      <c r="E19" s="2">
        <f t="shared" si="7"/>
        <v>206258441.38888887</v>
      </c>
      <c r="G19" s="2">
        <f>G18+1000</f>
        <v>42000</v>
      </c>
      <c r="H19" s="2">
        <f t="shared" si="3"/>
        <v>206344385.06944445</v>
      </c>
    </row>
    <row r="20" spans="1:8">
      <c r="A20" s="2">
        <f t="shared" si="8"/>
        <v>206258441.38888887</v>
      </c>
      <c r="B20" s="2">
        <f>A20*Main!$B$2</f>
        <v>214852.5431134259</v>
      </c>
      <c r="C20" s="2">
        <f t="shared" si="6"/>
        <v>171882.03449074071</v>
      </c>
      <c r="D20" s="2">
        <f t="shared" ref="D20:D28" si="9">D19+1000</f>
        <v>44000</v>
      </c>
      <c r="E20" s="2">
        <f t="shared" si="7"/>
        <v>206386323.4233796</v>
      </c>
      <c r="G20" s="2">
        <f t="shared" ref="G20:G28" si="10">G19+1000</f>
        <v>43000</v>
      </c>
      <c r="H20" s="2">
        <f t="shared" si="3"/>
        <v>206473293.93200231</v>
      </c>
    </row>
    <row r="21" spans="1:8">
      <c r="A21" s="2">
        <f t="shared" si="8"/>
        <v>206386323.4233796</v>
      </c>
      <c r="B21" s="2">
        <f>A21*Main!$B$2</f>
        <v>214985.7535660204</v>
      </c>
      <c r="C21" s="2">
        <f t="shared" si="6"/>
        <v>171988.60285281632</v>
      </c>
      <c r="D21" s="2">
        <f t="shared" si="9"/>
        <v>45000</v>
      </c>
      <c r="E21" s="2">
        <f t="shared" si="7"/>
        <v>206513312.02623242</v>
      </c>
      <c r="G21" s="2">
        <f t="shared" si="10"/>
        <v>44000</v>
      </c>
      <c r="H21" s="2">
        <f t="shared" si="3"/>
        <v>206601309.17694563</v>
      </c>
    </row>
    <row r="22" spans="1:8">
      <c r="A22" s="2">
        <f t="shared" si="8"/>
        <v>206513312.02623242</v>
      </c>
      <c r="B22" s="2">
        <f>A22*Main!$B$2</f>
        <v>215118.03336065877</v>
      </c>
      <c r="C22" s="2">
        <f t="shared" si="6"/>
        <v>172094.42668852702</v>
      </c>
      <c r="D22" s="2">
        <f t="shared" si="9"/>
        <v>46000</v>
      </c>
      <c r="E22" s="2">
        <f t="shared" si="7"/>
        <v>206639406.45292094</v>
      </c>
      <c r="G22" s="2">
        <f t="shared" si="10"/>
        <v>45000</v>
      </c>
      <c r="H22" s="2">
        <f t="shared" si="3"/>
        <v>206728430.05959308</v>
      </c>
    </row>
    <row r="23" spans="1:8">
      <c r="A23" s="2">
        <f t="shared" si="8"/>
        <v>206639406.45292094</v>
      </c>
      <c r="B23" s="2">
        <f>A23*Main!$B$2</f>
        <v>215249.38172179266</v>
      </c>
      <c r="C23" s="2">
        <f t="shared" si="6"/>
        <v>172199.50537743414</v>
      </c>
      <c r="D23" s="2">
        <f t="shared" si="9"/>
        <v>47000</v>
      </c>
      <c r="E23" s="2">
        <f t="shared" si="7"/>
        <v>206764605.95829839</v>
      </c>
      <c r="G23" s="2">
        <f t="shared" si="10"/>
        <v>46000</v>
      </c>
      <c r="H23" s="2">
        <f t="shared" si="3"/>
        <v>206854655.83464274</v>
      </c>
    </row>
    <row r="24" spans="1:8">
      <c r="A24" s="2">
        <f t="shared" si="8"/>
        <v>206764605.95829839</v>
      </c>
      <c r="B24" s="2">
        <f>A24*Main!$B$2</f>
        <v>215379.79787322748</v>
      </c>
      <c r="C24" s="2">
        <f t="shared" si="6"/>
        <v>172303.83829858198</v>
      </c>
      <c r="D24" s="2">
        <f t="shared" si="9"/>
        <v>48000</v>
      </c>
      <c r="E24" s="2">
        <f t="shared" si="7"/>
        <v>206888909.79659697</v>
      </c>
      <c r="G24" s="2">
        <f t="shared" si="10"/>
        <v>47000</v>
      </c>
      <c r="H24" s="2">
        <f t="shared" si="3"/>
        <v>206979985.75617161</v>
      </c>
    </row>
    <row r="25" spans="1:8">
      <c r="A25" s="2">
        <f t="shared" si="8"/>
        <v>206888909.79659697</v>
      </c>
      <c r="B25" s="2">
        <f>A25*Main!$B$2</f>
        <v>215509.28103812184</v>
      </c>
      <c r="C25" s="2">
        <f t="shared" si="6"/>
        <v>172407.42483049748</v>
      </c>
      <c r="D25" s="2">
        <f t="shared" si="9"/>
        <v>49000</v>
      </c>
      <c r="E25" s="2">
        <f t="shared" si="7"/>
        <v>207012317.22142747</v>
      </c>
      <c r="G25" s="2">
        <f t="shared" si="10"/>
        <v>48000</v>
      </c>
      <c r="H25" s="2">
        <f t="shared" si="3"/>
        <v>207104419.07763511</v>
      </c>
    </row>
    <row r="26" spans="1:8">
      <c r="A26" s="2">
        <f t="shared" si="8"/>
        <v>207012317.22142747</v>
      </c>
      <c r="B26" s="2">
        <f>A26*Main!$B$2</f>
        <v>215637.83043898694</v>
      </c>
      <c r="C26" s="2">
        <f t="shared" si="6"/>
        <v>172510.26435118954</v>
      </c>
      <c r="D26" s="2">
        <f t="shared" si="9"/>
        <v>50000</v>
      </c>
      <c r="E26" s="2">
        <f t="shared" si="7"/>
        <v>207134827.48577866</v>
      </c>
      <c r="G26" s="2">
        <f t="shared" si="10"/>
        <v>49000</v>
      </c>
      <c r="H26" s="2">
        <f t="shared" si="3"/>
        <v>207227955.05186647</v>
      </c>
    </row>
    <row r="27" spans="1:8">
      <c r="A27" s="2">
        <f t="shared" si="8"/>
        <v>207134827.48577866</v>
      </c>
      <c r="B27" s="2">
        <f>A27*Main!$B$2</f>
        <v>215765.44529768609</v>
      </c>
      <c r="C27" s="2">
        <f t="shared" si="6"/>
        <v>172612.35623814887</v>
      </c>
      <c r="D27" s="2">
        <f t="shared" si="9"/>
        <v>51000</v>
      </c>
      <c r="E27" s="2">
        <f t="shared" si="7"/>
        <v>207256439.84201682</v>
      </c>
      <c r="G27" s="2">
        <f t="shared" si="10"/>
        <v>50000</v>
      </c>
      <c r="H27" s="2">
        <f t="shared" si="3"/>
        <v>207350592.93107635</v>
      </c>
    </row>
    <row r="28" spans="1:8">
      <c r="A28" s="2">
        <f t="shared" si="8"/>
        <v>207256439.84201682</v>
      </c>
      <c r="B28" s="2">
        <f>A28*Main!$B$2</f>
        <v>215892.12483543417</v>
      </c>
      <c r="C28" s="2">
        <f t="shared" si="6"/>
        <v>172713.69986834732</v>
      </c>
      <c r="D28" s="2">
        <f t="shared" si="9"/>
        <v>52000</v>
      </c>
      <c r="E28" s="2">
        <f t="shared" si="7"/>
        <v>207377153.54188517</v>
      </c>
      <c r="G28" s="2">
        <f t="shared" si="10"/>
        <v>51000</v>
      </c>
      <c r="H28" s="2">
        <f t="shared" si="3"/>
        <v>207472331.96685225</v>
      </c>
    </row>
    <row r="29" spans="1:8">
      <c r="A29" s="2">
        <f t="shared" si="8"/>
        <v>207377153.54188517</v>
      </c>
      <c r="B29" s="2">
        <f>A29*Main!$B$2</f>
        <v>216017.86827279706</v>
      </c>
      <c r="C29" s="2">
        <f t="shared" si="6"/>
        <v>172814.29461823765</v>
      </c>
      <c r="D29" s="2">
        <f>(A29+C29-(D28+1000))-FLOOR(E28,1000000)+(D28+1000)</f>
        <v>549967.8365034163</v>
      </c>
      <c r="E29" s="2">
        <f t="shared" si="7"/>
        <v>207000000</v>
      </c>
      <c r="G29" s="2">
        <f>(A29+B29-(G28+1000))-FLOOR(H28,1000000)+(G28+1000)</f>
        <v>593171.41015797853</v>
      </c>
      <c r="H29" s="2">
        <f>A29+B29-G29</f>
        <v>207000000</v>
      </c>
    </row>
    <row r="31" spans="1:8">
      <c r="A31" s="2">
        <f>E29</f>
        <v>207000000</v>
      </c>
      <c r="B31" s="2">
        <f>A31*Main!$B$2</f>
        <v>215625</v>
      </c>
      <c r="C31" s="2">
        <f t="shared" ref="C31:C42" si="11">B31-(B31*0.2)</f>
        <v>172500</v>
      </c>
      <c r="D31" s="2">
        <f>D28+2000</f>
        <v>54000</v>
      </c>
      <c r="E31" s="2">
        <f t="shared" ref="E31:E42" si="12">A31+C31-D31</f>
        <v>207118500</v>
      </c>
      <c r="G31" s="2">
        <f>G28+1000</f>
        <v>52000</v>
      </c>
      <c r="H31" s="2">
        <f>A31+B31-G31</f>
        <v>207163625</v>
      </c>
    </row>
    <row r="32" spans="1:8">
      <c r="A32" s="2">
        <f t="shared" ref="A32:A42" si="13">E31</f>
        <v>207118500</v>
      </c>
      <c r="B32" s="2">
        <f>A32*Main!$B$2</f>
        <v>215748.4375</v>
      </c>
      <c r="C32" s="2">
        <f t="shared" si="11"/>
        <v>172598.75</v>
      </c>
      <c r="D32" s="2">
        <f>D31+1000</f>
        <v>55000</v>
      </c>
      <c r="E32" s="2">
        <f t="shared" si="12"/>
        <v>207236098.75</v>
      </c>
      <c r="G32" s="2">
        <f>G31+1000</f>
        <v>53000</v>
      </c>
      <c r="H32" s="2">
        <f t="shared" ref="H32:H41" si="14">A32+B32</f>
        <v>207334248.4375</v>
      </c>
    </row>
    <row r="33" spans="1:8">
      <c r="A33" s="2">
        <f t="shared" si="13"/>
        <v>207236098.75</v>
      </c>
      <c r="B33" s="2">
        <f>A33*Main!$B$2</f>
        <v>215870.93619791666</v>
      </c>
      <c r="C33" s="2">
        <f t="shared" si="11"/>
        <v>172696.74895833334</v>
      </c>
      <c r="D33" s="2">
        <f t="shared" ref="D33:D41" si="15">D32+1000</f>
        <v>56000</v>
      </c>
      <c r="E33" s="2">
        <f t="shared" si="12"/>
        <v>207352795.49895832</v>
      </c>
      <c r="G33" s="2">
        <f t="shared" ref="G33:G41" si="16">G32+1000</f>
        <v>54000</v>
      </c>
      <c r="H33" s="2">
        <f t="shared" si="14"/>
        <v>207451969.68619791</v>
      </c>
    </row>
    <row r="34" spans="1:8">
      <c r="A34" s="2">
        <f t="shared" si="13"/>
        <v>207352795.49895832</v>
      </c>
      <c r="B34" s="2">
        <f>A34*Main!$B$2</f>
        <v>215992.49531141491</v>
      </c>
      <c r="C34" s="2">
        <f t="shared" si="11"/>
        <v>172793.99624913192</v>
      </c>
      <c r="D34" s="2">
        <f t="shared" si="15"/>
        <v>57000</v>
      </c>
      <c r="E34" s="2">
        <f t="shared" si="12"/>
        <v>207468589.49520746</v>
      </c>
      <c r="G34" s="2">
        <f t="shared" si="16"/>
        <v>55000</v>
      </c>
      <c r="H34" s="2">
        <f t="shared" si="14"/>
        <v>207568787.99426973</v>
      </c>
    </row>
    <row r="35" spans="1:8">
      <c r="A35" s="2">
        <f t="shared" si="13"/>
        <v>207468589.49520746</v>
      </c>
      <c r="B35" s="2">
        <f>A35*Main!$B$2</f>
        <v>216113.11405750777</v>
      </c>
      <c r="C35" s="2">
        <f t="shared" si="11"/>
        <v>172890.49124600622</v>
      </c>
      <c r="D35" s="2">
        <f t="shared" si="15"/>
        <v>58000</v>
      </c>
      <c r="E35" s="2">
        <f t="shared" si="12"/>
        <v>207583479.98645347</v>
      </c>
      <c r="G35" s="2">
        <f t="shared" si="16"/>
        <v>56000</v>
      </c>
      <c r="H35" s="2">
        <f t="shared" si="14"/>
        <v>207684702.60926497</v>
      </c>
    </row>
    <row r="36" spans="1:8">
      <c r="A36" s="2">
        <f t="shared" si="13"/>
        <v>207583479.98645347</v>
      </c>
      <c r="B36" s="2">
        <f>A36*Main!$B$2</f>
        <v>216232.79165255569</v>
      </c>
      <c r="C36" s="2">
        <f t="shared" si="11"/>
        <v>172986.23332204454</v>
      </c>
      <c r="D36" s="2">
        <f t="shared" si="15"/>
        <v>59000</v>
      </c>
      <c r="E36" s="2">
        <f t="shared" si="12"/>
        <v>207697466.21977553</v>
      </c>
      <c r="G36" s="2">
        <f t="shared" si="16"/>
        <v>57000</v>
      </c>
      <c r="H36" s="2">
        <f t="shared" si="14"/>
        <v>207799712.77810603</v>
      </c>
    </row>
    <row r="37" spans="1:8">
      <c r="A37" s="2">
        <f t="shared" si="13"/>
        <v>207697466.21977553</v>
      </c>
      <c r="B37" s="2">
        <f>A37*Main!$B$2</f>
        <v>216351.52731226617</v>
      </c>
      <c r="C37" s="2">
        <f t="shared" si="11"/>
        <v>173081.22184981295</v>
      </c>
      <c r="D37" s="2">
        <f t="shared" si="15"/>
        <v>60000</v>
      </c>
      <c r="E37" s="2">
        <f t="shared" si="12"/>
        <v>207810547.44162533</v>
      </c>
      <c r="G37" s="2">
        <f t="shared" si="16"/>
        <v>58000</v>
      </c>
      <c r="H37" s="2">
        <f t="shared" si="14"/>
        <v>207913817.74708781</v>
      </c>
    </row>
    <row r="38" spans="1:8">
      <c r="A38" s="2">
        <f t="shared" si="13"/>
        <v>207810547.44162533</v>
      </c>
      <c r="B38" s="2">
        <f>A38*Main!$B$2</f>
        <v>216469.32025169305</v>
      </c>
      <c r="C38" s="2">
        <f t="shared" si="11"/>
        <v>173175.45620135445</v>
      </c>
      <c r="D38" s="2">
        <f t="shared" si="15"/>
        <v>61000</v>
      </c>
      <c r="E38" s="2">
        <f t="shared" si="12"/>
        <v>207922722.89782667</v>
      </c>
      <c r="G38" s="2">
        <f t="shared" si="16"/>
        <v>59000</v>
      </c>
      <c r="H38" s="2">
        <f t="shared" si="14"/>
        <v>208027016.76187703</v>
      </c>
    </row>
    <row r="39" spans="1:8">
      <c r="A39" s="2">
        <f t="shared" si="13"/>
        <v>207922722.89782667</v>
      </c>
      <c r="B39" s="2">
        <f>A39*Main!$B$2</f>
        <v>216586.16968523612</v>
      </c>
      <c r="C39" s="2">
        <f t="shared" si="11"/>
        <v>173268.9357481889</v>
      </c>
      <c r="D39" s="2">
        <f t="shared" si="15"/>
        <v>62000</v>
      </c>
      <c r="E39" s="2">
        <f t="shared" si="12"/>
        <v>208033991.83357486</v>
      </c>
      <c r="G39" s="2">
        <f t="shared" si="16"/>
        <v>60000</v>
      </c>
      <c r="H39" s="2">
        <f t="shared" si="14"/>
        <v>208139309.06751192</v>
      </c>
    </row>
    <row r="40" spans="1:8">
      <c r="A40" s="2">
        <f t="shared" si="13"/>
        <v>208033991.83357486</v>
      </c>
      <c r="B40" s="2">
        <f>A40*Main!$B$2</f>
        <v>216702.07482664048</v>
      </c>
      <c r="C40" s="2">
        <f t="shared" si="11"/>
        <v>173361.65986131239</v>
      </c>
      <c r="D40" s="2">
        <f t="shared" si="15"/>
        <v>63000</v>
      </c>
      <c r="E40" s="2">
        <f t="shared" si="12"/>
        <v>208144353.49343619</v>
      </c>
      <c r="G40" s="2">
        <f t="shared" si="16"/>
        <v>61000</v>
      </c>
      <c r="H40" s="2">
        <f t="shared" si="14"/>
        <v>208250693.90840149</v>
      </c>
    </row>
    <row r="41" spans="1:8">
      <c r="A41" s="2">
        <f t="shared" si="13"/>
        <v>208144353.49343619</v>
      </c>
      <c r="B41" s="2">
        <f>A41*Main!$B$2</f>
        <v>216817.03488899602</v>
      </c>
      <c r="C41" s="2">
        <f t="shared" si="11"/>
        <v>173453.62791119682</v>
      </c>
      <c r="D41" s="2">
        <f t="shared" si="15"/>
        <v>64000</v>
      </c>
      <c r="E41" s="2">
        <f t="shared" si="12"/>
        <v>208253807.1213474</v>
      </c>
      <c r="G41" s="2">
        <f t="shared" si="16"/>
        <v>62000</v>
      </c>
      <c r="H41" s="2">
        <f t="shared" si="14"/>
        <v>208361170.52832517</v>
      </c>
    </row>
    <row r="42" spans="1:8">
      <c r="A42" s="2">
        <f t="shared" si="13"/>
        <v>208253807.1213474</v>
      </c>
      <c r="B42" s="2">
        <f>A42*Main!$B$2</f>
        <v>216931.04908473688</v>
      </c>
      <c r="C42" s="2">
        <f t="shared" si="11"/>
        <v>173544.8392677895</v>
      </c>
      <c r="D42" s="2">
        <f>(A42+C42-(D41+1000))-FLOOR(E41,1000000)+(D41+1000)</f>
        <v>427351.96061518788</v>
      </c>
      <c r="E42" s="2">
        <f t="shared" si="12"/>
        <v>208000000</v>
      </c>
      <c r="G42" s="2">
        <f>(A42+B42-(G41+1000))-FLOOR(H41,1000000)+(G41+1000)</f>
        <v>470738.17043212056</v>
      </c>
      <c r="H42" s="2">
        <f>A42+B42-G42</f>
        <v>208000000</v>
      </c>
    </row>
    <row r="44" spans="1:8">
      <c r="A44" s="2">
        <f>E42</f>
        <v>208000000</v>
      </c>
      <c r="B44" s="2">
        <f>A44*Main!$B$2</f>
        <v>216666.66666666666</v>
      </c>
      <c r="C44" s="2">
        <f t="shared" ref="C44:C55" si="17">B44-(B44*0.2)</f>
        <v>173333.33333333331</v>
      </c>
      <c r="D44" s="2">
        <f>D41+2000</f>
        <v>66000</v>
      </c>
      <c r="E44" s="2">
        <f t="shared" ref="E44:E55" si="18">A44+C44-D44</f>
        <v>208107333.33333334</v>
      </c>
      <c r="G44" s="2">
        <f>G41+1000</f>
        <v>63000</v>
      </c>
      <c r="H44" s="2">
        <f>A44+B44-G44</f>
        <v>208153666.66666666</v>
      </c>
    </row>
    <row r="45" spans="1:8">
      <c r="A45" s="2">
        <f t="shared" ref="A45:A55" si="19">E44</f>
        <v>208107333.33333334</v>
      </c>
      <c r="B45" s="2">
        <f>A45*Main!$B$2</f>
        <v>216778.47222222222</v>
      </c>
      <c r="C45" s="2">
        <f t="shared" si="17"/>
        <v>173422.77777777778</v>
      </c>
      <c r="D45" s="2">
        <f>D44+1000</f>
        <v>67000</v>
      </c>
      <c r="E45" s="2">
        <f t="shared" si="18"/>
        <v>208213756.11111113</v>
      </c>
      <c r="G45" s="2">
        <f>G44+1000</f>
        <v>64000</v>
      </c>
      <c r="H45" s="2">
        <f t="shared" ref="H45:H54" si="20">A45+B45</f>
        <v>208324111.80555555</v>
      </c>
    </row>
    <row r="46" spans="1:8">
      <c r="A46" s="2">
        <f t="shared" si="19"/>
        <v>208213756.11111113</v>
      </c>
      <c r="B46" s="2">
        <f>A46*Main!$B$2</f>
        <v>216889.32928240742</v>
      </c>
      <c r="C46" s="2">
        <f t="shared" si="17"/>
        <v>173511.46342592593</v>
      </c>
      <c r="D46" s="2">
        <f t="shared" ref="D46:D54" si="21">D45+1000</f>
        <v>68000</v>
      </c>
      <c r="E46" s="2">
        <f t="shared" si="18"/>
        <v>208319267.57453707</v>
      </c>
      <c r="G46" s="2">
        <f t="shared" ref="G46:G54" si="22">G45+1000</f>
        <v>65000</v>
      </c>
      <c r="H46" s="2">
        <f t="shared" si="20"/>
        <v>208430645.44039354</v>
      </c>
    </row>
    <row r="47" spans="1:8">
      <c r="A47" s="2">
        <f t="shared" si="19"/>
        <v>208319267.57453707</v>
      </c>
      <c r="B47" s="2">
        <f>A47*Main!$B$2</f>
        <v>216999.23705680945</v>
      </c>
      <c r="C47" s="2">
        <f t="shared" si="17"/>
        <v>173599.38964544755</v>
      </c>
      <c r="D47" s="2">
        <f t="shared" si="21"/>
        <v>69000</v>
      </c>
      <c r="E47" s="2">
        <f t="shared" si="18"/>
        <v>208423866.96418253</v>
      </c>
      <c r="G47" s="2">
        <f t="shared" si="22"/>
        <v>66000</v>
      </c>
      <c r="H47" s="2">
        <f t="shared" si="20"/>
        <v>208536266.81159389</v>
      </c>
    </row>
    <row r="48" spans="1:8">
      <c r="A48" s="2">
        <f t="shared" si="19"/>
        <v>208423866.96418253</v>
      </c>
      <c r="B48" s="2">
        <f>A48*Main!$B$2</f>
        <v>217108.19475435678</v>
      </c>
      <c r="C48" s="2">
        <f t="shared" si="17"/>
        <v>173686.55580348542</v>
      </c>
      <c r="D48" s="2">
        <f t="shared" si="21"/>
        <v>70000</v>
      </c>
      <c r="E48" s="2">
        <f t="shared" si="18"/>
        <v>208527553.519986</v>
      </c>
      <c r="G48" s="2">
        <f t="shared" si="22"/>
        <v>67000</v>
      </c>
      <c r="H48" s="2">
        <f t="shared" si="20"/>
        <v>208640975.15893689</v>
      </c>
    </row>
    <row r="49" spans="1:8">
      <c r="A49" s="2">
        <f t="shared" si="19"/>
        <v>208527553.519986</v>
      </c>
      <c r="B49" s="2">
        <f>A49*Main!$B$2</f>
        <v>217216.20158331876</v>
      </c>
      <c r="C49" s="2">
        <f t="shared" si="17"/>
        <v>173772.96126665501</v>
      </c>
      <c r="D49" s="2">
        <f t="shared" si="21"/>
        <v>71000</v>
      </c>
      <c r="E49" s="2">
        <f t="shared" si="18"/>
        <v>208630326.48125267</v>
      </c>
      <c r="G49" s="2">
        <f t="shared" si="22"/>
        <v>68000</v>
      </c>
      <c r="H49" s="2">
        <f t="shared" si="20"/>
        <v>208744769.72156933</v>
      </c>
    </row>
    <row r="50" spans="1:8">
      <c r="A50" s="2">
        <f t="shared" si="19"/>
        <v>208630326.48125267</v>
      </c>
      <c r="B50" s="2">
        <f>A50*Main!$B$2</f>
        <v>217323.25675130487</v>
      </c>
      <c r="C50" s="2">
        <f t="shared" si="17"/>
        <v>173858.6054010439</v>
      </c>
      <c r="D50" s="2">
        <f t="shared" si="21"/>
        <v>72000</v>
      </c>
      <c r="E50" s="2">
        <f t="shared" si="18"/>
        <v>208732185.08665371</v>
      </c>
      <c r="G50" s="2">
        <f t="shared" si="22"/>
        <v>69000</v>
      </c>
      <c r="H50" s="2">
        <f t="shared" si="20"/>
        <v>208847649.73800397</v>
      </c>
    </row>
    <row r="51" spans="1:8">
      <c r="A51" s="2">
        <f t="shared" si="19"/>
        <v>208732185.08665371</v>
      </c>
      <c r="B51" s="2">
        <f>A51*Main!$B$2</f>
        <v>217429.35946526428</v>
      </c>
      <c r="C51" s="2">
        <f t="shared" si="17"/>
        <v>173943.48757221142</v>
      </c>
      <c r="D51" s="2">
        <f t="shared" si="21"/>
        <v>73000</v>
      </c>
      <c r="E51" s="2">
        <f t="shared" si="18"/>
        <v>208833128.57422593</v>
      </c>
      <c r="G51" s="2">
        <f t="shared" si="22"/>
        <v>70000</v>
      </c>
      <c r="H51" s="2">
        <f t="shared" si="20"/>
        <v>208949614.44611898</v>
      </c>
    </row>
    <row r="52" spans="1:8">
      <c r="A52" s="2">
        <f t="shared" si="19"/>
        <v>208833128.57422593</v>
      </c>
      <c r="B52" s="2">
        <f>A52*Main!$B$2</f>
        <v>217534.50893148535</v>
      </c>
      <c r="C52" s="2">
        <f t="shared" si="17"/>
        <v>174027.60714518829</v>
      </c>
      <c r="D52" s="2">
        <f t="shared" si="21"/>
        <v>74000</v>
      </c>
      <c r="E52" s="2">
        <f t="shared" si="18"/>
        <v>208933156.18137112</v>
      </c>
      <c r="G52" s="2">
        <f t="shared" si="22"/>
        <v>71000</v>
      </c>
      <c r="H52" s="2">
        <f t="shared" si="20"/>
        <v>209050663.08315742</v>
      </c>
    </row>
    <row r="53" spans="1:8">
      <c r="A53" s="2">
        <f t="shared" si="19"/>
        <v>208933156.18137112</v>
      </c>
      <c r="B53" s="2">
        <f>A53*Main!$B$2</f>
        <v>217638.70435559491</v>
      </c>
      <c r="C53" s="2">
        <f t="shared" si="17"/>
        <v>174110.96348447591</v>
      </c>
      <c r="D53" s="2">
        <f t="shared" si="21"/>
        <v>75000</v>
      </c>
      <c r="E53" s="2">
        <f t="shared" si="18"/>
        <v>209032267.14485559</v>
      </c>
      <c r="G53" s="2">
        <f t="shared" si="22"/>
        <v>72000</v>
      </c>
      <c r="H53" s="2">
        <f t="shared" si="20"/>
        <v>209150794.88572672</v>
      </c>
    </row>
    <row r="54" spans="1:8">
      <c r="A54" s="2">
        <f t="shared" si="19"/>
        <v>209032267.14485559</v>
      </c>
      <c r="B54" s="2">
        <f>A54*Main!$B$2</f>
        <v>217741.94494255789</v>
      </c>
      <c r="C54" s="2">
        <f t="shared" si="17"/>
        <v>174193.55595404631</v>
      </c>
      <c r="D54" s="2">
        <f t="shared" si="21"/>
        <v>76000</v>
      </c>
      <c r="E54" s="2">
        <f t="shared" si="18"/>
        <v>209130460.70080963</v>
      </c>
      <c r="G54" s="2">
        <f t="shared" si="22"/>
        <v>73000</v>
      </c>
      <c r="H54" s="2">
        <f t="shared" si="20"/>
        <v>209250009.08979815</v>
      </c>
    </row>
    <row r="55" spans="1:8">
      <c r="A55" s="2">
        <f t="shared" si="19"/>
        <v>209130460.70080963</v>
      </c>
      <c r="B55" s="2">
        <f>A55*Main!$B$2</f>
        <v>217844.2298966767</v>
      </c>
      <c r="C55" s="2">
        <f t="shared" si="17"/>
        <v>174275.38391734136</v>
      </c>
      <c r="D55" s="2">
        <f>(A55+C55-(D54+1000))-FLOOR(E54,1000000)+(D54+1000)</f>
        <v>304736.08472695947</v>
      </c>
      <c r="E55" s="2">
        <f t="shared" si="18"/>
        <v>209000000</v>
      </c>
      <c r="G55" s="2">
        <f>(A55+B55-(G54+1000))-FLOOR(H54,1000000)+(G54+1000)</f>
        <v>348304.93070629239</v>
      </c>
      <c r="H55" s="2">
        <f>A55+B55-G55</f>
        <v>209000000</v>
      </c>
    </row>
    <row r="57" spans="1:8">
      <c r="A57" s="2">
        <f>E55</f>
        <v>209000000</v>
      </c>
      <c r="B57" s="2">
        <f>A57*Main!$B$2</f>
        <v>217708.33333333334</v>
      </c>
      <c r="C57" s="2">
        <f t="shared" ref="C57:C68" si="23">B57-(B57*0.2)</f>
        <v>174166.66666666669</v>
      </c>
      <c r="D57" s="2">
        <f>D54+2000</f>
        <v>78000</v>
      </c>
      <c r="E57" s="2">
        <f t="shared" ref="E57:E68" si="24">A57+C57-D57</f>
        <v>209096166.66666666</v>
      </c>
      <c r="G57" s="2">
        <f>G54+1000</f>
        <v>74000</v>
      </c>
      <c r="H57" s="2">
        <f>A57+B57-G57</f>
        <v>209143708.33333334</v>
      </c>
    </row>
    <row r="58" spans="1:8">
      <c r="A58" s="2">
        <f t="shared" ref="A58:A68" si="25">E57</f>
        <v>209096166.66666666</v>
      </c>
      <c r="B58" s="2">
        <f>A58*Main!$B$2</f>
        <v>217808.50694444444</v>
      </c>
      <c r="C58" s="2">
        <f t="shared" si="23"/>
        <v>174246.80555555556</v>
      </c>
      <c r="D58" s="2">
        <f>D57+1000</f>
        <v>79000</v>
      </c>
      <c r="E58" s="2">
        <f t="shared" si="24"/>
        <v>209191413.47222221</v>
      </c>
      <c r="G58" s="2">
        <f>G57+1000</f>
        <v>75000</v>
      </c>
      <c r="H58" s="2">
        <f t="shared" ref="H58:H67" si="26">A58+B58</f>
        <v>209313975.1736111</v>
      </c>
    </row>
    <row r="59" spans="1:8">
      <c r="A59" s="2">
        <f t="shared" si="25"/>
        <v>209191413.47222221</v>
      </c>
      <c r="B59" s="2">
        <f>A59*Main!$B$2</f>
        <v>217907.72236689812</v>
      </c>
      <c r="C59" s="2">
        <f t="shared" si="23"/>
        <v>174326.1778935185</v>
      </c>
      <c r="D59" s="2">
        <f t="shared" ref="D59:D67" si="27">D58+1000</f>
        <v>80000</v>
      </c>
      <c r="E59" s="2">
        <f t="shared" si="24"/>
        <v>209285739.65011573</v>
      </c>
      <c r="G59" s="2">
        <f t="shared" ref="G59:G67" si="28">G58+1000</f>
        <v>76000</v>
      </c>
      <c r="H59" s="2">
        <f t="shared" si="26"/>
        <v>209409321.19458911</v>
      </c>
    </row>
    <row r="60" spans="1:8">
      <c r="A60" s="2">
        <f t="shared" si="25"/>
        <v>209285739.65011573</v>
      </c>
      <c r="B60" s="2">
        <f>A60*Main!$B$2</f>
        <v>218005.97880220387</v>
      </c>
      <c r="C60" s="2">
        <f t="shared" si="23"/>
        <v>174404.78304176309</v>
      </c>
      <c r="D60" s="2">
        <f t="shared" si="27"/>
        <v>81000</v>
      </c>
      <c r="E60" s="2">
        <f t="shared" si="24"/>
        <v>209379144.4331575</v>
      </c>
      <c r="G60" s="2">
        <f t="shared" si="28"/>
        <v>77000</v>
      </c>
      <c r="H60" s="2">
        <f t="shared" si="26"/>
        <v>209503745.62891793</v>
      </c>
    </row>
    <row r="61" spans="1:8">
      <c r="A61" s="2">
        <f t="shared" si="25"/>
        <v>209379144.4331575</v>
      </c>
      <c r="B61" s="2">
        <f>A61*Main!$B$2</f>
        <v>218103.27545120573</v>
      </c>
      <c r="C61" s="2">
        <f t="shared" si="23"/>
        <v>174482.62036096459</v>
      </c>
      <c r="D61" s="2">
        <f t="shared" si="27"/>
        <v>82000</v>
      </c>
      <c r="E61" s="2">
        <f t="shared" si="24"/>
        <v>209471627.05351847</v>
      </c>
      <c r="G61" s="2">
        <f t="shared" si="28"/>
        <v>78000</v>
      </c>
      <c r="H61" s="2">
        <f t="shared" si="26"/>
        <v>209597247.70860872</v>
      </c>
    </row>
    <row r="62" spans="1:8">
      <c r="A62" s="2">
        <f t="shared" si="25"/>
        <v>209471627.05351847</v>
      </c>
      <c r="B62" s="2">
        <f>A62*Main!$B$2</f>
        <v>218199.61151408174</v>
      </c>
      <c r="C62" s="2">
        <f t="shared" si="23"/>
        <v>174559.68921126539</v>
      </c>
      <c r="D62" s="2">
        <f t="shared" si="27"/>
        <v>83000</v>
      </c>
      <c r="E62" s="2">
        <f t="shared" si="24"/>
        <v>209563186.74272975</v>
      </c>
      <c r="G62" s="2">
        <f t="shared" si="28"/>
        <v>79000</v>
      </c>
      <c r="H62" s="2">
        <f t="shared" si="26"/>
        <v>209689826.66503257</v>
      </c>
    </row>
    <row r="63" spans="1:8">
      <c r="A63" s="2">
        <f t="shared" si="25"/>
        <v>209563186.74272975</v>
      </c>
      <c r="B63" s="2">
        <f>A63*Main!$B$2</f>
        <v>218294.98619034348</v>
      </c>
      <c r="C63" s="2">
        <f t="shared" si="23"/>
        <v>174635.98895227478</v>
      </c>
      <c r="D63" s="2">
        <f t="shared" si="27"/>
        <v>84000</v>
      </c>
      <c r="E63" s="2">
        <f t="shared" si="24"/>
        <v>209653822.73168203</v>
      </c>
      <c r="G63" s="2">
        <f t="shared" si="28"/>
        <v>80000</v>
      </c>
      <c r="H63" s="2">
        <f t="shared" si="26"/>
        <v>209781481.7289201</v>
      </c>
    </row>
    <row r="64" spans="1:8">
      <c r="A64" s="2">
        <f t="shared" si="25"/>
        <v>209653822.73168203</v>
      </c>
      <c r="B64" s="2">
        <f>A64*Main!$B$2</f>
        <v>218389.39867883545</v>
      </c>
      <c r="C64" s="2">
        <f t="shared" si="23"/>
        <v>174711.51894306837</v>
      </c>
      <c r="D64" s="2">
        <f t="shared" si="27"/>
        <v>85000</v>
      </c>
      <c r="E64" s="2">
        <f t="shared" si="24"/>
        <v>209743534.2506251</v>
      </c>
      <c r="G64" s="2">
        <f t="shared" si="28"/>
        <v>81000</v>
      </c>
      <c r="H64" s="2">
        <f t="shared" si="26"/>
        <v>209872212.13036087</v>
      </c>
    </row>
    <row r="65" spans="1:8">
      <c r="A65" s="2">
        <f t="shared" si="25"/>
        <v>209743534.2506251</v>
      </c>
      <c r="B65" s="2">
        <f>A65*Main!$B$2</f>
        <v>218482.84817773447</v>
      </c>
      <c r="C65" s="2">
        <f t="shared" si="23"/>
        <v>174786.27854218759</v>
      </c>
      <c r="D65" s="2">
        <f t="shared" si="27"/>
        <v>86000</v>
      </c>
      <c r="E65" s="2">
        <f t="shared" si="24"/>
        <v>209832320.52916729</v>
      </c>
      <c r="G65" s="2">
        <f t="shared" si="28"/>
        <v>82000</v>
      </c>
      <c r="H65" s="2">
        <f t="shared" si="26"/>
        <v>209962017.09880283</v>
      </c>
    </row>
    <row r="66" spans="1:8">
      <c r="A66" s="2">
        <f t="shared" si="25"/>
        <v>209832320.52916729</v>
      </c>
      <c r="B66" s="2">
        <f>A66*Main!$B$2</f>
        <v>218575.33388454927</v>
      </c>
      <c r="C66" s="2">
        <f t="shared" si="23"/>
        <v>174860.2671076394</v>
      </c>
      <c r="D66" s="2">
        <f t="shared" si="27"/>
        <v>87000</v>
      </c>
      <c r="E66" s="2">
        <f t="shared" si="24"/>
        <v>209920180.79627493</v>
      </c>
      <c r="G66" s="2">
        <f t="shared" si="28"/>
        <v>83000</v>
      </c>
      <c r="H66" s="2">
        <f t="shared" si="26"/>
        <v>210050895.86305183</v>
      </c>
    </row>
    <row r="67" spans="1:8">
      <c r="A67" s="2">
        <f t="shared" si="25"/>
        <v>209920180.79627493</v>
      </c>
      <c r="B67" s="2">
        <f>A67*Main!$B$2</f>
        <v>218666.85499611971</v>
      </c>
      <c r="C67" s="2">
        <f t="shared" si="23"/>
        <v>174933.48399689578</v>
      </c>
      <c r="D67" s="2">
        <f t="shared" si="27"/>
        <v>88000</v>
      </c>
      <c r="E67" s="2">
        <f t="shared" si="24"/>
        <v>210007114.28027183</v>
      </c>
      <c r="G67" s="2">
        <f t="shared" si="28"/>
        <v>84000</v>
      </c>
      <c r="H67" s="2">
        <f t="shared" si="26"/>
        <v>210138847.65127105</v>
      </c>
    </row>
    <row r="68" spans="1:8">
      <c r="A68" s="2">
        <f t="shared" si="25"/>
        <v>210007114.28027183</v>
      </c>
      <c r="B68" s="2">
        <f>A68*Main!$B$2</f>
        <v>218757.41070861649</v>
      </c>
      <c r="C68" s="2">
        <f t="shared" si="23"/>
        <v>175005.92856689318</v>
      </c>
      <c r="D68" s="2">
        <f>(A68+C68-(D67+1000))-FLOOR(E67,1000000)+(D67+1000)</f>
        <v>182120.20883873105</v>
      </c>
      <c r="E68" s="2">
        <f t="shared" si="24"/>
        <v>210000000</v>
      </c>
      <c r="G68" s="2">
        <f>(A68+B68-(G67+1000))-FLOOR(H67,1000000)+(G67+1000)</f>
        <v>225871.69098043442</v>
      </c>
      <c r="H68" s="2">
        <f>A68+B68-G68</f>
        <v>210000000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H68"/>
  <sheetViews>
    <sheetView tabSelected="1" workbookViewId="0">
      <selection activeCell="G6" sqref="G6"/>
    </sheetView>
  </sheetViews>
  <sheetFormatPr defaultRowHeight="12.75"/>
  <cols>
    <col min="1" max="1" width="12.625" style="1" bestFit="1" customWidth="1"/>
    <col min="2" max="2" width="15.25" style="1" bestFit="1" customWidth="1"/>
    <col min="3" max="3" width="11.125" style="1" bestFit="1" customWidth="1"/>
    <col min="4" max="4" width="13.25" style="1" bestFit="1" customWidth="1"/>
    <col min="5" max="5" width="12.625" style="1" bestFit="1" customWidth="1"/>
    <col min="6" max="6" width="9" style="1"/>
    <col min="7" max="7" width="13.25" style="1" bestFit="1" customWidth="1"/>
    <col min="8" max="8" width="12.625" style="1" bestFit="1" customWidth="1"/>
    <col min="9" max="16384" width="9" style="1"/>
  </cols>
  <sheetData>
    <row r="1" spans="1:8">
      <c r="A1" s="1" t="s">
        <v>6</v>
      </c>
      <c r="B1" s="2">
        <f>Main!C12</f>
        <v>38400000</v>
      </c>
    </row>
    <row r="2" spans="1:8">
      <c r="B2" s="12">
        <v>1.0416666666666699E-3</v>
      </c>
    </row>
    <row r="4" spans="1:8">
      <c r="B4" s="1" t="s">
        <v>21</v>
      </c>
      <c r="C4" s="1" t="s">
        <v>20</v>
      </c>
      <c r="D4" s="1" t="s">
        <v>22</v>
      </c>
      <c r="E4" s="1" t="s">
        <v>23</v>
      </c>
    </row>
    <row r="5" spans="1:8">
      <c r="A5" s="2">
        <f>B1</f>
        <v>38400000</v>
      </c>
      <c r="B5" s="2">
        <f>A5*Main!$B$2</f>
        <v>40000</v>
      </c>
      <c r="C5" s="2">
        <f t="shared" ref="C5:C16" si="0">B5-(B5*0.2)</f>
        <v>32000</v>
      </c>
      <c r="D5" s="2">
        <v>30000</v>
      </c>
      <c r="E5" s="2">
        <f t="shared" ref="E5:E16" si="1">A5+C5-D5</f>
        <v>38402000</v>
      </c>
      <c r="G5" s="2">
        <v>30000</v>
      </c>
      <c r="H5" s="2">
        <f>A5+B5</f>
        <v>38440000</v>
      </c>
    </row>
    <row r="6" spans="1:8">
      <c r="A6" s="2">
        <f t="shared" ref="A6:A16" si="2">E5</f>
        <v>38402000</v>
      </c>
      <c r="B6" s="2">
        <f>A6*Main!$B$2</f>
        <v>40002.083333333336</v>
      </c>
      <c r="C6" s="2">
        <f t="shared" si="0"/>
        <v>32001.666666666668</v>
      </c>
      <c r="D6" s="2">
        <f>D5+1000</f>
        <v>31000</v>
      </c>
      <c r="E6" s="2">
        <f t="shared" si="1"/>
        <v>38403001.666666664</v>
      </c>
      <c r="G6" s="2">
        <f>G5+1000</f>
        <v>31000</v>
      </c>
      <c r="H6" s="2">
        <f t="shared" ref="H6:H28" si="3">A6+B6</f>
        <v>38442002.083333336</v>
      </c>
    </row>
    <row r="7" spans="1:8">
      <c r="A7" s="2">
        <f t="shared" si="2"/>
        <v>38403001.666666664</v>
      </c>
      <c r="B7" s="2">
        <f>A7*Main!$B$2</f>
        <v>40003.126736111109</v>
      </c>
      <c r="C7" s="2">
        <f t="shared" si="0"/>
        <v>32002.501388888886</v>
      </c>
      <c r="D7" s="2">
        <f t="shared" ref="D7:D15" si="4">D6+1000</f>
        <v>32000</v>
      </c>
      <c r="E7" s="2">
        <f t="shared" si="1"/>
        <v>38403004.168055557</v>
      </c>
      <c r="G7" s="2">
        <f t="shared" ref="G7:G15" si="5">G6+1000</f>
        <v>32000</v>
      </c>
      <c r="H7" s="2">
        <f t="shared" si="3"/>
        <v>38443004.793402776</v>
      </c>
    </row>
    <row r="8" spans="1:8">
      <c r="A8" s="2">
        <f t="shared" si="2"/>
        <v>38403004.168055557</v>
      </c>
      <c r="B8" s="2">
        <f>A8*Main!$B$2</f>
        <v>40003.12934172454</v>
      </c>
      <c r="C8" s="2">
        <f t="shared" si="0"/>
        <v>32002.503473379631</v>
      </c>
      <c r="D8" s="2">
        <f t="shared" si="4"/>
        <v>33000</v>
      </c>
      <c r="E8" s="2">
        <f t="shared" si="1"/>
        <v>38402006.671528935</v>
      </c>
      <c r="G8" s="2">
        <f t="shared" si="5"/>
        <v>33000</v>
      </c>
      <c r="H8" s="2">
        <f t="shared" si="3"/>
        <v>38443007.297397278</v>
      </c>
    </row>
    <row r="9" spans="1:8">
      <c r="A9" s="2">
        <f t="shared" si="2"/>
        <v>38402006.671528935</v>
      </c>
      <c r="B9" s="2">
        <f>A9*Main!$B$2</f>
        <v>40002.090282842641</v>
      </c>
      <c r="C9" s="2">
        <f t="shared" si="0"/>
        <v>32001.672226274113</v>
      </c>
      <c r="D9" s="2">
        <f t="shared" si="4"/>
        <v>34000</v>
      </c>
      <c r="E9" s="2">
        <f t="shared" si="1"/>
        <v>38400008.343755208</v>
      </c>
      <c r="G9" s="2">
        <f t="shared" si="5"/>
        <v>34000</v>
      </c>
      <c r="H9" s="2">
        <f t="shared" si="3"/>
        <v>38442008.761811778</v>
      </c>
    </row>
    <row r="10" spans="1:8">
      <c r="A10" s="2">
        <f t="shared" si="2"/>
        <v>38400008.343755208</v>
      </c>
      <c r="B10" s="2">
        <f>A10*Main!$B$2</f>
        <v>40000.008691411676</v>
      </c>
      <c r="C10" s="2">
        <f t="shared" si="0"/>
        <v>32000.006953129341</v>
      </c>
      <c r="D10" s="2">
        <f t="shared" si="4"/>
        <v>35000</v>
      </c>
      <c r="E10" s="2">
        <f t="shared" si="1"/>
        <v>38397008.350708336</v>
      </c>
      <c r="G10" s="2">
        <f t="shared" si="5"/>
        <v>35000</v>
      </c>
      <c r="H10" s="2">
        <f t="shared" si="3"/>
        <v>38440008.352446623</v>
      </c>
    </row>
    <row r="11" spans="1:8">
      <c r="A11" s="2">
        <f t="shared" si="2"/>
        <v>38397008.350708336</v>
      </c>
      <c r="B11" s="2">
        <f>A11*Main!$B$2</f>
        <v>39996.883698654514</v>
      </c>
      <c r="C11" s="2">
        <f t="shared" si="0"/>
        <v>31997.506958923612</v>
      </c>
      <c r="D11" s="2">
        <f t="shared" si="4"/>
        <v>36000</v>
      </c>
      <c r="E11" s="2">
        <f t="shared" si="1"/>
        <v>38393005.85766726</v>
      </c>
      <c r="G11" s="2">
        <f t="shared" si="5"/>
        <v>36000</v>
      </c>
      <c r="H11" s="2">
        <f t="shared" si="3"/>
        <v>38437005.234406993</v>
      </c>
    </row>
    <row r="12" spans="1:8">
      <c r="A12" s="2">
        <f t="shared" si="2"/>
        <v>38393005.85766726</v>
      </c>
      <c r="B12" s="2">
        <f>A12*Main!$B$2</f>
        <v>39992.714435070062</v>
      </c>
      <c r="C12" s="2">
        <f t="shared" si="0"/>
        <v>31994.171548056049</v>
      </c>
      <c r="D12" s="2">
        <f t="shared" si="4"/>
        <v>37000</v>
      </c>
      <c r="E12" s="2">
        <f t="shared" si="1"/>
        <v>38388000.029215313</v>
      </c>
      <c r="G12" s="2">
        <f t="shared" si="5"/>
        <v>37000</v>
      </c>
      <c r="H12" s="2">
        <f t="shared" si="3"/>
        <v>38432998.572102331</v>
      </c>
    </row>
    <row r="13" spans="1:8">
      <c r="A13" s="2">
        <f t="shared" si="2"/>
        <v>38388000.029215313</v>
      </c>
      <c r="B13" s="2">
        <f>A13*Main!$B$2</f>
        <v>39987.500030432617</v>
      </c>
      <c r="C13" s="2">
        <f t="shared" si="0"/>
        <v>31990.000024346093</v>
      </c>
      <c r="D13" s="2">
        <f t="shared" si="4"/>
        <v>38000</v>
      </c>
      <c r="E13" s="2">
        <f t="shared" si="1"/>
        <v>38381990.029239662</v>
      </c>
      <c r="G13" s="2">
        <f t="shared" si="5"/>
        <v>38000</v>
      </c>
      <c r="H13" s="2">
        <f t="shared" si="3"/>
        <v>38427987.529245749</v>
      </c>
    </row>
    <row r="14" spans="1:8">
      <c r="A14" s="2">
        <f t="shared" si="2"/>
        <v>38381990.029239662</v>
      </c>
      <c r="B14" s="2">
        <f>A14*Main!$B$2</f>
        <v>39981.239613791317</v>
      </c>
      <c r="C14" s="2">
        <f t="shared" si="0"/>
        <v>31984.991691033054</v>
      </c>
      <c r="D14" s="2">
        <f t="shared" si="4"/>
        <v>39000</v>
      </c>
      <c r="E14" s="2">
        <f t="shared" si="1"/>
        <v>38374975.020930693</v>
      </c>
      <c r="G14" s="2">
        <f t="shared" si="5"/>
        <v>39000</v>
      </c>
      <c r="H14" s="2">
        <f t="shared" si="3"/>
        <v>38421971.268853456</v>
      </c>
    </row>
    <row r="15" spans="1:8">
      <c r="A15" s="2">
        <f t="shared" si="2"/>
        <v>38374975.020930693</v>
      </c>
      <c r="B15" s="2">
        <f>A15*Main!$B$2</f>
        <v>39973.932313469471</v>
      </c>
      <c r="C15" s="2">
        <f t="shared" si="0"/>
        <v>31979.145850775578</v>
      </c>
      <c r="D15" s="2">
        <f t="shared" si="4"/>
        <v>40000</v>
      </c>
      <c r="E15" s="2">
        <f t="shared" si="1"/>
        <v>38366954.16678147</v>
      </c>
      <c r="G15" s="2">
        <f t="shared" si="5"/>
        <v>40000</v>
      </c>
      <c r="H15" s="2">
        <f t="shared" si="3"/>
        <v>38414948.953244165</v>
      </c>
    </row>
    <row r="16" spans="1:8">
      <c r="A16" s="2">
        <f t="shared" si="2"/>
        <v>38366954.16678147</v>
      </c>
      <c r="B16" s="2">
        <f>A16*Main!$B$2</f>
        <v>39965.577257064033</v>
      </c>
      <c r="C16" s="2">
        <f t="shared" si="0"/>
        <v>31972.461805651226</v>
      </c>
      <c r="D16" s="2">
        <f>(A16+C16-(D15+1000))-FLOOR(E15,1000000)+(D15+1000)</f>
        <v>398926.62858711928</v>
      </c>
      <c r="E16" s="2">
        <f t="shared" si="1"/>
        <v>38000000</v>
      </c>
      <c r="G16" s="2">
        <f>(A16+B16-(G15+1000))-FLOOR(H15,1000000)+(G15+1000)</f>
        <v>406919.74403853714</v>
      </c>
      <c r="H16" s="2">
        <f>A16+B16-G16</f>
        <v>38000000</v>
      </c>
    </row>
    <row r="17" spans="1:8">
      <c r="D17" s="2"/>
      <c r="E17" s="2"/>
    </row>
    <row r="18" spans="1:8">
      <c r="A18" s="2">
        <f>E16</f>
        <v>38000000</v>
      </c>
      <c r="B18" s="2">
        <f>A18*Main!$B$2</f>
        <v>39583.333333333336</v>
      </c>
      <c r="C18" s="2">
        <f t="shared" ref="C18:C29" si="6">B18-(B18*0.2)</f>
        <v>31666.666666666668</v>
      </c>
      <c r="D18" s="2">
        <v>30000</v>
      </c>
      <c r="E18" s="2">
        <f t="shared" ref="E18:E29" si="7">A18+C18-D18</f>
        <v>38001666.666666664</v>
      </c>
      <c r="G18" s="2">
        <f>G15+1000</f>
        <v>41000</v>
      </c>
      <c r="H18" s="2">
        <f>A18+B18-G18</f>
        <v>37998583.333333336</v>
      </c>
    </row>
    <row r="19" spans="1:8">
      <c r="A19" s="2">
        <f t="shared" ref="A19:A29" si="8">E18</f>
        <v>38001666.666666664</v>
      </c>
      <c r="B19" s="2">
        <f>A19*Main!$B$2</f>
        <v>39585.069444444438</v>
      </c>
      <c r="C19" s="2">
        <f t="shared" si="6"/>
        <v>31668.055555555551</v>
      </c>
      <c r="D19" s="2">
        <f>D18+1000</f>
        <v>31000</v>
      </c>
      <c r="E19" s="2">
        <f t="shared" si="7"/>
        <v>38002334.722222216</v>
      </c>
      <c r="G19" s="2">
        <f>G18+1000</f>
        <v>42000</v>
      </c>
      <c r="H19" s="2">
        <f t="shared" si="3"/>
        <v>38041251.736111112</v>
      </c>
    </row>
    <row r="20" spans="1:8">
      <c r="A20" s="2">
        <f t="shared" si="8"/>
        <v>38002334.722222216</v>
      </c>
      <c r="B20" s="2">
        <f>A20*Main!$B$2</f>
        <v>39585.765335648139</v>
      </c>
      <c r="C20" s="2">
        <f t="shared" si="6"/>
        <v>31668.612268518511</v>
      </c>
      <c r="D20" s="2">
        <f t="shared" ref="D20:D28" si="9">D19+1000</f>
        <v>32000</v>
      </c>
      <c r="E20" s="2">
        <f t="shared" si="7"/>
        <v>38002003.334490731</v>
      </c>
      <c r="G20" s="2">
        <f t="shared" ref="G20:G28" si="10">G19+1000</f>
        <v>43000</v>
      </c>
      <c r="H20" s="2">
        <f t="shared" si="3"/>
        <v>38041920.487557866</v>
      </c>
    </row>
    <row r="21" spans="1:8">
      <c r="A21" s="2">
        <f t="shared" si="8"/>
        <v>38002003.334490731</v>
      </c>
      <c r="B21" s="2">
        <f>A21*Main!$B$2</f>
        <v>39585.420140094509</v>
      </c>
      <c r="C21" s="2">
        <f t="shared" si="6"/>
        <v>31668.336112075609</v>
      </c>
      <c r="D21" s="2">
        <f t="shared" si="9"/>
        <v>33000</v>
      </c>
      <c r="E21" s="2">
        <f t="shared" si="7"/>
        <v>38000671.670602806</v>
      </c>
      <c r="G21" s="2">
        <f t="shared" si="10"/>
        <v>44000</v>
      </c>
      <c r="H21" s="2">
        <f t="shared" si="3"/>
        <v>38041588.754630826</v>
      </c>
    </row>
    <row r="22" spans="1:8">
      <c r="A22" s="2">
        <f t="shared" si="8"/>
        <v>38000671.670602806</v>
      </c>
      <c r="B22" s="2">
        <f>A22*Main!$B$2</f>
        <v>39584.032990211257</v>
      </c>
      <c r="C22" s="2">
        <f t="shared" si="6"/>
        <v>31667.226392169006</v>
      </c>
      <c r="D22" s="2">
        <f t="shared" si="9"/>
        <v>34000</v>
      </c>
      <c r="E22" s="2">
        <f t="shared" si="7"/>
        <v>37998338.896994978</v>
      </c>
      <c r="G22" s="2">
        <f t="shared" si="10"/>
        <v>45000</v>
      </c>
      <c r="H22" s="2">
        <f t="shared" si="3"/>
        <v>38040255.703593016</v>
      </c>
    </row>
    <row r="23" spans="1:8">
      <c r="A23" s="2">
        <f t="shared" si="8"/>
        <v>37998338.896994978</v>
      </c>
      <c r="B23" s="2">
        <f>A23*Main!$B$2</f>
        <v>39581.603017703099</v>
      </c>
      <c r="C23" s="2">
        <f t="shared" si="6"/>
        <v>31665.282414162481</v>
      </c>
      <c r="D23" s="2">
        <f t="shared" si="9"/>
        <v>35000</v>
      </c>
      <c r="E23" s="2">
        <f t="shared" si="7"/>
        <v>37995004.179409139</v>
      </c>
      <c r="G23" s="2">
        <f t="shared" si="10"/>
        <v>46000</v>
      </c>
      <c r="H23" s="2">
        <f t="shared" si="3"/>
        <v>38037920.500012681</v>
      </c>
    </row>
    <row r="24" spans="1:8">
      <c r="A24" s="2">
        <f t="shared" si="8"/>
        <v>37995004.179409139</v>
      </c>
      <c r="B24" s="2">
        <f>A24*Main!$B$2</f>
        <v>39578.129353551187</v>
      </c>
      <c r="C24" s="2">
        <f t="shared" si="6"/>
        <v>31662.503482840948</v>
      </c>
      <c r="D24" s="2">
        <f t="shared" si="9"/>
        <v>36000</v>
      </c>
      <c r="E24" s="2">
        <f t="shared" si="7"/>
        <v>37990666.68289198</v>
      </c>
      <c r="G24" s="2">
        <f t="shared" si="10"/>
        <v>47000</v>
      </c>
      <c r="H24" s="2">
        <f t="shared" si="3"/>
        <v>38034582.308762692</v>
      </c>
    </row>
    <row r="25" spans="1:8">
      <c r="A25" s="2">
        <f t="shared" si="8"/>
        <v>37990666.68289198</v>
      </c>
      <c r="B25" s="2">
        <f>A25*Main!$B$2</f>
        <v>39573.611128012475</v>
      </c>
      <c r="C25" s="2">
        <f t="shared" si="6"/>
        <v>31658.888902409981</v>
      </c>
      <c r="D25" s="2">
        <f t="shared" si="9"/>
        <v>37000</v>
      </c>
      <c r="E25" s="2">
        <f t="shared" si="7"/>
        <v>37985325.571794391</v>
      </c>
      <c r="G25" s="2">
        <f t="shared" si="10"/>
        <v>48000</v>
      </c>
      <c r="H25" s="2">
        <f t="shared" si="3"/>
        <v>38030240.29401999</v>
      </c>
    </row>
    <row r="26" spans="1:8">
      <c r="A26" s="2">
        <f t="shared" si="8"/>
        <v>37985325.571794391</v>
      </c>
      <c r="B26" s="2">
        <f>A26*Main!$B$2</f>
        <v>39568.04747061916</v>
      </c>
      <c r="C26" s="2">
        <f t="shared" si="6"/>
        <v>31654.437976495326</v>
      </c>
      <c r="D26" s="2">
        <f t="shared" si="9"/>
        <v>38000</v>
      </c>
      <c r="E26" s="2">
        <f t="shared" si="7"/>
        <v>37978980.009770885</v>
      </c>
      <c r="G26" s="2">
        <f t="shared" si="10"/>
        <v>49000</v>
      </c>
      <c r="H26" s="2">
        <f t="shared" si="3"/>
        <v>38024893.619265012</v>
      </c>
    </row>
    <row r="27" spans="1:8">
      <c r="A27" s="2">
        <f t="shared" si="8"/>
        <v>37978980.009770885</v>
      </c>
      <c r="B27" s="2">
        <f>A27*Main!$B$2</f>
        <v>39561.437510178002</v>
      </c>
      <c r="C27" s="2">
        <f t="shared" si="6"/>
        <v>31649.150008142402</v>
      </c>
      <c r="D27" s="2">
        <f t="shared" si="9"/>
        <v>39000</v>
      </c>
      <c r="E27" s="2">
        <f t="shared" si="7"/>
        <v>37971629.159779027</v>
      </c>
      <c r="G27" s="2">
        <f t="shared" si="10"/>
        <v>50000</v>
      </c>
      <c r="H27" s="2">
        <f t="shared" si="3"/>
        <v>38018541.447281063</v>
      </c>
    </row>
    <row r="28" spans="1:8">
      <c r="A28" s="2">
        <f t="shared" si="8"/>
        <v>37971629.159779027</v>
      </c>
      <c r="B28" s="2">
        <f>A28*Main!$B$2</f>
        <v>39553.78037476982</v>
      </c>
      <c r="C28" s="2">
        <f t="shared" si="6"/>
        <v>31643.024299815857</v>
      </c>
      <c r="D28" s="2">
        <f t="shared" si="9"/>
        <v>40000</v>
      </c>
      <c r="E28" s="2">
        <f t="shared" si="7"/>
        <v>37963272.184078842</v>
      </c>
      <c r="G28" s="2">
        <f t="shared" si="10"/>
        <v>51000</v>
      </c>
      <c r="H28" s="2">
        <f t="shared" si="3"/>
        <v>38011182.9401538</v>
      </c>
    </row>
    <row r="29" spans="1:8">
      <c r="A29" s="2">
        <f t="shared" si="8"/>
        <v>37963272.184078842</v>
      </c>
      <c r="B29" s="2">
        <f>A29*Main!$B$2</f>
        <v>39545.075191748794</v>
      </c>
      <c r="C29" s="2">
        <f t="shared" si="6"/>
        <v>31636.060153399034</v>
      </c>
      <c r="D29" s="2">
        <f>(A29+C29-(D28+1000))-FLOOR(E28,1000000)+(D28+1000)</f>
        <v>994908.24423224479</v>
      </c>
      <c r="E29" s="2">
        <f t="shared" si="7"/>
        <v>37000000</v>
      </c>
      <c r="G29" s="2">
        <f>(A29+B29-(G28+1000))-FLOOR(H28,1000000)+(G28+1000)</f>
        <v>2817.259270593524</v>
      </c>
      <c r="H29" s="2">
        <f>A29+B29-G29</f>
        <v>38000000</v>
      </c>
    </row>
    <row r="31" spans="1:8">
      <c r="A31" s="2">
        <f>E29</f>
        <v>37000000</v>
      </c>
      <c r="B31" s="2">
        <f>A31*Main!$B$2</f>
        <v>38541.666666666664</v>
      </c>
      <c r="C31" s="2">
        <f t="shared" ref="C31:C42" si="11">B31-(B31*0.2)</f>
        <v>30833.333333333332</v>
      </c>
      <c r="D31" s="2">
        <v>30000</v>
      </c>
      <c r="E31" s="2">
        <f t="shared" ref="E31:E42" si="12">A31+C31-D31</f>
        <v>37000833.333333336</v>
      </c>
      <c r="G31" s="2">
        <f>G28+1000</f>
        <v>52000</v>
      </c>
      <c r="H31" s="2">
        <f>A31+B31-G31</f>
        <v>36986541.666666664</v>
      </c>
    </row>
    <row r="32" spans="1:8">
      <c r="A32" s="2">
        <f t="shared" ref="A32:A42" si="13">E31</f>
        <v>37000833.333333336</v>
      </c>
      <c r="B32" s="2">
        <f>A32*Main!$B$2</f>
        <v>38542.534722222226</v>
      </c>
      <c r="C32" s="2">
        <f t="shared" si="11"/>
        <v>30834.027777777781</v>
      </c>
      <c r="D32" s="2">
        <f>D31+1000</f>
        <v>31000</v>
      </c>
      <c r="E32" s="2">
        <f t="shared" si="12"/>
        <v>37000667.361111112</v>
      </c>
      <c r="G32" s="2">
        <f>G31+1000</f>
        <v>53000</v>
      </c>
      <c r="H32" s="2">
        <f t="shared" ref="H32:H41" si="14">A32+B32</f>
        <v>37039375.86805556</v>
      </c>
    </row>
    <row r="33" spans="1:8">
      <c r="A33" s="2">
        <f t="shared" si="13"/>
        <v>37000667.361111112</v>
      </c>
      <c r="B33" s="2">
        <f>A33*Main!$B$2</f>
        <v>38542.361834490745</v>
      </c>
      <c r="C33" s="2">
        <f t="shared" si="11"/>
        <v>30833.889467592595</v>
      </c>
      <c r="D33" s="2">
        <f t="shared" ref="D33:D41" si="15">D32+1000</f>
        <v>32000</v>
      </c>
      <c r="E33" s="2">
        <f t="shared" si="12"/>
        <v>36999501.250578701</v>
      </c>
      <c r="G33" s="2">
        <f t="shared" ref="G33:G41" si="16">G32+1000</f>
        <v>54000</v>
      </c>
      <c r="H33" s="2">
        <f t="shared" si="14"/>
        <v>37039209.722945601</v>
      </c>
    </row>
    <row r="34" spans="1:8">
      <c r="A34" s="2">
        <f t="shared" si="13"/>
        <v>36999501.250578701</v>
      </c>
      <c r="B34" s="2">
        <f>A34*Main!$B$2</f>
        <v>38541.147136019477</v>
      </c>
      <c r="C34" s="2">
        <f t="shared" si="11"/>
        <v>30832.917708815581</v>
      </c>
      <c r="D34" s="2">
        <f t="shared" si="15"/>
        <v>33000</v>
      </c>
      <c r="E34" s="2">
        <f t="shared" si="12"/>
        <v>36997334.168287516</v>
      </c>
      <c r="G34" s="2">
        <f t="shared" si="16"/>
        <v>55000</v>
      </c>
      <c r="H34" s="2">
        <f t="shared" si="14"/>
        <v>37038042.397714719</v>
      </c>
    </row>
    <row r="35" spans="1:8">
      <c r="A35" s="2">
        <f t="shared" si="13"/>
        <v>36997334.168287516</v>
      </c>
      <c r="B35" s="2">
        <f>A35*Main!$B$2</f>
        <v>38538.889758632831</v>
      </c>
      <c r="C35" s="2">
        <f t="shared" si="11"/>
        <v>30831.111806906265</v>
      </c>
      <c r="D35" s="2">
        <f t="shared" si="15"/>
        <v>34000</v>
      </c>
      <c r="E35" s="2">
        <f t="shared" si="12"/>
        <v>36994165.280094422</v>
      </c>
      <c r="G35" s="2">
        <f t="shared" si="16"/>
        <v>56000</v>
      </c>
      <c r="H35" s="2">
        <f t="shared" si="14"/>
        <v>37035873.058046147</v>
      </c>
    </row>
    <row r="36" spans="1:8">
      <c r="A36" s="2">
        <f t="shared" si="13"/>
        <v>36994165.280094422</v>
      </c>
      <c r="B36" s="2">
        <f>A36*Main!$B$2</f>
        <v>38535.588833431691</v>
      </c>
      <c r="C36" s="2">
        <f t="shared" si="11"/>
        <v>30828.471066745355</v>
      </c>
      <c r="D36" s="2">
        <f t="shared" si="15"/>
        <v>35000</v>
      </c>
      <c r="E36" s="2">
        <f t="shared" si="12"/>
        <v>36989993.751161166</v>
      </c>
      <c r="G36" s="2">
        <f t="shared" si="16"/>
        <v>57000</v>
      </c>
      <c r="H36" s="2">
        <f t="shared" si="14"/>
        <v>37032700.868927851</v>
      </c>
    </row>
    <row r="37" spans="1:8">
      <c r="A37" s="2">
        <f t="shared" si="13"/>
        <v>36989993.751161166</v>
      </c>
      <c r="B37" s="2">
        <f>A37*Main!$B$2</f>
        <v>38531.243490792884</v>
      </c>
      <c r="C37" s="2">
        <f t="shared" si="11"/>
        <v>30824.994792634308</v>
      </c>
      <c r="D37" s="2">
        <f t="shared" si="15"/>
        <v>36000</v>
      </c>
      <c r="E37" s="2">
        <f t="shared" si="12"/>
        <v>36984818.745953798</v>
      </c>
      <c r="G37" s="2">
        <f t="shared" si="16"/>
        <v>58000</v>
      </c>
      <c r="H37" s="2">
        <f t="shared" si="14"/>
        <v>37028524.994651958</v>
      </c>
    </row>
    <row r="38" spans="1:8">
      <c r="A38" s="2">
        <f t="shared" si="13"/>
        <v>36984818.745953798</v>
      </c>
      <c r="B38" s="2">
        <f>A38*Main!$B$2</f>
        <v>38525.852860368541</v>
      </c>
      <c r="C38" s="2">
        <f t="shared" si="11"/>
        <v>30820.682288294833</v>
      </c>
      <c r="D38" s="2">
        <f t="shared" si="15"/>
        <v>37000</v>
      </c>
      <c r="E38" s="2">
        <f t="shared" si="12"/>
        <v>36978639.428242095</v>
      </c>
      <c r="G38" s="2">
        <f t="shared" si="16"/>
        <v>59000</v>
      </c>
      <c r="H38" s="2">
        <f t="shared" si="14"/>
        <v>37023344.598814167</v>
      </c>
    </row>
    <row r="39" spans="1:8">
      <c r="A39" s="2">
        <f t="shared" si="13"/>
        <v>36978639.428242095</v>
      </c>
      <c r="B39" s="2">
        <f>A39*Main!$B$2</f>
        <v>38519.416071085514</v>
      </c>
      <c r="C39" s="2">
        <f t="shared" si="11"/>
        <v>30815.532856868413</v>
      </c>
      <c r="D39" s="2">
        <f t="shared" si="15"/>
        <v>38000</v>
      </c>
      <c r="E39" s="2">
        <f t="shared" si="12"/>
        <v>36971454.961098962</v>
      </c>
      <c r="G39" s="2">
        <f t="shared" si="16"/>
        <v>60000</v>
      </c>
      <c r="H39" s="2">
        <f t="shared" si="14"/>
        <v>37017158.844313182</v>
      </c>
    </row>
    <row r="40" spans="1:8">
      <c r="A40" s="2">
        <f t="shared" si="13"/>
        <v>36971454.961098962</v>
      </c>
      <c r="B40" s="2">
        <f>A40*Main!$B$2</f>
        <v>38511.932251144754</v>
      </c>
      <c r="C40" s="2">
        <f t="shared" si="11"/>
        <v>30809.545800915803</v>
      </c>
      <c r="D40" s="2">
        <f t="shared" si="15"/>
        <v>39000</v>
      </c>
      <c r="E40" s="2">
        <f t="shared" si="12"/>
        <v>36963264.506899878</v>
      </c>
      <c r="G40" s="2">
        <f t="shared" si="16"/>
        <v>61000</v>
      </c>
      <c r="H40" s="2">
        <f t="shared" si="14"/>
        <v>37009966.893350109</v>
      </c>
    </row>
    <row r="41" spans="1:8">
      <c r="A41" s="2">
        <f t="shared" si="13"/>
        <v>36963264.506899878</v>
      </c>
      <c r="B41" s="2">
        <f>A41*Main!$B$2</f>
        <v>38503.400528020706</v>
      </c>
      <c r="C41" s="2">
        <f t="shared" si="11"/>
        <v>30802.720422416565</v>
      </c>
      <c r="D41" s="2">
        <f t="shared" si="15"/>
        <v>40000</v>
      </c>
      <c r="E41" s="2">
        <f t="shared" si="12"/>
        <v>36954067.227322295</v>
      </c>
      <c r="G41" s="2">
        <f t="shared" si="16"/>
        <v>62000</v>
      </c>
      <c r="H41" s="2">
        <f t="shared" si="14"/>
        <v>37001767.9074279</v>
      </c>
    </row>
    <row r="42" spans="1:8">
      <c r="A42" s="2">
        <f t="shared" si="13"/>
        <v>36954067.227322295</v>
      </c>
      <c r="B42" s="2">
        <f>A42*Main!$B$2</f>
        <v>38493.820028460723</v>
      </c>
      <c r="C42" s="2">
        <f t="shared" si="11"/>
        <v>30795.056022768578</v>
      </c>
      <c r="D42" s="2">
        <f>(A42+C42-(D41+1000))-FLOOR(E41,1000000)+(D41+1000)</f>
        <v>984862.28334506601</v>
      </c>
      <c r="E42" s="2">
        <f t="shared" si="12"/>
        <v>36000000</v>
      </c>
      <c r="G42" s="2">
        <f>(A42+B42-(G41+1000))-FLOOR(H41,1000000)+(G41+1000)</f>
        <v>-7438.952649243176</v>
      </c>
      <c r="H42" s="2">
        <f>A42+B42-G42</f>
        <v>37000000</v>
      </c>
    </row>
    <row r="44" spans="1:8">
      <c r="A44" s="2">
        <f>E42</f>
        <v>36000000</v>
      </c>
      <c r="B44" s="2">
        <f>A44*Main!$B$2</f>
        <v>37500</v>
      </c>
      <c r="C44" s="2">
        <f t="shared" ref="C44:C55" si="17">B44-(B44*0.2)</f>
        <v>30000</v>
      </c>
      <c r="D44" s="2">
        <v>30000</v>
      </c>
      <c r="E44" s="2">
        <f t="shared" ref="E44:E55" si="18">A44+C44-D44</f>
        <v>36000000</v>
      </c>
      <c r="G44" s="2">
        <f>G41+1000</f>
        <v>63000</v>
      </c>
      <c r="H44" s="2">
        <f>A44+B44-G44</f>
        <v>35974500</v>
      </c>
    </row>
    <row r="45" spans="1:8">
      <c r="A45" s="2">
        <f t="shared" ref="A45:A55" si="19">E44</f>
        <v>36000000</v>
      </c>
      <c r="B45" s="2">
        <f>A45*Main!$B$2</f>
        <v>37500</v>
      </c>
      <c r="C45" s="2">
        <f t="shared" si="17"/>
        <v>30000</v>
      </c>
      <c r="D45" s="2">
        <f>D44+1000</f>
        <v>31000</v>
      </c>
      <c r="E45" s="2">
        <f t="shared" si="18"/>
        <v>35999000</v>
      </c>
      <c r="G45" s="2">
        <f>G44+1000</f>
        <v>64000</v>
      </c>
      <c r="H45" s="2">
        <f t="shared" ref="H45:H54" si="20">A45+B45</f>
        <v>36037500</v>
      </c>
    </row>
    <row r="46" spans="1:8">
      <c r="A46" s="2">
        <f t="shared" si="19"/>
        <v>35999000</v>
      </c>
      <c r="B46" s="2">
        <f>A46*Main!$B$2</f>
        <v>37498.958333333336</v>
      </c>
      <c r="C46" s="2">
        <f t="shared" si="17"/>
        <v>29999.166666666668</v>
      </c>
      <c r="D46" s="2">
        <f t="shared" ref="D46:D54" si="21">D45+1000</f>
        <v>32000</v>
      </c>
      <c r="E46" s="2">
        <f t="shared" si="18"/>
        <v>35996999.166666664</v>
      </c>
      <c r="G46" s="2">
        <f t="shared" ref="G46:G54" si="22">G45+1000</f>
        <v>65000</v>
      </c>
      <c r="H46" s="2">
        <f t="shared" si="20"/>
        <v>36036498.958333336</v>
      </c>
    </row>
    <row r="47" spans="1:8">
      <c r="A47" s="2">
        <f t="shared" si="19"/>
        <v>35996999.166666664</v>
      </c>
      <c r="B47" s="2">
        <f>A47*Main!$B$2</f>
        <v>37496.874131944438</v>
      </c>
      <c r="C47" s="2">
        <f t="shared" si="17"/>
        <v>29997.49930555555</v>
      </c>
      <c r="D47" s="2">
        <f t="shared" si="21"/>
        <v>33000</v>
      </c>
      <c r="E47" s="2">
        <f t="shared" si="18"/>
        <v>35993996.665972218</v>
      </c>
      <c r="G47" s="2">
        <f t="shared" si="22"/>
        <v>66000</v>
      </c>
      <c r="H47" s="2">
        <f t="shared" si="20"/>
        <v>36034496.040798612</v>
      </c>
    </row>
    <row r="48" spans="1:8">
      <c r="A48" s="2">
        <f t="shared" si="19"/>
        <v>35993996.665972218</v>
      </c>
      <c r="B48" s="2">
        <f>A48*Main!$B$2</f>
        <v>37493.746527054391</v>
      </c>
      <c r="C48" s="2">
        <f t="shared" si="17"/>
        <v>29994.997221643513</v>
      </c>
      <c r="D48" s="2">
        <f t="shared" si="21"/>
        <v>34000</v>
      </c>
      <c r="E48" s="2">
        <f t="shared" si="18"/>
        <v>35989991.663193859</v>
      </c>
      <c r="G48" s="2">
        <f t="shared" si="22"/>
        <v>67000</v>
      </c>
      <c r="H48" s="2">
        <f t="shared" si="20"/>
        <v>36031490.412499271</v>
      </c>
    </row>
    <row r="49" spans="1:8">
      <c r="A49" s="2">
        <f t="shared" si="19"/>
        <v>35989991.663193859</v>
      </c>
      <c r="B49" s="2">
        <f>A49*Main!$B$2</f>
        <v>37489.574649160269</v>
      </c>
      <c r="C49" s="2">
        <f t="shared" si="17"/>
        <v>29991.659719328214</v>
      </c>
      <c r="D49" s="2">
        <f t="shared" si="21"/>
        <v>35000</v>
      </c>
      <c r="E49" s="2">
        <f t="shared" si="18"/>
        <v>35984983.322913185</v>
      </c>
      <c r="G49" s="2">
        <f t="shared" si="22"/>
        <v>68000</v>
      </c>
      <c r="H49" s="2">
        <f t="shared" si="20"/>
        <v>36027481.237843022</v>
      </c>
    </row>
    <row r="50" spans="1:8">
      <c r="A50" s="2">
        <f t="shared" si="19"/>
        <v>35984983.322913185</v>
      </c>
      <c r="B50" s="2">
        <f>A50*Main!$B$2</f>
        <v>37484.357628034566</v>
      </c>
      <c r="C50" s="2">
        <f t="shared" si="17"/>
        <v>29987.486102427654</v>
      </c>
      <c r="D50" s="2">
        <f t="shared" si="21"/>
        <v>36000</v>
      </c>
      <c r="E50" s="2">
        <f t="shared" si="18"/>
        <v>35978970.809015609</v>
      </c>
      <c r="G50" s="2">
        <f t="shared" si="22"/>
        <v>69000</v>
      </c>
      <c r="H50" s="2">
        <f t="shared" si="20"/>
        <v>36022467.680541217</v>
      </c>
    </row>
    <row r="51" spans="1:8">
      <c r="A51" s="2">
        <f t="shared" si="19"/>
        <v>35978970.809015609</v>
      </c>
      <c r="B51" s="2">
        <f>A51*Main!$B$2</f>
        <v>37478.094592724592</v>
      </c>
      <c r="C51" s="2">
        <f t="shared" si="17"/>
        <v>29982.475674179674</v>
      </c>
      <c r="D51" s="2">
        <f t="shared" si="21"/>
        <v>37000</v>
      </c>
      <c r="E51" s="2">
        <f t="shared" si="18"/>
        <v>35971953.284689792</v>
      </c>
      <c r="G51" s="2">
        <f t="shared" si="22"/>
        <v>70000</v>
      </c>
      <c r="H51" s="2">
        <f t="shared" si="20"/>
        <v>36016448.903608337</v>
      </c>
    </row>
    <row r="52" spans="1:8">
      <c r="A52" s="2">
        <f t="shared" si="19"/>
        <v>35971953.284689792</v>
      </c>
      <c r="B52" s="2">
        <f>A52*Main!$B$2</f>
        <v>37470.784671551868</v>
      </c>
      <c r="C52" s="2">
        <f t="shared" si="17"/>
        <v>29976.627737241495</v>
      </c>
      <c r="D52" s="2">
        <f t="shared" si="21"/>
        <v>38000</v>
      </c>
      <c r="E52" s="2">
        <f t="shared" si="18"/>
        <v>35963929.912427031</v>
      </c>
      <c r="G52" s="2">
        <f t="shared" si="22"/>
        <v>71000</v>
      </c>
      <c r="H52" s="2">
        <f t="shared" si="20"/>
        <v>36009424.069361344</v>
      </c>
    </row>
    <row r="53" spans="1:8">
      <c r="A53" s="2">
        <f t="shared" si="19"/>
        <v>35963929.912427031</v>
      </c>
      <c r="B53" s="2">
        <f>A53*Main!$B$2</f>
        <v>37462.42699211149</v>
      </c>
      <c r="C53" s="2">
        <f t="shared" si="17"/>
        <v>29969.941593689193</v>
      </c>
      <c r="D53" s="2">
        <f t="shared" si="21"/>
        <v>39000</v>
      </c>
      <c r="E53" s="2">
        <f t="shared" si="18"/>
        <v>35954899.854020722</v>
      </c>
      <c r="G53" s="2">
        <f t="shared" si="22"/>
        <v>72000</v>
      </c>
      <c r="H53" s="2">
        <f t="shared" si="20"/>
        <v>36001392.339419141</v>
      </c>
    </row>
    <row r="54" spans="1:8">
      <c r="A54" s="2">
        <f t="shared" si="19"/>
        <v>35954899.854020722</v>
      </c>
      <c r="B54" s="2">
        <f>A54*Main!$B$2</f>
        <v>37453.020681271584</v>
      </c>
      <c r="C54" s="2">
        <f t="shared" si="17"/>
        <v>29962.416545017266</v>
      </c>
      <c r="D54" s="2">
        <f t="shared" si="21"/>
        <v>40000</v>
      </c>
      <c r="E54" s="2">
        <f t="shared" si="18"/>
        <v>35944862.270565741</v>
      </c>
      <c r="G54" s="2">
        <f t="shared" si="22"/>
        <v>73000</v>
      </c>
      <c r="H54" s="2">
        <f t="shared" si="20"/>
        <v>35992352.874701992</v>
      </c>
    </row>
    <row r="55" spans="1:8">
      <c r="A55" s="2">
        <f t="shared" si="19"/>
        <v>35944862.270565741</v>
      </c>
      <c r="B55" s="2">
        <f>A55*Main!$B$2</f>
        <v>37442.564865172644</v>
      </c>
      <c r="C55" s="2">
        <f t="shared" si="17"/>
        <v>29954.051892138115</v>
      </c>
      <c r="D55" s="2">
        <f>(A55+C55-(D54+1000))-FLOOR(E54,1000000)+(D54+1000)</f>
        <v>974816.32245787978</v>
      </c>
      <c r="E55" s="2">
        <f t="shared" si="18"/>
        <v>35000000</v>
      </c>
      <c r="G55" s="2">
        <f>(A55+B55-(G54+1000))-FLOOR(H54,1000000)+(G54+1000)</f>
        <v>982304.83543091267</v>
      </c>
      <c r="H55" s="2">
        <f>A55+B55-G55</f>
        <v>35000000</v>
      </c>
    </row>
    <row r="57" spans="1:8">
      <c r="A57" s="2">
        <f>E55</f>
        <v>35000000</v>
      </c>
      <c r="B57" s="2">
        <f>A57*Main!$B$2</f>
        <v>36458.333333333336</v>
      </c>
      <c r="C57" s="2">
        <f t="shared" ref="C57:C68" si="23">B57-(B57*0.2)</f>
        <v>29166.666666666668</v>
      </c>
      <c r="D57" s="2">
        <v>30000</v>
      </c>
      <c r="E57" s="2">
        <f t="shared" ref="E57:E68" si="24">A57+C57-D57</f>
        <v>34999166.666666664</v>
      </c>
      <c r="G57" s="2">
        <f>G54+1000</f>
        <v>74000</v>
      </c>
      <c r="H57" s="2">
        <f>A57+B57-G57</f>
        <v>34962458.333333336</v>
      </c>
    </row>
    <row r="58" spans="1:8">
      <c r="A58" s="2">
        <f t="shared" ref="A58:A68" si="25">E57</f>
        <v>34999166.666666664</v>
      </c>
      <c r="B58" s="2">
        <f>A58*Main!$B$2</f>
        <v>36457.465277777774</v>
      </c>
      <c r="C58" s="2">
        <f t="shared" si="23"/>
        <v>29165.972222222219</v>
      </c>
      <c r="D58" s="2">
        <f>D57+1000</f>
        <v>31000</v>
      </c>
      <c r="E58" s="2">
        <f t="shared" si="24"/>
        <v>34997332.638888888</v>
      </c>
      <c r="G58" s="2">
        <f>G57+1000</f>
        <v>75000</v>
      </c>
      <c r="H58" s="2">
        <f t="shared" ref="H58:H67" si="26">A58+B58</f>
        <v>35035624.13194444</v>
      </c>
    </row>
    <row r="59" spans="1:8">
      <c r="A59" s="2">
        <f t="shared" si="25"/>
        <v>34997332.638888888</v>
      </c>
      <c r="B59" s="2">
        <f>A59*Main!$B$2</f>
        <v>36455.554832175927</v>
      </c>
      <c r="C59" s="2">
        <f t="shared" si="23"/>
        <v>29164.443865740741</v>
      </c>
      <c r="D59" s="2">
        <f t="shared" ref="D59:D67" si="27">D58+1000</f>
        <v>32000</v>
      </c>
      <c r="E59" s="2">
        <f t="shared" si="24"/>
        <v>34994497.082754627</v>
      </c>
      <c r="G59" s="2">
        <f t="shared" ref="G59:G67" si="28">G58+1000</f>
        <v>76000</v>
      </c>
      <c r="H59" s="2">
        <f t="shared" si="26"/>
        <v>35033788.193721063</v>
      </c>
    </row>
    <row r="60" spans="1:8">
      <c r="A60" s="2">
        <f t="shared" si="25"/>
        <v>34994497.082754627</v>
      </c>
      <c r="B60" s="2">
        <f>A60*Main!$B$2</f>
        <v>36452.601127869406</v>
      </c>
      <c r="C60" s="2">
        <f t="shared" si="23"/>
        <v>29162.080902295525</v>
      </c>
      <c r="D60" s="2">
        <f t="shared" si="27"/>
        <v>33000</v>
      </c>
      <c r="E60" s="2">
        <f t="shared" si="24"/>
        <v>34990659.16365692</v>
      </c>
      <c r="G60" s="2">
        <f t="shared" si="28"/>
        <v>77000</v>
      </c>
      <c r="H60" s="2">
        <f t="shared" si="26"/>
        <v>35030949.683882497</v>
      </c>
    </row>
    <row r="61" spans="1:8">
      <c r="A61" s="2">
        <f t="shared" si="25"/>
        <v>34990659.16365692</v>
      </c>
      <c r="B61" s="2">
        <f>A61*Main!$B$2</f>
        <v>36448.603295475958</v>
      </c>
      <c r="C61" s="2">
        <f t="shared" si="23"/>
        <v>29158.882636380768</v>
      </c>
      <c r="D61" s="2">
        <f t="shared" si="27"/>
        <v>34000</v>
      </c>
      <c r="E61" s="2">
        <f t="shared" si="24"/>
        <v>34985818.046293303</v>
      </c>
      <c r="G61" s="2">
        <f t="shared" si="28"/>
        <v>78000</v>
      </c>
      <c r="H61" s="2">
        <f t="shared" si="26"/>
        <v>35027107.766952395</v>
      </c>
    </row>
    <row r="62" spans="1:8">
      <c r="A62" s="2">
        <f t="shared" si="25"/>
        <v>34985818.046293303</v>
      </c>
      <c r="B62" s="2">
        <f>A62*Main!$B$2</f>
        <v>36443.560464888855</v>
      </c>
      <c r="C62" s="2">
        <f t="shared" si="23"/>
        <v>29154.848371911085</v>
      </c>
      <c r="D62" s="2">
        <f t="shared" si="27"/>
        <v>35000</v>
      </c>
      <c r="E62" s="2">
        <f t="shared" si="24"/>
        <v>34979972.894665211</v>
      </c>
      <c r="G62" s="2">
        <f t="shared" si="28"/>
        <v>79000</v>
      </c>
      <c r="H62" s="2">
        <f t="shared" si="26"/>
        <v>35022261.606758192</v>
      </c>
    </row>
    <row r="63" spans="1:8">
      <c r="A63" s="2">
        <f t="shared" si="25"/>
        <v>34979972.894665211</v>
      </c>
      <c r="B63" s="2">
        <f>A63*Main!$B$2</f>
        <v>36437.471765276263</v>
      </c>
      <c r="C63" s="2">
        <f t="shared" si="23"/>
        <v>29149.977412221011</v>
      </c>
      <c r="D63" s="2">
        <f t="shared" si="27"/>
        <v>36000</v>
      </c>
      <c r="E63" s="2">
        <f t="shared" si="24"/>
        <v>34973122.872077435</v>
      </c>
      <c r="G63" s="2">
        <f t="shared" si="28"/>
        <v>80000</v>
      </c>
      <c r="H63" s="2">
        <f t="shared" si="26"/>
        <v>35016410.366430491</v>
      </c>
    </row>
    <row r="64" spans="1:8">
      <c r="A64" s="2">
        <f t="shared" si="25"/>
        <v>34973122.872077435</v>
      </c>
      <c r="B64" s="2">
        <f>A64*Main!$B$2</f>
        <v>36430.336325080658</v>
      </c>
      <c r="C64" s="2">
        <f t="shared" si="23"/>
        <v>29144.269060064526</v>
      </c>
      <c r="D64" s="2">
        <f t="shared" si="27"/>
        <v>37000</v>
      </c>
      <c r="E64" s="2">
        <f t="shared" si="24"/>
        <v>34965267.141137503</v>
      </c>
      <c r="G64" s="2">
        <f t="shared" si="28"/>
        <v>81000</v>
      </c>
      <c r="H64" s="2">
        <f t="shared" si="26"/>
        <v>35009553.208402514</v>
      </c>
    </row>
    <row r="65" spans="1:8">
      <c r="A65" s="2">
        <f t="shared" si="25"/>
        <v>34965267.141137503</v>
      </c>
      <c r="B65" s="2">
        <f>A65*Main!$B$2</f>
        <v>36422.153272018229</v>
      </c>
      <c r="C65" s="2">
        <f t="shared" si="23"/>
        <v>29137.722617614585</v>
      </c>
      <c r="D65" s="2">
        <f t="shared" si="27"/>
        <v>38000</v>
      </c>
      <c r="E65" s="2">
        <f t="shared" si="24"/>
        <v>34956404.863755114</v>
      </c>
      <c r="G65" s="2">
        <f t="shared" si="28"/>
        <v>82000</v>
      </c>
      <c r="H65" s="2">
        <f t="shared" si="26"/>
        <v>35001689.294409521</v>
      </c>
    </row>
    <row r="66" spans="1:8">
      <c r="A66" s="2">
        <f t="shared" si="25"/>
        <v>34956404.863755114</v>
      </c>
      <c r="B66" s="2">
        <f>A66*Main!$B$2</f>
        <v>36412.921733078241</v>
      </c>
      <c r="C66" s="2">
        <f t="shared" si="23"/>
        <v>29130.337386462594</v>
      </c>
      <c r="D66" s="2">
        <f t="shared" si="27"/>
        <v>39000</v>
      </c>
      <c r="E66" s="2">
        <f t="shared" si="24"/>
        <v>34946535.201141573</v>
      </c>
      <c r="G66" s="2">
        <f t="shared" si="28"/>
        <v>83000</v>
      </c>
      <c r="H66" s="2">
        <f t="shared" si="26"/>
        <v>34992817.785488196</v>
      </c>
    </row>
    <row r="67" spans="1:8">
      <c r="A67" s="2">
        <f t="shared" si="25"/>
        <v>34946535.201141573</v>
      </c>
      <c r="B67" s="2">
        <f>A67*Main!$B$2</f>
        <v>36402.64083452247</v>
      </c>
      <c r="C67" s="2">
        <f t="shared" si="23"/>
        <v>29122.112667617977</v>
      </c>
      <c r="D67" s="2">
        <f t="shared" si="27"/>
        <v>40000</v>
      </c>
      <c r="E67" s="2">
        <f t="shared" si="24"/>
        <v>34935657.313809194</v>
      </c>
      <c r="G67" s="2">
        <f t="shared" si="28"/>
        <v>84000</v>
      </c>
      <c r="H67" s="2">
        <f t="shared" si="26"/>
        <v>34982937.841976099</v>
      </c>
    </row>
    <row r="68" spans="1:8">
      <c r="A68" s="2">
        <f t="shared" si="25"/>
        <v>34935657.313809194</v>
      </c>
      <c r="B68" s="2">
        <f>A68*Main!$B$2</f>
        <v>36391.309701884573</v>
      </c>
      <c r="C68" s="2">
        <f t="shared" si="23"/>
        <v>29113.04776150766</v>
      </c>
      <c r="D68" s="2">
        <f>(A68+C68-(D67+1000))-FLOOR(E67,1000000)+(D67+1000)</f>
        <v>964770.361570701</v>
      </c>
      <c r="E68" s="2">
        <f t="shared" si="24"/>
        <v>34000000</v>
      </c>
      <c r="G68" s="2">
        <f>(A68+B68-(G67+1000))-FLOOR(H67,1000000)+(G67+1000)</f>
        <v>972048.62351107597</v>
      </c>
      <c r="H68" s="2">
        <f>A68+B68-G68</f>
        <v>34000000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/>
  </sheetPr>
  <dimension ref="B1:Y39"/>
  <sheetViews>
    <sheetView workbookViewId="0">
      <selection activeCell="K3" sqref="K3"/>
    </sheetView>
  </sheetViews>
  <sheetFormatPr defaultColWidth="4.375" defaultRowHeight="12.75"/>
  <cols>
    <col min="1" max="2" width="2.5" style="16" customWidth="1"/>
    <col min="3" max="8" width="2.5" style="17" customWidth="1"/>
    <col min="9" max="18" width="2.5" style="16" customWidth="1"/>
    <col min="19" max="16384" width="4.375" style="16"/>
  </cols>
  <sheetData>
    <row r="1" spans="2:25" ht="13.5" thickBot="1">
      <c r="K1" s="18">
        <v>3</v>
      </c>
      <c r="L1" s="18">
        <v>27</v>
      </c>
      <c r="M1" s="18">
        <v>38</v>
      </c>
      <c r="N1" s="18">
        <v>35</v>
      </c>
      <c r="O1" s="18">
        <v>14</v>
      </c>
      <c r="P1" s="18">
        <v>25</v>
      </c>
      <c r="Q1" s="19"/>
      <c r="R1" s="19"/>
    </row>
    <row r="2" spans="2:25" ht="13.5" thickBot="1">
      <c r="B2" s="20"/>
      <c r="C2" s="21"/>
      <c r="D2" s="21"/>
      <c r="E2" s="21"/>
      <c r="F2" s="21"/>
      <c r="G2" s="21"/>
      <c r="H2" s="21"/>
      <c r="I2" s="22"/>
      <c r="K2" s="19"/>
      <c r="L2" s="19"/>
      <c r="M2" s="19"/>
      <c r="N2" s="19"/>
      <c r="O2" s="19"/>
      <c r="P2" s="19"/>
      <c r="Q2" s="19"/>
      <c r="R2" s="19"/>
    </row>
    <row r="3" spans="2:25">
      <c r="B3" s="23"/>
      <c r="C3" s="24">
        <v>1</v>
      </c>
      <c r="D3" s="25">
        <v>3</v>
      </c>
      <c r="E3" s="25">
        <v>16</v>
      </c>
      <c r="F3" s="25">
        <v>18</v>
      </c>
      <c r="G3" s="25">
        <v>19</v>
      </c>
      <c r="H3" s="26">
        <v>24</v>
      </c>
      <c r="I3" s="27"/>
      <c r="K3" s="16">
        <f t="shared" ref="K3:P8" si="0">IF(OR(C3=$K$1,C3=$L$1,C3=$M$1,C3=$N$1,C3=$O$1,C3=$P$1),1,0)</f>
        <v>0</v>
      </c>
      <c r="L3" s="16">
        <f t="shared" si="0"/>
        <v>1</v>
      </c>
      <c r="M3" s="16">
        <f t="shared" si="0"/>
        <v>0</v>
      </c>
      <c r="N3" s="16">
        <f t="shared" si="0"/>
        <v>0</v>
      </c>
      <c r="O3" s="16">
        <f t="shared" si="0"/>
        <v>0</v>
      </c>
      <c r="P3" s="16">
        <f t="shared" si="0"/>
        <v>0</v>
      </c>
      <c r="Q3" s="19"/>
      <c r="R3" s="28">
        <f t="shared" ref="R3:R8" si="1">SUM(K3:P3)</f>
        <v>1</v>
      </c>
      <c r="T3" s="16">
        <f t="shared" ref="T3:Y8" si="2">IF(OR(C3=$K$1,C3=$L$1,C3=$M$1,C3=$N$1,C3=$O$1,C3=$P$1),1,0)</f>
        <v>0</v>
      </c>
      <c r="U3" s="16">
        <f t="shared" si="2"/>
        <v>1</v>
      </c>
      <c r="V3" s="16">
        <f t="shared" si="2"/>
        <v>0</v>
      </c>
      <c r="W3" s="16">
        <f t="shared" si="2"/>
        <v>0</v>
      </c>
      <c r="X3" s="16">
        <f t="shared" si="2"/>
        <v>0</v>
      </c>
      <c r="Y3" s="16">
        <f t="shared" si="2"/>
        <v>0</v>
      </c>
    </row>
    <row r="4" spans="2:25">
      <c r="B4" s="23"/>
      <c r="C4" s="29">
        <v>6</v>
      </c>
      <c r="D4" s="30">
        <v>8</v>
      </c>
      <c r="E4" s="30">
        <v>9</v>
      </c>
      <c r="F4" s="30">
        <v>10</v>
      </c>
      <c r="G4" s="30">
        <v>11</v>
      </c>
      <c r="H4" s="31">
        <v>22</v>
      </c>
      <c r="I4" s="27"/>
      <c r="K4" s="16">
        <f t="shared" si="0"/>
        <v>0</v>
      </c>
      <c r="L4" s="16">
        <f t="shared" si="0"/>
        <v>0</v>
      </c>
      <c r="M4" s="16">
        <f t="shared" si="0"/>
        <v>0</v>
      </c>
      <c r="N4" s="16">
        <f t="shared" si="0"/>
        <v>0</v>
      </c>
      <c r="O4" s="16">
        <f t="shared" si="0"/>
        <v>0</v>
      </c>
      <c r="P4" s="16">
        <f t="shared" si="0"/>
        <v>0</v>
      </c>
      <c r="Q4" s="19"/>
      <c r="R4" s="28">
        <f t="shared" si="1"/>
        <v>0</v>
      </c>
      <c r="T4" s="16">
        <f t="shared" si="2"/>
        <v>0</v>
      </c>
      <c r="U4" s="16">
        <f t="shared" si="2"/>
        <v>0</v>
      </c>
      <c r="V4" s="16">
        <f t="shared" si="2"/>
        <v>0</v>
      </c>
      <c r="W4" s="16">
        <f t="shared" si="2"/>
        <v>0</v>
      </c>
      <c r="X4" s="16">
        <f t="shared" si="2"/>
        <v>0</v>
      </c>
      <c r="Y4" s="16">
        <f t="shared" si="2"/>
        <v>0</v>
      </c>
    </row>
    <row r="5" spans="2:25">
      <c r="B5" s="23"/>
      <c r="C5" s="29">
        <v>6</v>
      </c>
      <c r="D5" s="30">
        <v>8</v>
      </c>
      <c r="E5" s="30">
        <v>9</v>
      </c>
      <c r="F5" s="30">
        <v>14</v>
      </c>
      <c r="G5" s="30">
        <v>24</v>
      </c>
      <c r="H5" s="31">
        <v>26</v>
      </c>
      <c r="I5" s="27"/>
      <c r="K5" s="16">
        <f t="shared" si="0"/>
        <v>0</v>
      </c>
      <c r="L5" s="16">
        <f t="shared" si="0"/>
        <v>0</v>
      </c>
      <c r="M5" s="16">
        <f t="shared" si="0"/>
        <v>0</v>
      </c>
      <c r="N5" s="16">
        <f t="shared" si="0"/>
        <v>1</v>
      </c>
      <c r="O5" s="16">
        <f t="shared" si="0"/>
        <v>0</v>
      </c>
      <c r="P5" s="16">
        <f t="shared" si="0"/>
        <v>0</v>
      </c>
      <c r="Q5" s="19"/>
      <c r="R5" s="28">
        <f t="shared" si="1"/>
        <v>1</v>
      </c>
      <c r="T5" s="16">
        <f t="shared" si="2"/>
        <v>0</v>
      </c>
      <c r="U5" s="16">
        <f t="shared" si="2"/>
        <v>0</v>
      </c>
      <c r="V5" s="16">
        <f t="shared" si="2"/>
        <v>0</v>
      </c>
      <c r="W5" s="16">
        <f t="shared" si="2"/>
        <v>1</v>
      </c>
      <c r="X5" s="16">
        <f t="shared" si="2"/>
        <v>0</v>
      </c>
      <c r="Y5" s="16">
        <f t="shared" si="2"/>
        <v>0</v>
      </c>
    </row>
    <row r="6" spans="2:25">
      <c r="B6" s="23"/>
      <c r="C6" s="29">
        <v>1</v>
      </c>
      <c r="D6" s="30">
        <v>8</v>
      </c>
      <c r="E6" s="30">
        <v>15</v>
      </c>
      <c r="F6" s="30">
        <v>33</v>
      </c>
      <c r="G6" s="30">
        <v>37</v>
      </c>
      <c r="H6" s="31">
        <v>46</v>
      </c>
      <c r="I6" s="27"/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16">
        <f t="shared" si="0"/>
        <v>0</v>
      </c>
      <c r="P6" s="16">
        <f t="shared" si="0"/>
        <v>0</v>
      </c>
      <c r="Q6" s="19"/>
      <c r="R6" s="28">
        <f t="shared" si="1"/>
        <v>0</v>
      </c>
      <c r="T6" s="16">
        <f t="shared" si="2"/>
        <v>0</v>
      </c>
      <c r="U6" s="16">
        <f t="shared" si="2"/>
        <v>0</v>
      </c>
      <c r="V6" s="16">
        <f t="shared" si="2"/>
        <v>0</v>
      </c>
      <c r="W6" s="16">
        <f t="shared" si="2"/>
        <v>0</v>
      </c>
      <c r="X6" s="16">
        <f t="shared" si="2"/>
        <v>0</v>
      </c>
      <c r="Y6" s="16">
        <f t="shared" si="2"/>
        <v>0</v>
      </c>
    </row>
    <row r="7" spans="2:25">
      <c r="B7" s="23"/>
      <c r="C7" s="29">
        <v>1</v>
      </c>
      <c r="D7" s="30">
        <v>10</v>
      </c>
      <c r="E7" s="30">
        <v>15</v>
      </c>
      <c r="F7" s="30">
        <v>22</v>
      </c>
      <c r="G7" s="30">
        <v>26</v>
      </c>
      <c r="H7" s="31">
        <v>42</v>
      </c>
      <c r="I7" s="27"/>
      <c r="K7" s="16">
        <f t="shared" si="0"/>
        <v>0</v>
      </c>
      <c r="L7" s="16">
        <f t="shared" si="0"/>
        <v>0</v>
      </c>
      <c r="M7" s="16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9"/>
      <c r="R7" s="28">
        <f t="shared" si="1"/>
        <v>0</v>
      </c>
      <c r="T7" s="16">
        <f t="shared" si="2"/>
        <v>0</v>
      </c>
      <c r="U7" s="16">
        <f t="shared" si="2"/>
        <v>0</v>
      </c>
      <c r="V7" s="16">
        <f t="shared" si="2"/>
        <v>0</v>
      </c>
      <c r="W7" s="16">
        <f t="shared" si="2"/>
        <v>0</v>
      </c>
      <c r="X7" s="16">
        <f t="shared" si="2"/>
        <v>0</v>
      </c>
      <c r="Y7" s="16">
        <f t="shared" si="2"/>
        <v>0</v>
      </c>
    </row>
    <row r="8" spans="2:25" ht="13.5" thickBot="1">
      <c r="B8" s="23"/>
      <c r="C8" s="32">
        <v>11</v>
      </c>
      <c r="D8" s="33">
        <v>21</v>
      </c>
      <c r="E8" s="33">
        <v>31</v>
      </c>
      <c r="F8" s="33">
        <v>35</v>
      </c>
      <c r="G8" s="33">
        <v>40</v>
      </c>
      <c r="H8" s="34">
        <v>43</v>
      </c>
      <c r="I8" s="27"/>
      <c r="K8" s="16">
        <f t="shared" si="0"/>
        <v>0</v>
      </c>
      <c r="L8" s="16">
        <f t="shared" si="0"/>
        <v>0</v>
      </c>
      <c r="M8" s="16">
        <f t="shared" si="0"/>
        <v>0</v>
      </c>
      <c r="N8" s="16">
        <f t="shared" si="0"/>
        <v>1</v>
      </c>
      <c r="O8" s="16">
        <f t="shared" si="0"/>
        <v>0</v>
      </c>
      <c r="P8" s="16">
        <f t="shared" si="0"/>
        <v>0</v>
      </c>
      <c r="Q8" s="19"/>
      <c r="R8" s="28">
        <f t="shared" si="1"/>
        <v>1</v>
      </c>
      <c r="T8" s="16">
        <f t="shared" si="2"/>
        <v>0</v>
      </c>
      <c r="U8" s="16">
        <f t="shared" si="2"/>
        <v>0</v>
      </c>
      <c r="V8" s="16">
        <f t="shared" si="2"/>
        <v>0</v>
      </c>
      <c r="W8" s="16">
        <f t="shared" si="2"/>
        <v>1</v>
      </c>
      <c r="X8" s="16">
        <f t="shared" si="2"/>
        <v>0</v>
      </c>
      <c r="Y8" s="16">
        <f t="shared" si="2"/>
        <v>0</v>
      </c>
    </row>
    <row r="9" spans="2:25" ht="13.5" thickBot="1">
      <c r="B9" s="23"/>
      <c r="C9" s="35"/>
      <c r="D9" s="35"/>
      <c r="E9" s="35"/>
      <c r="F9" s="35"/>
      <c r="G9" s="35"/>
      <c r="H9" s="35"/>
      <c r="I9" s="27"/>
    </row>
    <row r="10" spans="2:25">
      <c r="B10" s="23"/>
      <c r="C10" s="36">
        <v>3</v>
      </c>
      <c r="D10" s="37">
        <v>6</v>
      </c>
      <c r="E10" s="37">
        <v>13</v>
      </c>
      <c r="F10" s="37">
        <v>20</v>
      </c>
      <c r="G10" s="37">
        <v>22</v>
      </c>
      <c r="H10" s="38">
        <v>36</v>
      </c>
      <c r="I10" s="27"/>
      <c r="K10" s="16">
        <f t="shared" ref="K10:P15" si="3">IF(OR(C10=$K$1,C10=$L$1,C10=$M$1,C10=$N$1,C10=$O$1,C10=$P$1),1,0)</f>
        <v>1</v>
      </c>
      <c r="L10" s="16">
        <f t="shared" si="3"/>
        <v>0</v>
      </c>
      <c r="M10" s="16">
        <f t="shared" si="3"/>
        <v>0</v>
      </c>
      <c r="N10" s="16">
        <f t="shared" si="3"/>
        <v>0</v>
      </c>
      <c r="O10" s="16">
        <f t="shared" si="3"/>
        <v>0</v>
      </c>
      <c r="P10" s="16">
        <f t="shared" si="3"/>
        <v>0</v>
      </c>
      <c r="Q10" s="39"/>
      <c r="R10" s="28">
        <f t="shared" ref="R10:R15" si="4">SUM(K10:P10)</f>
        <v>1</v>
      </c>
    </row>
    <row r="11" spans="2:25">
      <c r="B11" s="23"/>
      <c r="C11" s="40">
        <v>6</v>
      </c>
      <c r="D11" s="41">
        <v>16</v>
      </c>
      <c r="E11" s="41">
        <v>19</v>
      </c>
      <c r="F11" s="41">
        <v>21</v>
      </c>
      <c r="G11" s="41">
        <v>38</v>
      </c>
      <c r="H11" s="42">
        <v>43</v>
      </c>
      <c r="I11" s="27"/>
      <c r="K11" s="16">
        <f t="shared" si="3"/>
        <v>0</v>
      </c>
      <c r="L11" s="16">
        <f t="shared" si="3"/>
        <v>0</v>
      </c>
      <c r="M11" s="16">
        <f t="shared" si="3"/>
        <v>0</v>
      </c>
      <c r="N11" s="16">
        <f t="shared" si="3"/>
        <v>0</v>
      </c>
      <c r="O11" s="16">
        <f t="shared" si="3"/>
        <v>1</v>
      </c>
      <c r="P11" s="16">
        <f t="shared" si="3"/>
        <v>0</v>
      </c>
      <c r="Q11" s="39"/>
      <c r="R11" s="28">
        <f t="shared" si="4"/>
        <v>1</v>
      </c>
    </row>
    <row r="12" spans="2:25">
      <c r="B12" s="23"/>
      <c r="C12" s="40">
        <v>9</v>
      </c>
      <c r="D12" s="41">
        <v>15</v>
      </c>
      <c r="E12" s="41">
        <v>19</v>
      </c>
      <c r="F12" s="41">
        <v>24</v>
      </c>
      <c r="G12" s="41">
        <v>28</v>
      </c>
      <c r="H12" s="42">
        <v>37</v>
      </c>
      <c r="I12" s="27"/>
      <c r="K12" s="16">
        <f t="shared" si="3"/>
        <v>0</v>
      </c>
      <c r="L12" s="16">
        <f t="shared" si="3"/>
        <v>0</v>
      </c>
      <c r="M12" s="16">
        <f t="shared" si="3"/>
        <v>0</v>
      </c>
      <c r="N12" s="16">
        <f t="shared" si="3"/>
        <v>0</v>
      </c>
      <c r="O12" s="16">
        <f t="shared" si="3"/>
        <v>0</v>
      </c>
      <c r="P12" s="16">
        <f t="shared" si="3"/>
        <v>0</v>
      </c>
      <c r="Q12" s="39"/>
      <c r="R12" s="28">
        <f t="shared" si="4"/>
        <v>0</v>
      </c>
    </row>
    <row r="13" spans="2:25">
      <c r="B13" s="23"/>
      <c r="C13" s="40">
        <v>17</v>
      </c>
      <c r="D13" s="41">
        <v>19</v>
      </c>
      <c r="E13" s="41">
        <v>21</v>
      </c>
      <c r="F13" s="41">
        <v>23</v>
      </c>
      <c r="G13" s="41">
        <v>31</v>
      </c>
      <c r="H13" s="42">
        <v>34</v>
      </c>
      <c r="I13" s="27"/>
      <c r="K13" s="16">
        <f t="shared" si="3"/>
        <v>0</v>
      </c>
      <c r="L13" s="16">
        <f t="shared" si="3"/>
        <v>0</v>
      </c>
      <c r="M13" s="16">
        <f t="shared" si="3"/>
        <v>0</v>
      </c>
      <c r="N13" s="16">
        <f t="shared" si="3"/>
        <v>0</v>
      </c>
      <c r="O13" s="16">
        <f t="shared" si="3"/>
        <v>0</v>
      </c>
      <c r="P13" s="16">
        <f t="shared" si="3"/>
        <v>0</v>
      </c>
      <c r="Q13" s="39"/>
      <c r="R13" s="28">
        <f t="shared" si="4"/>
        <v>0</v>
      </c>
    </row>
    <row r="14" spans="2:25">
      <c r="B14" s="23"/>
      <c r="C14" s="40">
        <v>15</v>
      </c>
      <c r="D14" s="41">
        <v>19</v>
      </c>
      <c r="E14" s="41">
        <v>38</v>
      </c>
      <c r="F14" s="41">
        <v>39</v>
      </c>
      <c r="G14" s="41">
        <v>41</v>
      </c>
      <c r="H14" s="42">
        <v>43</v>
      </c>
      <c r="I14" s="27"/>
      <c r="K14" s="16">
        <f t="shared" si="3"/>
        <v>0</v>
      </c>
      <c r="L14" s="16">
        <f t="shared" si="3"/>
        <v>0</v>
      </c>
      <c r="M14" s="16">
        <f t="shared" si="3"/>
        <v>1</v>
      </c>
      <c r="N14" s="16">
        <f t="shared" si="3"/>
        <v>0</v>
      </c>
      <c r="O14" s="16">
        <f t="shared" si="3"/>
        <v>0</v>
      </c>
      <c r="P14" s="16">
        <f t="shared" si="3"/>
        <v>0</v>
      </c>
      <c r="Q14" s="39"/>
      <c r="R14" s="28">
        <f t="shared" si="4"/>
        <v>1</v>
      </c>
    </row>
    <row r="15" spans="2:25" ht="13.5" thickBot="1">
      <c r="B15" s="23"/>
      <c r="C15" s="43">
        <v>15</v>
      </c>
      <c r="D15" s="44">
        <v>19</v>
      </c>
      <c r="E15" s="44">
        <v>22</v>
      </c>
      <c r="F15" s="44">
        <v>25</v>
      </c>
      <c r="G15" s="44">
        <v>30</v>
      </c>
      <c r="H15" s="45">
        <v>36</v>
      </c>
      <c r="I15" s="27"/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1</v>
      </c>
      <c r="O15" s="16">
        <f t="shared" si="3"/>
        <v>0</v>
      </c>
      <c r="P15" s="16">
        <f t="shared" si="3"/>
        <v>0</v>
      </c>
      <c r="Q15" s="39"/>
      <c r="R15" s="28">
        <f t="shared" si="4"/>
        <v>1</v>
      </c>
    </row>
    <row r="16" spans="2:25" ht="13.5" thickBot="1">
      <c r="B16" s="23"/>
      <c r="C16" s="35"/>
      <c r="D16" s="35"/>
      <c r="E16" s="35"/>
      <c r="F16" s="35"/>
      <c r="G16" s="35"/>
      <c r="H16" s="35"/>
      <c r="I16" s="27"/>
    </row>
    <row r="17" spans="2:18">
      <c r="B17" s="23"/>
      <c r="C17" s="24">
        <v>4</v>
      </c>
      <c r="D17" s="25">
        <v>6</v>
      </c>
      <c r="E17" s="25">
        <v>9</v>
      </c>
      <c r="F17" s="25">
        <v>24</v>
      </c>
      <c r="G17" s="25">
        <v>33</v>
      </c>
      <c r="H17" s="26">
        <v>37</v>
      </c>
      <c r="I17" s="27"/>
      <c r="K17" s="16">
        <f t="shared" ref="K17:P22" si="5">IF(OR(C17=$K$1,C17=$L$1,C17=$M$1,C17=$N$1,C17=$O$1,C17=$P$1),1,0)</f>
        <v>0</v>
      </c>
      <c r="L17" s="16">
        <f t="shared" si="5"/>
        <v>0</v>
      </c>
      <c r="M17" s="16">
        <f t="shared" si="5"/>
        <v>0</v>
      </c>
      <c r="N17" s="16">
        <f t="shared" si="5"/>
        <v>0</v>
      </c>
      <c r="O17" s="16">
        <f t="shared" si="5"/>
        <v>0</v>
      </c>
      <c r="P17" s="16">
        <f t="shared" si="5"/>
        <v>0</v>
      </c>
      <c r="Q17" s="19"/>
      <c r="R17" s="28">
        <f t="shared" ref="R17:R22" si="6">SUM(K17:P17)</f>
        <v>0</v>
      </c>
    </row>
    <row r="18" spans="2:18">
      <c r="B18" s="23"/>
      <c r="C18" s="29">
        <v>3</v>
      </c>
      <c r="D18" s="30">
        <v>8</v>
      </c>
      <c r="E18" s="30">
        <v>20</v>
      </c>
      <c r="F18" s="30">
        <v>32</v>
      </c>
      <c r="G18" s="30">
        <v>36</v>
      </c>
      <c r="H18" s="31">
        <v>38</v>
      </c>
      <c r="I18" s="27"/>
      <c r="K18" s="16">
        <f t="shared" si="5"/>
        <v>1</v>
      </c>
      <c r="L18" s="16">
        <f t="shared" si="5"/>
        <v>0</v>
      </c>
      <c r="M18" s="16">
        <f t="shared" si="5"/>
        <v>0</v>
      </c>
      <c r="N18" s="16">
        <f t="shared" si="5"/>
        <v>0</v>
      </c>
      <c r="O18" s="16">
        <f t="shared" si="5"/>
        <v>0</v>
      </c>
      <c r="P18" s="16">
        <f t="shared" si="5"/>
        <v>1</v>
      </c>
      <c r="Q18" s="19"/>
      <c r="R18" s="28">
        <f t="shared" si="6"/>
        <v>2</v>
      </c>
    </row>
    <row r="19" spans="2:18">
      <c r="B19" s="23"/>
      <c r="C19" s="29">
        <v>4</v>
      </c>
      <c r="D19" s="30">
        <v>6</v>
      </c>
      <c r="E19" s="30">
        <v>8</v>
      </c>
      <c r="F19" s="30">
        <v>14</v>
      </c>
      <c r="G19" s="30">
        <v>31</v>
      </c>
      <c r="H19" s="31">
        <v>35</v>
      </c>
      <c r="I19" s="27"/>
      <c r="K19" s="16">
        <f t="shared" si="5"/>
        <v>0</v>
      </c>
      <c r="L19" s="16">
        <f t="shared" si="5"/>
        <v>0</v>
      </c>
      <c r="M19" s="16">
        <f t="shared" si="5"/>
        <v>0</v>
      </c>
      <c r="N19" s="16">
        <f t="shared" si="5"/>
        <v>1</v>
      </c>
      <c r="O19" s="16">
        <f t="shared" si="5"/>
        <v>0</v>
      </c>
      <c r="P19" s="16">
        <f t="shared" si="5"/>
        <v>1</v>
      </c>
      <c r="Q19" s="19"/>
      <c r="R19" s="28">
        <f t="shared" si="6"/>
        <v>2</v>
      </c>
    </row>
    <row r="20" spans="2:18">
      <c r="B20" s="23"/>
      <c r="C20" s="46">
        <v>5</v>
      </c>
      <c r="D20" s="47">
        <v>15</v>
      </c>
      <c r="E20" s="47">
        <v>17</v>
      </c>
      <c r="F20" s="47">
        <v>18</v>
      </c>
      <c r="G20" s="47">
        <v>22</v>
      </c>
      <c r="H20" s="48">
        <v>48</v>
      </c>
      <c r="I20" s="27"/>
      <c r="K20" s="16">
        <f t="shared" si="5"/>
        <v>0</v>
      </c>
      <c r="L20" s="16">
        <f t="shared" si="5"/>
        <v>0</v>
      </c>
      <c r="M20" s="16">
        <f t="shared" si="5"/>
        <v>0</v>
      </c>
      <c r="N20" s="16">
        <f t="shared" si="5"/>
        <v>0</v>
      </c>
      <c r="O20" s="16">
        <f t="shared" si="5"/>
        <v>0</v>
      </c>
      <c r="P20" s="16">
        <f t="shared" si="5"/>
        <v>0</v>
      </c>
      <c r="Q20" s="19"/>
      <c r="R20" s="28">
        <f t="shared" si="6"/>
        <v>0</v>
      </c>
    </row>
    <row r="21" spans="2:18">
      <c r="B21" s="23"/>
      <c r="C21" s="46">
        <v>4</v>
      </c>
      <c r="D21" s="47">
        <v>5</v>
      </c>
      <c r="E21" s="47">
        <v>17</v>
      </c>
      <c r="F21" s="47">
        <v>18</v>
      </c>
      <c r="G21" s="47">
        <v>22</v>
      </c>
      <c r="H21" s="48">
        <v>46</v>
      </c>
      <c r="I21" s="27"/>
      <c r="K21" s="16">
        <f t="shared" si="5"/>
        <v>0</v>
      </c>
      <c r="L21" s="16">
        <f t="shared" si="5"/>
        <v>0</v>
      </c>
      <c r="M21" s="16">
        <f t="shared" si="5"/>
        <v>0</v>
      </c>
      <c r="N21" s="16">
        <f t="shared" si="5"/>
        <v>0</v>
      </c>
      <c r="O21" s="16">
        <f t="shared" si="5"/>
        <v>0</v>
      </c>
      <c r="P21" s="16">
        <f t="shared" si="5"/>
        <v>0</v>
      </c>
      <c r="Q21" s="19"/>
      <c r="R21" s="28">
        <f t="shared" si="6"/>
        <v>0</v>
      </c>
    </row>
    <row r="22" spans="2:18" ht="13.5" thickBot="1">
      <c r="B22" s="23"/>
      <c r="C22" s="49">
        <v>4</v>
      </c>
      <c r="D22" s="50">
        <v>5</v>
      </c>
      <c r="E22" s="50">
        <v>18</v>
      </c>
      <c r="F22" s="50">
        <v>19</v>
      </c>
      <c r="G22" s="50">
        <v>25</v>
      </c>
      <c r="H22" s="51">
        <v>30</v>
      </c>
      <c r="I22" s="27"/>
      <c r="K22" s="16">
        <f t="shared" si="5"/>
        <v>0</v>
      </c>
      <c r="L22" s="16">
        <f t="shared" si="5"/>
        <v>0</v>
      </c>
      <c r="M22" s="16">
        <f t="shared" si="5"/>
        <v>0</v>
      </c>
      <c r="N22" s="16">
        <f t="shared" si="5"/>
        <v>0</v>
      </c>
      <c r="O22" s="16">
        <f t="shared" si="5"/>
        <v>1</v>
      </c>
      <c r="P22" s="16">
        <f t="shared" si="5"/>
        <v>0</v>
      </c>
      <c r="Q22" s="19"/>
      <c r="R22" s="28">
        <f t="shared" si="6"/>
        <v>1</v>
      </c>
    </row>
    <row r="23" spans="2:18" ht="13.5" thickBot="1">
      <c r="B23" s="23"/>
      <c r="C23" s="35"/>
      <c r="D23" s="35"/>
      <c r="E23" s="35"/>
      <c r="F23" s="35"/>
      <c r="G23" s="35"/>
      <c r="H23" s="35"/>
      <c r="I23" s="27"/>
    </row>
    <row r="24" spans="2:18">
      <c r="B24" s="23"/>
      <c r="C24" s="24">
        <v>2</v>
      </c>
      <c r="D24" s="25">
        <v>4</v>
      </c>
      <c r="E24" s="25">
        <v>6</v>
      </c>
      <c r="F24" s="25">
        <v>23</v>
      </c>
      <c r="G24" s="25">
        <v>37</v>
      </c>
      <c r="H24" s="26">
        <v>39</v>
      </c>
      <c r="I24" s="27"/>
      <c r="K24" s="16">
        <f t="shared" ref="K24:P29" si="7">IF(OR(C24=$K$1,C24=$L$1,C24=$M$1,C24=$N$1,C24=$O$1,C24=$P$1),1,0)</f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9"/>
      <c r="R24" s="28">
        <f t="shared" ref="R24:R29" si="8">SUM(K24:P24)</f>
        <v>0</v>
      </c>
    </row>
    <row r="25" spans="2:18">
      <c r="B25" s="23"/>
      <c r="C25" s="29">
        <v>2</v>
      </c>
      <c r="D25" s="30">
        <v>6</v>
      </c>
      <c r="E25" s="30">
        <v>9</v>
      </c>
      <c r="F25" s="30">
        <v>15</v>
      </c>
      <c r="G25" s="30">
        <v>19</v>
      </c>
      <c r="H25" s="31">
        <v>22</v>
      </c>
      <c r="I25" s="27"/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9"/>
      <c r="R25" s="28">
        <f t="shared" si="8"/>
        <v>0</v>
      </c>
    </row>
    <row r="26" spans="2:18">
      <c r="B26" s="23"/>
      <c r="C26" s="29">
        <v>4</v>
      </c>
      <c r="D26" s="30">
        <v>6</v>
      </c>
      <c r="E26" s="30">
        <v>13</v>
      </c>
      <c r="F26" s="30">
        <v>20</v>
      </c>
      <c r="G26" s="30">
        <v>22</v>
      </c>
      <c r="H26" s="31">
        <v>36</v>
      </c>
      <c r="I26" s="27"/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9"/>
      <c r="R26" s="28">
        <f t="shared" si="8"/>
        <v>0</v>
      </c>
    </row>
    <row r="27" spans="2:18">
      <c r="B27" s="23"/>
      <c r="C27" s="29">
        <v>10</v>
      </c>
      <c r="D27" s="30">
        <v>19</v>
      </c>
      <c r="E27" s="30">
        <v>25</v>
      </c>
      <c r="F27" s="30">
        <v>29</v>
      </c>
      <c r="G27" s="30">
        <v>30</v>
      </c>
      <c r="H27" s="31">
        <v>34</v>
      </c>
      <c r="I27" s="27"/>
      <c r="K27" s="16">
        <f t="shared" si="7"/>
        <v>0</v>
      </c>
      <c r="L27" s="16">
        <f t="shared" si="7"/>
        <v>0</v>
      </c>
      <c r="M27" s="16">
        <f t="shared" si="7"/>
        <v>1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9"/>
      <c r="R27" s="28">
        <f t="shared" si="8"/>
        <v>1</v>
      </c>
    </row>
    <row r="28" spans="2:18">
      <c r="B28" s="23"/>
      <c r="C28" s="46">
        <v>5</v>
      </c>
      <c r="D28" s="47">
        <v>15</v>
      </c>
      <c r="E28" s="47">
        <v>18</v>
      </c>
      <c r="F28" s="47">
        <v>33</v>
      </c>
      <c r="G28" s="47">
        <v>46</v>
      </c>
      <c r="H28" s="48">
        <v>48</v>
      </c>
      <c r="I28" s="27"/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9"/>
      <c r="R28" s="28">
        <f t="shared" si="8"/>
        <v>0</v>
      </c>
    </row>
    <row r="29" spans="2:18" ht="13.5" thickBot="1">
      <c r="B29" s="23"/>
      <c r="C29" s="49">
        <v>5</v>
      </c>
      <c r="D29" s="50">
        <v>17</v>
      </c>
      <c r="E29" s="50">
        <v>19</v>
      </c>
      <c r="F29" s="50">
        <v>22</v>
      </c>
      <c r="G29" s="50">
        <v>25</v>
      </c>
      <c r="H29" s="51">
        <v>30</v>
      </c>
      <c r="I29" s="27"/>
      <c r="K29" s="16">
        <f t="shared" si="7"/>
        <v>0</v>
      </c>
      <c r="L29" s="16">
        <f t="shared" si="7"/>
        <v>0</v>
      </c>
      <c r="M29" s="16">
        <f t="shared" si="7"/>
        <v>0</v>
      </c>
      <c r="N29" s="16">
        <f t="shared" si="7"/>
        <v>0</v>
      </c>
      <c r="O29" s="16">
        <f t="shared" si="7"/>
        <v>1</v>
      </c>
      <c r="P29" s="16">
        <f t="shared" si="7"/>
        <v>0</v>
      </c>
      <c r="Q29" s="19"/>
      <c r="R29" s="28">
        <f t="shared" si="8"/>
        <v>1</v>
      </c>
    </row>
    <row r="30" spans="2:18" ht="13.5" thickBot="1">
      <c r="B30" s="23"/>
      <c r="C30" s="35"/>
      <c r="D30" s="35"/>
      <c r="E30" s="35"/>
      <c r="F30" s="35"/>
      <c r="G30" s="35"/>
      <c r="H30" s="35"/>
      <c r="I30" s="27"/>
    </row>
    <row r="31" spans="2:18">
      <c r="B31" s="23"/>
      <c r="C31" s="52">
        <v>4</v>
      </c>
      <c r="D31" s="53">
        <v>5</v>
      </c>
      <c r="E31" s="53">
        <v>17</v>
      </c>
      <c r="F31" s="53">
        <v>18</v>
      </c>
      <c r="G31" s="53">
        <v>22</v>
      </c>
      <c r="H31" s="54">
        <v>46</v>
      </c>
      <c r="I31" s="27"/>
      <c r="K31" s="16">
        <f t="shared" ref="K31:P36" si="9">IF(OR(C31=$K$1,C31=$L$1,C31=$M$1,C31=$N$1,C31=$O$1,C31=$P$1),1,0)</f>
        <v>0</v>
      </c>
      <c r="L31" s="16">
        <f t="shared" si="9"/>
        <v>0</v>
      </c>
      <c r="M31" s="16">
        <f t="shared" si="9"/>
        <v>0</v>
      </c>
      <c r="N31" s="16">
        <f t="shared" si="9"/>
        <v>0</v>
      </c>
      <c r="O31" s="16">
        <f t="shared" si="9"/>
        <v>0</v>
      </c>
      <c r="P31" s="16">
        <f t="shared" si="9"/>
        <v>0</v>
      </c>
      <c r="Q31" s="19"/>
      <c r="R31" s="28">
        <f t="shared" ref="R31:R36" si="10">SUM(K31:P31)</f>
        <v>0</v>
      </c>
    </row>
    <row r="32" spans="2:18">
      <c r="B32" s="23"/>
      <c r="C32" s="46">
        <v>5</v>
      </c>
      <c r="D32" s="47">
        <v>15</v>
      </c>
      <c r="E32" s="47">
        <v>17</v>
      </c>
      <c r="F32" s="47">
        <v>18</v>
      </c>
      <c r="G32" s="47">
        <v>22</v>
      </c>
      <c r="H32" s="48">
        <v>48</v>
      </c>
      <c r="I32" s="27"/>
      <c r="K32" s="16">
        <f t="shared" si="9"/>
        <v>0</v>
      </c>
      <c r="L32" s="16">
        <f t="shared" si="9"/>
        <v>0</v>
      </c>
      <c r="M32" s="16">
        <f t="shared" si="9"/>
        <v>0</v>
      </c>
      <c r="N32" s="16">
        <f t="shared" si="9"/>
        <v>0</v>
      </c>
      <c r="O32" s="16">
        <f t="shared" si="9"/>
        <v>0</v>
      </c>
      <c r="P32" s="16">
        <f t="shared" si="9"/>
        <v>0</v>
      </c>
      <c r="Q32" s="19"/>
      <c r="R32" s="28">
        <f t="shared" si="10"/>
        <v>0</v>
      </c>
    </row>
    <row r="33" spans="2:18">
      <c r="B33" s="23"/>
      <c r="C33" s="46">
        <v>5</v>
      </c>
      <c r="D33" s="47">
        <v>17</v>
      </c>
      <c r="E33" s="47">
        <v>19</v>
      </c>
      <c r="F33" s="47">
        <v>22</v>
      </c>
      <c r="G33" s="47">
        <v>25</v>
      </c>
      <c r="H33" s="48">
        <v>30</v>
      </c>
      <c r="I33" s="27"/>
      <c r="K33" s="16">
        <f t="shared" si="9"/>
        <v>0</v>
      </c>
      <c r="L33" s="16">
        <f t="shared" si="9"/>
        <v>0</v>
      </c>
      <c r="M33" s="16">
        <f t="shared" si="9"/>
        <v>0</v>
      </c>
      <c r="N33" s="16">
        <f t="shared" si="9"/>
        <v>0</v>
      </c>
      <c r="O33" s="16">
        <f t="shared" si="9"/>
        <v>1</v>
      </c>
      <c r="P33" s="16">
        <f t="shared" si="9"/>
        <v>0</v>
      </c>
      <c r="Q33" s="19"/>
      <c r="R33" s="28">
        <f t="shared" si="10"/>
        <v>1</v>
      </c>
    </row>
    <row r="34" spans="2:18">
      <c r="B34" s="23"/>
      <c r="C34" s="46">
        <v>4</v>
      </c>
      <c r="D34" s="47">
        <v>5</v>
      </c>
      <c r="E34" s="47">
        <v>18</v>
      </c>
      <c r="F34" s="47">
        <v>19</v>
      </c>
      <c r="G34" s="47">
        <v>25</v>
      </c>
      <c r="H34" s="48">
        <v>30</v>
      </c>
      <c r="I34" s="27"/>
      <c r="K34" s="16">
        <f t="shared" si="9"/>
        <v>0</v>
      </c>
      <c r="L34" s="16">
        <f t="shared" si="9"/>
        <v>0</v>
      </c>
      <c r="M34" s="16">
        <f t="shared" si="9"/>
        <v>0</v>
      </c>
      <c r="N34" s="16">
        <f t="shared" si="9"/>
        <v>0</v>
      </c>
      <c r="O34" s="16">
        <f t="shared" si="9"/>
        <v>1</v>
      </c>
      <c r="P34" s="16">
        <f t="shared" si="9"/>
        <v>0</v>
      </c>
      <c r="Q34" s="19"/>
      <c r="R34" s="28">
        <f t="shared" si="10"/>
        <v>1</v>
      </c>
    </row>
    <row r="35" spans="2:18">
      <c r="B35" s="23"/>
      <c r="C35" s="29">
        <v>5</v>
      </c>
      <c r="D35" s="30">
        <v>13</v>
      </c>
      <c r="E35" s="30">
        <v>17</v>
      </c>
      <c r="F35" s="30">
        <v>22</v>
      </c>
      <c r="G35" s="30">
        <v>30</v>
      </c>
      <c r="H35" s="31">
        <v>31</v>
      </c>
      <c r="I35" s="27"/>
      <c r="K35" s="16">
        <f t="shared" si="9"/>
        <v>0</v>
      </c>
      <c r="L35" s="16">
        <f t="shared" si="9"/>
        <v>0</v>
      </c>
      <c r="M35" s="16">
        <f t="shared" si="9"/>
        <v>0</v>
      </c>
      <c r="N35" s="16">
        <f t="shared" si="9"/>
        <v>0</v>
      </c>
      <c r="O35" s="16">
        <f t="shared" si="9"/>
        <v>0</v>
      </c>
      <c r="P35" s="16">
        <f t="shared" si="9"/>
        <v>0</v>
      </c>
      <c r="Q35" s="19"/>
      <c r="R35" s="28">
        <f t="shared" si="10"/>
        <v>0</v>
      </c>
    </row>
    <row r="36" spans="2:18" ht="13.5" thickBot="1">
      <c r="B36" s="23"/>
      <c r="C36" s="49">
        <v>5</v>
      </c>
      <c r="D36" s="50">
        <v>15</v>
      </c>
      <c r="E36" s="50">
        <v>18</v>
      </c>
      <c r="F36" s="50">
        <v>33</v>
      </c>
      <c r="G36" s="50">
        <v>46</v>
      </c>
      <c r="H36" s="51">
        <v>48</v>
      </c>
      <c r="I36" s="27"/>
      <c r="K36" s="16">
        <f t="shared" si="9"/>
        <v>0</v>
      </c>
      <c r="L36" s="16">
        <f t="shared" si="9"/>
        <v>0</v>
      </c>
      <c r="M36" s="16">
        <f t="shared" si="9"/>
        <v>0</v>
      </c>
      <c r="N36" s="16">
        <f t="shared" si="9"/>
        <v>0</v>
      </c>
      <c r="O36" s="16">
        <f t="shared" si="9"/>
        <v>0</v>
      </c>
      <c r="P36" s="16">
        <f t="shared" si="9"/>
        <v>0</v>
      </c>
      <c r="Q36" s="19"/>
      <c r="R36" s="28">
        <f t="shared" si="10"/>
        <v>0</v>
      </c>
    </row>
    <row r="37" spans="2:18" ht="13.5" thickBot="1">
      <c r="B37" s="55"/>
      <c r="C37" s="56"/>
      <c r="D37" s="56"/>
      <c r="E37" s="56"/>
      <c r="F37" s="56"/>
      <c r="G37" s="56"/>
      <c r="H37" s="56"/>
      <c r="I37" s="57"/>
    </row>
    <row r="39" spans="2:18">
      <c r="C39" s="17">
        <v>2</v>
      </c>
      <c r="D39" s="17">
        <v>3</v>
      </c>
      <c r="E39" s="17">
        <v>23</v>
      </c>
      <c r="F39" s="17">
        <v>33</v>
      </c>
      <c r="G39" s="17">
        <v>38</v>
      </c>
      <c r="H39" s="17">
        <v>44</v>
      </c>
      <c r="I39" s="16">
        <v>49</v>
      </c>
      <c r="K39" s="16">
        <f t="shared" ref="K39:Q39" si="11">IF(OR(C39=$K$1,C39=$L$1,C39=$M$1,C39=$N$1,C39=$O$1,C39=$P$1),1,0)</f>
        <v>0</v>
      </c>
      <c r="L39" s="16">
        <f t="shared" si="11"/>
        <v>1</v>
      </c>
      <c r="M39" s="16">
        <f t="shared" si="11"/>
        <v>0</v>
      </c>
      <c r="N39" s="16">
        <f t="shared" si="11"/>
        <v>0</v>
      </c>
      <c r="O39" s="16">
        <f t="shared" si="11"/>
        <v>1</v>
      </c>
      <c r="P39" s="16">
        <f t="shared" si="11"/>
        <v>0</v>
      </c>
      <c r="Q39" s="16">
        <f t="shared" si="11"/>
        <v>0</v>
      </c>
      <c r="R39" s="28">
        <f>SUM(K39:P39)</f>
        <v>2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Principal</vt:lpstr>
      <vt:lpstr>SA</vt:lpstr>
      <vt:lpstr>Primary</vt:lpstr>
      <vt:lpstr>Secondary</vt:lpstr>
      <vt:lpstr>MyNewNumbers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LebART</dc:creator>
  <cp:lastModifiedBy>LebART</cp:lastModifiedBy>
  <cp:lastPrinted>2017-08-31T00:17:23Z</cp:lastPrinted>
  <dcterms:created xsi:type="dcterms:W3CDTF">2017-08-30T23:49:36Z</dcterms:created>
  <dcterms:modified xsi:type="dcterms:W3CDTF">2018-08-20T06:22:14Z</dcterms:modified>
</cp:coreProperties>
</file>