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geniy\svn\Visograph\trunk\article\2019\WCGO_2019\"/>
    </mc:Choice>
  </mc:AlternateContent>
  <xr:revisionPtr revIDLastSave="0" documentId="13_ncr:1_{4BACB855-3868-4B8C-A7F4-DCF361E8D6F1}" xr6:coauthVersionLast="43" xr6:coauthVersionMax="43" xr10:uidLastSave="{00000000-0000-0000-0000-000000000000}"/>
  <bookViews>
    <workbookView xWindow="-120" yWindow="-120" windowWidth="20730" windowHeight="11160" activeTab="1" xr2:uid="{AC627BDD-BC73-49A5-BDB8-2054F4768A8C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" i="1" l="1"/>
  <c r="P5" i="1"/>
  <c r="T4" i="1"/>
  <c r="P4" i="1"/>
  <c r="AH11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13" i="1"/>
  <c r="AG11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C11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13" i="1"/>
  <c r="AB11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X11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3" i="1"/>
  <c r="W11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S11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13" i="1"/>
  <c r="R11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AG13" i="1"/>
  <c r="AB13" i="1"/>
  <c r="W13" i="1"/>
  <c r="R13" i="1"/>
  <c r="P3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4" i="1"/>
  <c r="M15" i="1"/>
  <c r="M16" i="1"/>
  <c r="M17" i="1"/>
  <c r="M18" i="1"/>
  <c r="M19" i="1"/>
  <c r="M13" i="1"/>
  <c r="H14" i="1"/>
  <c r="I14" i="1" s="1"/>
  <c r="H15" i="1"/>
  <c r="H16" i="1"/>
  <c r="H17" i="1"/>
  <c r="I17" i="1" s="1"/>
  <c r="H18" i="1"/>
  <c r="I18" i="1" s="1"/>
  <c r="H19" i="1"/>
  <c r="H20" i="1"/>
  <c r="H21" i="1"/>
  <c r="I21" i="1" s="1"/>
  <c r="H22" i="1"/>
  <c r="I22" i="1" s="1"/>
  <c r="H23" i="1"/>
  <c r="H24" i="1"/>
  <c r="H25" i="1"/>
  <c r="I25" i="1" s="1"/>
  <c r="H26" i="1"/>
  <c r="I26" i="1" s="1"/>
  <c r="H27" i="1"/>
  <c r="H28" i="1"/>
  <c r="H29" i="1"/>
  <c r="I29" i="1" s="1"/>
  <c r="H30" i="1"/>
  <c r="I30" i="1" s="1"/>
  <c r="H31" i="1"/>
  <c r="H32" i="1"/>
  <c r="H33" i="1"/>
  <c r="I33" i="1" s="1"/>
  <c r="H34" i="1"/>
  <c r="I34" i="1" s="1"/>
  <c r="H35" i="1"/>
  <c r="H36" i="1"/>
  <c r="H37" i="1"/>
  <c r="I37" i="1" s="1"/>
  <c r="H38" i="1"/>
  <c r="I38" i="1" s="1"/>
  <c r="H39" i="1"/>
  <c r="H40" i="1"/>
  <c r="H41" i="1"/>
  <c r="I41" i="1" s="1"/>
  <c r="H42" i="1"/>
  <c r="I42" i="1" s="1"/>
  <c r="H43" i="1"/>
  <c r="H44" i="1"/>
  <c r="H45" i="1"/>
  <c r="I45" i="1" s="1"/>
  <c r="H46" i="1"/>
  <c r="I46" i="1" s="1"/>
  <c r="H47" i="1"/>
  <c r="H48" i="1"/>
  <c r="H49" i="1"/>
  <c r="I49" i="1" s="1"/>
  <c r="H50" i="1"/>
  <c r="I50" i="1" s="1"/>
  <c r="H51" i="1"/>
  <c r="H52" i="1"/>
  <c r="H53" i="1"/>
  <c r="I53" i="1" s="1"/>
  <c r="H54" i="1"/>
  <c r="I54" i="1" s="1"/>
  <c r="H55" i="1"/>
  <c r="H13" i="1"/>
  <c r="H11" i="1" s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A15" i="1"/>
  <c r="AA16" i="1"/>
  <c r="AA17" i="1"/>
  <c r="AA18" i="1"/>
  <c r="AA11" i="1" s="1"/>
  <c r="O5" i="1" s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V94" i="1"/>
  <c r="V95" i="1"/>
  <c r="V96" i="1"/>
  <c r="V97" i="1"/>
  <c r="V98" i="1"/>
  <c r="V99" i="1"/>
  <c r="V100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AF14" i="1"/>
  <c r="AF13" i="1"/>
  <c r="AF11" i="1" s="1"/>
  <c r="S5" i="1" s="1"/>
  <c r="AA14" i="1"/>
  <c r="AA13" i="1"/>
  <c r="V14" i="1"/>
  <c r="V13" i="1"/>
  <c r="V11" i="1" s="1"/>
  <c r="S4" i="1" s="1"/>
  <c r="Q14" i="1"/>
  <c r="Q13" i="1"/>
  <c r="Q11" i="1" s="1"/>
  <c r="O4" i="1" s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4" i="1"/>
  <c r="L13" i="1"/>
  <c r="G56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14" i="1"/>
  <c r="G13" i="1"/>
  <c r="M4" i="1"/>
  <c r="M3" i="1"/>
  <c r="M11" i="1" l="1"/>
  <c r="N153" i="1" s="1"/>
  <c r="I52" i="1"/>
  <c r="I48" i="1"/>
  <c r="I44" i="1"/>
  <c r="I40" i="1"/>
  <c r="I36" i="1"/>
  <c r="I32" i="1"/>
  <c r="I28" i="1"/>
  <c r="I24" i="1"/>
  <c r="I20" i="1"/>
  <c r="I16" i="1"/>
  <c r="I55" i="1"/>
  <c r="I51" i="1"/>
  <c r="I47" i="1"/>
  <c r="I43" i="1"/>
  <c r="I39" i="1"/>
  <c r="I35" i="1"/>
  <c r="I31" i="1"/>
  <c r="I27" i="1"/>
  <c r="I23" i="1"/>
  <c r="I19" i="1"/>
  <c r="I15" i="1"/>
  <c r="I13" i="1"/>
  <c r="G11" i="1"/>
  <c r="O3" i="1" s="1"/>
  <c r="L11" i="1"/>
  <c r="S3" i="1" s="1"/>
  <c r="J9" i="2"/>
  <c r="J8" i="2"/>
  <c r="C11" i="2"/>
  <c r="A11" i="2"/>
  <c r="N5" i="1"/>
  <c r="M5" i="1"/>
  <c r="U5" i="1" s="1"/>
  <c r="L5" i="1"/>
  <c r="N4" i="1"/>
  <c r="U4" i="1"/>
  <c r="L4" i="1"/>
  <c r="U3" i="1"/>
  <c r="L3" i="1"/>
  <c r="H6" i="1"/>
  <c r="H5" i="1"/>
  <c r="H4" i="1"/>
  <c r="H3" i="1"/>
  <c r="G6" i="1"/>
  <c r="G5" i="1"/>
  <c r="G4" i="1"/>
  <c r="G3" i="1"/>
  <c r="F6" i="1"/>
  <c r="F5" i="1"/>
  <c r="F4" i="1"/>
  <c r="F3" i="1"/>
  <c r="N143" i="1" l="1"/>
  <c r="N159" i="1"/>
  <c r="N144" i="1"/>
  <c r="N160" i="1"/>
  <c r="N147" i="1"/>
  <c r="N163" i="1"/>
  <c r="N148" i="1"/>
  <c r="N145" i="1"/>
  <c r="N151" i="1"/>
  <c r="N149" i="1"/>
  <c r="N152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" i="1"/>
  <c r="N30" i="1"/>
  <c r="N38" i="1"/>
  <c r="N46" i="1"/>
  <c r="N58" i="1"/>
  <c r="N70" i="1"/>
  <c r="N78" i="1"/>
  <c r="N90" i="1"/>
  <c r="N98" i="1"/>
  <c r="N110" i="1"/>
  <c r="N122" i="1"/>
  <c r="N138" i="1"/>
  <c r="N150" i="1"/>
  <c r="N158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3" i="1"/>
  <c r="N18" i="1"/>
  <c r="N50" i="1"/>
  <c r="N62" i="1"/>
  <c r="N82" i="1"/>
  <c r="N94" i="1"/>
  <c r="N106" i="1"/>
  <c r="N118" i="1"/>
  <c r="N130" i="1"/>
  <c r="N142" i="1"/>
  <c r="N154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22" i="1"/>
  <c r="N26" i="1"/>
  <c r="N34" i="1"/>
  <c r="N42" i="1"/>
  <c r="N54" i="1"/>
  <c r="N66" i="1"/>
  <c r="N74" i="1"/>
  <c r="N86" i="1"/>
  <c r="N102" i="1"/>
  <c r="N114" i="1"/>
  <c r="N126" i="1"/>
  <c r="N134" i="1"/>
  <c r="N146" i="1"/>
  <c r="N162" i="1"/>
  <c r="N155" i="1"/>
  <c r="N157" i="1"/>
  <c r="N156" i="1"/>
  <c r="N161" i="1"/>
  <c r="I11" i="1"/>
  <c r="J5" i="1"/>
  <c r="J6" i="1"/>
  <c r="J4" i="1"/>
  <c r="N11" i="1" l="1"/>
  <c r="T3" i="1" s="1"/>
  <c r="AD10" i="1"/>
  <c r="Y10" i="1"/>
  <c r="T10" i="1" l="1"/>
  <c r="J10" i="1"/>
  <c r="O10" i="1"/>
  <c r="E10" i="1"/>
  <c r="C10" i="1"/>
  <c r="A10" i="1"/>
</calcChain>
</file>

<file path=xl/sharedStrings.xml><?xml version="1.0" encoding="utf-8"?>
<sst xmlns="http://schemas.openxmlformats.org/spreadsheetml/2006/main" count="82" uniqueCount="35">
  <si>
    <t>задача</t>
  </si>
  <si>
    <t>eps</t>
  </si>
  <si>
    <t>r</t>
  </si>
  <si>
    <t>m</t>
  </si>
  <si>
    <t>Гришагина</t>
  </si>
  <si>
    <t>f0</t>
  </si>
  <si>
    <t>f1</t>
  </si>
  <si>
    <t>y0</t>
  </si>
  <si>
    <t>y1</t>
  </si>
  <si>
    <t>испытаний</t>
  </si>
  <si>
    <t>облать Парето</t>
  </si>
  <si>
    <t>Сравнение алгоритмов</t>
  </si>
  <si>
    <t>(.) PDA</t>
  </si>
  <si>
    <t>Метод</t>
  </si>
  <si>
    <t>lambda</t>
  </si>
  <si>
    <t>ускорение</t>
  </si>
  <si>
    <t>Метод сверток</t>
  </si>
  <si>
    <t>HV</t>
  </si>
  <si>
    <t>DU</t>
  </si>
  <si>
    <t>используется</t>
  </si>
  <si>
    <t>не используется</t>
  </si>
  <si>
    <t>Информация</t>
  </si>
  <si>
    <t>f0_nu</t>
  </si>
  <si>
    <t>f1_nu</t>
  </si>
  <si>
    <t>точко отсчета</t>
  </si>
  <si>
    <r>
      <t xml:space="preserve">метод </t>
    </r>
    <r>
      <rPr>
        <b/>
        <sz val="11"/>
        <color theme="1"/>
        <rFont val="Calibri"/>
        <family val="2"/>
        <charset val="204"/>
      </rPr>
      <t>ε ограничений</t>
    </r>
  </si>
  <si>
    <t>Испытаний</t>
  </si>
  <si>
    <t>Ускорение</t>
  </si>
  <si>
    <t>Используется</t>
  </si>
  <si>
    <t>Не используется</t>
  </si>
  <si>
    <t>f2</t>
  </si>
  <si>
    <t>Min-max convolution</t>
  </si>
  <si>
    <t>Method of successive concessions</t>
  </si>
  <si>
    <t>Reference point method</t>
  </si>
  <si>
    <t>Min-max criteria convolution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</si>
</sst>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17" xfId="0" applyFont="1" applyFill="1" applyBorder="1"/>
    <xf numFmtId="0" fontId="0" fillId="2" borderId="19" xfId="0" applyFill="1" applyBorder="1"/>
    <xf numFmtId="0" fontId="1" fillId="2" borderId="17" xfId="0" applyFont="1" applyFill="1" applyBorder="1" applyAlignment="1"/>
    <xf numFmtId="0" fontId="1" fillId="2" borderId="21" xfId="0" applyFont="1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1" xfId="0" applyFill="1" applyBorder="1"/>
    <xf numFmtId="0" fontId="1" fillId="2" borderId="16" xfId="0" applyFont="1" applyFill="1" applyBorder="1"/>
    <xf numFmtId="164" fontId="1" fillId="2" borderId="15" xfId="0" applyNumberFormat="1" applyFont="1" applyFill="1" applyBorder="1"/>
    <xf numFmtId="164" fontId="1" fillId="2" borderId="17" xfId="0" applyNumberFormat="1" applyFont="1" applyFill="1" applyBorder="1"/>
    <xf numFmtId="0" fontId="0" fillId="2" borderId="18" xfId="0" applyFont="1" applyFill="1" applyBorder="1"/>
    <xf numFmtId="0" fontId="0" fillId="2" borderId="19" xfId="0" applyFont="1" applyFill="1" applyBorder="1"/>
    <xf numFmtId="0" fontId="0" fillId="2" borderId="14" xfId="0" applyFont="1" applyFill="1" applyBorder="1"/>
    <xf numFmtId="0" fontId="0" fillId="2" borderId="15" xfId="0" applyFont="1" applyFill="1" applyBorder="1"/>
    <xf numFmtId="0" fontId="0" fillId="2" borderId="16" xfId="0" applyFont="1" applyFill="1" applyBorder="1"/>
    <xf numFmtId="0" fontId="0" fillId="2" borderId="17" xfId="0" applyFont="1" applyFill="1" applyBorder="1"/>
    <xf numFmtId="0" fontId="1" fillId="2" borderId="18" xfId="0" applyFont="1" applyFill="1" applyBorder="1" applyAlignment="1"/>
    <xf numFmtId="0" fontId="1" fillId="2" borderId="14" xfId="0" applyFont="1" applyFill="1" applyBorder="1" applyAlignment="1"/>
    <xf numFmtId="0" fontId="1" fillId="2" borderId="16" xfId="0" applyFont="1" applyFill="1" applyBorder="1" applyAlignment="1"/>
    <xf numFmtId="0" fontId="1" fillId="2" borderId="12" xfId="0" applyFont="1" applyFill="1" applyBorder="1" applyAlignment="1"/>
    <xf numFmtId="0" fontId="1" fillId="0" borderId="11" xfId="0" applyFont="1" applyFill="1" applyBorder="1" applyAlignment="1"/>
    <xf numFmtId="0" fontId="1" fillId="0" borderId="11" xfId="0" applyFont="1" applyFill="1" applyBorder="1"/>
    <xf numFmtId="0" fontId="0" fillId="0" borderId="11" xfId="0" applyFont="1" applyFill="1" applyBorder="1"/>
    <xf numFmtId="0" fontId="0" fillId="0" borderId="11" xfId="0" applyFill="1" applyBorder="1"/>
    <xf numFmtId="164" fontId="1" fillId="0" borderId="11" xfId="0" applyNumberFormat="1" applyFont="1" applyFill="1" applyBorder="1"/>
    <xf numFmtId="0" fontId="0" fillId="0" borderId="11" xfId="0" applyBorder="1"/>
    <xf numFmtId="0" fontId="0" fillId="0" borderId="14" xfId="0" applyFont="1" applyFill="1" applyBorder="1"/>
    <xf numFmtId="0" fontId="0" fillId="0" borderId="0" xfId="0" applyBorder="1" applyAlignment="1">
      <alignment horizontal="center"/>
    </xf>
    <xf numFmtId="2" fontId="0" fillId="0" borderId="11" xfId="0" applyNumberFormat="1" applyBorder="1"/>
    <xf numFmtId="164" fontId="0" fillId="0" borderId="11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7" xfId="0" applyBorder="1"/>
    <xf numFmtId="0" fontId="0" fillId="0" borderId="17" xfId="0" applyBorder="1"/>
    <xf numFmtId="0" fontId="0" fillId="0" borderId="28" xfId="0" applyBorder="1"/>
    <xf numFmtId="0" fontId="0" fillId="0" borderId="29" xfId="0" applyBorder="1"/>
    <xf numFmtId="0" fontId="0" fillId="0" borderId="18" xfId="0" applyBorder="1"/>
    <xf numFmtId="0" fontId="0" fillId="0" borderId="30" xfId="0" applyBorder="1"/>
    <xf numFmtId="0" fontId="0" fillId="0" borderId="19" xfId="0" applyBorder="1"/>
    <xf numFmtId="0" fontId="0" fillId="0" borderId="31" xfId="0" applyBorder="1"/>
    <xf numFmtId="0" fontId="0" fillId="0" borderId="32" xfId="0" applyBorder="1"/>
    <xf numFmtId="0" fontId="0" fillId="0" borderId="24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0" xfId="0" applyBorder="1" applyAlignment="1"/>
    <xf numFmtId="0" fontId="0" fillId="0" borderId="36" xfId="0" applyBorder="1"/>
    <xf numFmtId="0" fontId="0" fillId="0" borderId="12" xfId="0" applyBorder="1"/>
    <xf numFmtId="0" fontId="0" fillId="0" borderId="26" xfId="0" applyBorder="1"/>
    <xf numFmtId="0" fontId="0" fillId="0" borderId="13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Лист1!$E$9</c:f>
              <c:strCache>
                <c:ptCount val="1"/>
                <c:pt idx="0">
                  <c:v>Min-max convolution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Лист1!$E$13:$E$63</c:f>
              <c:numCache>
                <c:formatCode>General</c:formatCode>
                <c:ptCount val="51"/>
                <c:pt idx="0">
                  <c:v>-13.487367000000001</c:v>
                </c:pt>
                <c:pt idx="1">
                  <c:v>-13.410427</c:v>
                </c:pt>
                <c:pt idx="2">
                  <c:v>-13.341919000000001</c:v>
                </c:pt>
                <c:pt idx="3">
                  <c:v>-13.306106</c:v>
                </c:pt>
                <c:pt idx="4">
                  <c:v>-13.025634</c:v>
                </c:pt>
                <c:pt idx="5">
                  <c:v>-12.849959</c:v>
                </c:pt>
                <c:pt idx="6">
                  <c:v>-12.631672999999999</c:v>
                </c:pt>
                <c:pt idx="7">
                  <c:v>-12.481915000000001</c:v>
                </c:pt>
                <c:pt idx="8">
                  <c:v>-12.150492</c:v>
                </c:pt>
                <c:pt idx="9">
                  <c:v>-12.131776</c:v>
                </c:pt>
                <c:pt idx="10">
                  <c:v>-12.021337000000001</c:v>
                </c:pt>
                <c:pt idx="11">
                  <c:v>-11.882332999999999</c:v>
                </c:pt>
                <c:pt idx="12">
                  <c:v>-11.66709</c:v>
                </c:pt>
                <c:pt idx="13">
                  <c:v>-11.66276</c:v>
                </c:pt>
                <c:pt idx="14">
                  <c:v>-11.491322</c:v>
                </c:pt>
                <c:pt idx="15">
                  <c:v>-11.393525</c:v>
                </c:pt>
                <c:pt idx="16">
                  <c:v>-11.125545000000001</c:v>
                </c:pt>
                <c:pt idx="17">
                  <c:v>-10.835750000000001</c:v>
                </c:pt>
                <c:pt idx="18">
                  <c:v>-10.662399000000001</c:v>
                </c:pt>
                <c:pt idx="19">
                  <c:v>-10.475021999999999</c:v>
                </c:pt>
                <c:pt idx="20">
                  <c:v>-10.380417</c:v>
                </c:pt>
                <c:pt idx="21">
                  <c:v>-10.249847000000001</c:v>
                </c:pt>
                <c:pt idx="22">
                  <c:v>-9.8478680000000001</c:v>
                </c:pt>
                <c:pt idx="23">
                  <c:v>-9.5364920000000009</c:v>
                </c:pt>
                <c:pt idx="24">
                  <c:v>-9.4732649999999996</c:v>
                </c:pt>
                <c:pt idx="25">
                  <c:v>-9.3504620000000003</c:v>
                </c:pt>
                <c:pt idx="26">
                  <c:v>-9.1853040000000004</c:v>
                </c:pt>
                <c:pt idx="27">
                  <c:v>-8.960369</c:v>
                </c:pt>
                <c:pt idx="28">
                  <c:v>-8.9418260000000007</c:v>
                </c:pt>
                <c:pt idx="29">
                  <c:v>-8.7461020000000005</c:v>
                </c:pt>
                <c:pt idx="30">
                  <c:v>-8.6094089999999994</c:v>
                </c:pt>
                <c:pt idx="31">
                  <c:v>-8.5055259999999997</c:v>
                </c:pt>
                <c:pt idx="32">
                  <c:v>-8.3773140000000001</c:v>
                </c:pt>
                <c:pt idx="33">
                  <c:v>-8.3550789999999999</c:v>
                </c:pt>
                <c:pt idx="34">
                  <c:v>-8.0965450000000008</c:v>
                </c:pt>
                <c:pt idx="35">
                  <c:v>-7.6982600000000003</c:v>
                </c:pt>
                <c:pt idx="36">
                  <c:v>-7.5696130000000004</c:v>
                </c:pt>
                <c:pt idx="37">
                  <c:v>-7.5133089999999996</c:v>
                </c:pt>
                <c:pt idx="38">
                  <c:v>-7.1332399999999998</c:v>
                </c:pt>
                <c:pt idx="39">
                  <c:v>-6.8141590000000001</c:v>
                </c:pt>
                <c:pt idx="40">
                  <c:v>-6.7517909999999999</c:v>
                </c:pt>
                <c:pt idx="41">
                  <c:v>-6.7027260000000002</c:v>
                </c:pt>
                <c:pt idx="42">
                  <c:v>-6.4153079999999996</c:v>
                </c:pt>
                <c:pt idx="43">
                  <c:v>-5.8311419999999998</c:v>
                </c:pt>
              </c:numCache>
            </c:numRef>
          </c:xVal>
          <c:yVal>
            <c:numRef>
              <c:f>Лист1!$F$13:$F$63</c:f>
              <c:numCache>
                <c:formatCode>General</c:formatCode>
                <c:ptCount val="51"/>
                <c:pt idx="0">
                  <c:v>-5.0715510000000004</c:v>
                </c:pt>
                <c:pt idx="1">
                  <c:v>-5.371264</c:v>
                </c:pt>
                <c:pt idx="2">
                  <c:v>-5.4768309999999998</c:v>
                </c:pt>
                <c:pt idx="3">
                  <c:v>-5.7294809999999998</c:v>
                </c:pt>
                <c:pt idx="4">
                  <c:v>-6.2366919999999997</c:v>
                </c:pt>
                <c:pt idx="5">
                  <c:v>-6.510402</c:v>
                </c:pt>
                <c:pt idx="6">
                  <c:v>-6.7290000000000001</c:v>
                </c:pt>
                <c:pt idx="7">
                  <c:v>-7.0194619999999999</c:v>
                </c:pt>
                <c:pt idx="8">
                  <c:v>-7.4026620000000003</c:v>
                </c:pt>
                <c:pt idx="9">
                  <c:v>-7.4586819999999996</c:v>
                </c:pt>
                <c:pt idx="10">
                  <c:v>-7.5505420000000001</c:v>
                </c:pt>
                <c:pt idx="11">
                  <c:v>-7.7398090000000002</c:v>
                </c:pt>
                <c:pt idx="12">
                  <c:v>-7.8442069999999999</c:v>
                </c:pt>
                <c:pt idx="13">
                  <c:v>-7.9419510000000004</c:v>
                </c:pt>
                <c:pt idx="14">
                  <c:v>-8.1137910000000009</c:v>
                </c:pt>
                <c:pt idx="15">
                  <c:v>-8.2183340000000005</c:v>
                </c:pt>
                <c:pt idx="16">
                  <c:v>-8.2538900000000002</c:v>
                </c:pt>
                <c:pt idx="17">
                  <c:v>-8.4943120000000008</c:v>
                </c:pt>
                <c:pt idx="18">
                  <c:v>-8.7112099999999995</c:v>
                </c:pt>
                <c:pt idx="19">
                  <c:v>-8.920382</c:v>
                </c:pt>
                <c:pt idx="20">
                  <c:v>-9.0740079999999992</c:v>
                </c:pt>
                <c:pt idx="21">
                  <c:v>-9.1405139999999996</c:v>
                </c:pt>
                <c:pt idx="22">
                  <c:v>-9.4666969999999999</c:v>
                </c:pt>
                <c:pt idx="23">
                  <c:v>-9.5201960000000003</c:v>
                </c:pt>
                <c:pt idx="24">
                  <c:v>-9.6801890000000004</c:v>
                </c:pt>
                <c:pt idx="25">
                  <c:v>-9.7764480000000002</c:v>
                </c:pt>
                <c:pt idx="26">
                  <c:v>-9.9296240000000004</c:v>
                </c:pt>
                <c:pt idx="27">
                  <c:v>-10.058627</c:v>
                </c:pt>
                <c:pt idx="28">
                  <c:v>-10.067261999999999</c:v>
                </c:pt>
                <c:pt idx="29">
                  <c:v>-10.115368999999999</c:v>
                </c:pt>
                <c:pt idx="30">
                  <c:v>-10.271114000000001</c:v>
                </c:pt>
                <c:pt idx="31">
                  <c:v>-10.281844</c:v>
                </c:pt>
                <c:pt idx="32">
                  <c:v>-10.387829</c:v>
                </c:pt>
                <c:pt idx="33">
                  <c:v>-10.430151</c:v>
                </c:pt>
                <c:pt idx="34">
                  <c:v>-10.595927</c:v>
                </c:pt>
                <c:pt idx="35">
                  <c:v>-10.752578</c:v>
                </c:pt>
                <c:pt idx="36">
                  <c:v>-10.844897</c:v>
                </c:pt>
                <c:pt idx="37">
                  <c:v>-10.904923999999999</c:v>
                </c:pt>
                <c:pt idx="38">
                  <c:v>-11.088820999999999</c:v>
                </c:pt>
                <c:pt idx="39">
                  <c:v>-11.171925999999999</c:v>
                </c:pt>
                <c:pt idx="40">
                  <c:v>-11.222346</c:v>
                </c:pt>
                <c:pt idx="41">
                  <c:v>-11.228248000000001</c:v>
                </c:pt>
                <c:pt idx="42">
                  <c:v>-11.23141</c:v>
                </c:pt>
                <c:pt idx="43">
                  <c:v>-11.272345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1-4B16-9A3E-869424201AE6}"/>
            </c:ext>
          </c:extLst>
        </c:ser>
        <c:ser>
          <c:idx val="3"/>
          <c:order val="2"/>
          <c:tx>
            <c:strRef>
              <c:f>Лист1!$O$9</c:f>
              <c:strCache>
                <c:ptCount val="1"/>
                <c:pt idx="0">
                  <c:v>Method of successive concessions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Лист1!$O$13:$O$63</c:f>
              <c:numCache>
                <c:formatCode>General</c:formatCode>
                <c:ptCount val="51"/>
                <c:pt idx="0">
                  <c:v>-13.508615000000001</c:v>
                </c:pt>
                <c:pt idx="1">
                  <c:v>-13.503546999999999</c:v>
                </c:pt>
                <c:pt idx="2">
                  <c:v>-13.467689999999999</c:v>
                </c:pt>
                <c:pt idx="3">
                  <c:v>-13.445835000000001</c:v>
                </c:pt>
                <c:pt idx="4">
                  <c:v>-13.38977</c:v>
                </c:pt>
                <c:pt idx="5">
                  <c:v>-13.360086000000001</c:v>
                </c:pt>
                <c:pt idx="6">
                  <c:v>-13.230278999999999</c:v>
                </c:pt>
                <c:pt idx="7">
                  <c:v>-13.201865</c:v>
                </c:pt>
                <c:pt idx="8">
                  <c:v>-13.138014999999999</c:v>
                </c:pt>
                <c:pt idx="9">
                  <c:v>-13.124345</c:v>
                </c:pt>
                <c:pt idx="10">
                  <c:v>-12.767937</c:v>
                </c:pt>
                <c:pt idx="11">
                  <c:v>-12.484797</c:v>
                </c:pt>
                <c:pt idx="12">
                  <c:v>-12.378022</c:v>
                </c:pt>
                <c:pt idx="13">
                  <c:v>-12.290281</c:v>
                </c:pt>
                <c:pt idx="14">
                  <c:v>-12.226694999999999</c:v>
                </c:pt>
                <c:pt idx="15">
                  <c:v>-12.053338</c:v>
                </c:pt>
                <c:pt idx="16">
                  <c:v>-11.854409</c:v>
                </c:pt>
                <c:pt idx="17">
                  <c:v>-11.310107</c:v>
                </c:pt>
                <c:pt idx="18">
                  <c:v>-11.139756</c:v>
                </c:pt>
                <c:pt idx="19">
                  <c:v>-10.930578000000001</c:v>
                </c:pt>
                <c:pt idx="20">
                  <c:v>-10.915259000000001</c:v>
                </c:pt>
                <c:pt idx="21">
                  <c:v>-10.790227</c:v>
                </c:pt>
                <c:pt idx="22">
                  <c:v>-10.562281</c:v>
                </c:pt>
                <c:pt idx="23">
                  <c:v>-10.203004999999999</c:v>
                </c:pt>
                <c:pt idx="24">
                  <c:v>-9.7594180000000001</c:v>
                </c:pt>
                <c:pt idx="25">
                  <c:v>-9.4537449999999996</c:v>
                </c:pt>
                <c:pt idx="26">
                  <c:v>-9.1937080000000009</c:v>
                </c:pt>
                <c:pt idx="27">
                  <c:v>-8.8773999999999997</c:v>
                </c:pt>
                <c:pt idx="28">
                  <c:v>-8.8646010000000004</c:v>
                </c:pt>
                <c:pt idx="29">
                  <c:v>-8.7661630000000006</c:v>
                </c:pt>
                <c:pt idx="30">
                  <c:v>-8.5591349999999995</c:v>
                </c:pt>
                <c:pt idx="31">
                  <c:v>-8.3317779999999999</c:v>
                </c:pt>
                <c:pt idx="32">
                  <c:v>-7.9844340000000003</c:v>
                </c:pt>
                <c:pt idx="33">
                  <c:v>-7.3922480000000004</c:v>
                </c:pt>
                <c:pt idx="34">
                  <c:v>-7.3332839999999999</c:v>
                </c:pt>
                <c:pt idx="35">
                  <c:v>-7.305631</c:v>
                </c:pt>
                <c:pt idx="36">
                  <c:v>-7.2220139999999997</c:v>
                </c:pt>
                <c:pt idx="37">
                  <c:v>-7.072546</c:v>
                </c:pt>
                <c:pt idx="38">
                  <c:v>-6.8206610000000003</c:v>
                </c:pt>
                <c:pt idx="39">
                  <c:v>-6.3966229999999999</c:v>
                </c:pt>
              </c:numCache>
              <c:extLst xmlns:c15="http://schemas.microsoft.com/office/drawing/2012/chart"/>
            </c:numRef>
          </c:xVal>
          <c:yVal>
            <c:numRef>
              <c:f>Лист1!$P$13:$P$63</c:f>
              <c:numCache>
                <c:formatCode>General</c:formatCode>
                <c:ptCount val="51"/>
                <c:pt idx="0">
                  <c:v>-4.7700769999999997</c:v>
                </c:pt>
                <c:pt idx="1">
                  <c:v>-4.9869459999999997</c:v>
                </c:pt>
                <c:pt idx="2">
                  <c:v>-5.0066360000000003</c:v>
                </c:pt>
                <c:pt idx="3">
                  <c:v>-5.2064219999999999</c:v>
                </c:pt>
                <c:pt idx="4">
                  <c:v>-5.4039080000000004</c:v>
                </c:pt>
                <c:pt idx="5">
                  <c:v>-5.5919049999999997</c:v>
                </c:pt>
                <c:pt idx="6">
                  <c:v>-5.617038</c:v>
                </c:pt>
                <c:pt idx="7">
                  <c:v>-5.9588140000000003</c:v>
                </c:pt>
                <c:pt idx="8">
                  <c:v>-5.9593299999999996</c:v>
                </c:pt>
                <c:pt idx="9">
                  <c:v>-6.0530429999999997</c:v>
                </c:pt>
                <c:pt idx="10">
                  <c:v>-6.4590820000000004</c:v>
                </c:pt>
                <c:pt idx="11">
                  <c:v>-6.7304579999999996</c:v>
                </c:pt>
                <c:pt idx="12">
                  <c:v>-7.1708100000000004</c:v>
                </c:pt>
                <c:pt idx="13">
                  <c:v>-7.223668</c:v>
                </c:pt>
                <c:pt idx="14">
                  <c:v>-7.3629379999999998</c:v>
                </c:pt>
                <c:pt idx="15">
                  <c:v>-7.487215</c:v>
                </c:pt>
                <c:pt idx="16">
                  <c:v>-7.7687249999999999</c:v>
                </c:pt>
                <c:pt idx="17">
                  <c:v>-8.291347</c:v>
                </c:pt>
                <c:pt idx="18">
                  <c:v>-8.4461750000000002</c:v>
                </c:pt>
                <c:pt idx="19">
                  <c:v>-8.5920780000000008</c:v>
                </c:pt>
                <c:pt idx="20">
                  <c:v>-8.6207969999999996</c:v>
                </c:pt>
                <c:pt idx="21">
                  <c:v>-8.6328440000000004</c:v>
                </c:pt>
                <c:pt idx="22">
                  <c:v>-8.7891569999999994</c:v>
                </c:pt>
                <c:pt idx="23">
                  <c:v>-9.1722490000000008</c:v>
                </c:pt>
                <c:pt idx="24">
                  <c:v>-9.48001</c:v>
                </c:pt>
                <c:pt idx="25">
                  <c:v>-9.6343370000000004</c:v>
                </c:pt>
                <c:pt idx="26">
                  <c:v>-9.6705830000000006</c:v>
                </c:pt>
                <c:pt idx="27">
                  <c:v>-10.082722</c:v>
                </c:pt>
                <c:pt idx="28">
                  <c:v>-10.094576</c:v>
                </c:pt>
                <c:pt idx="29">
                  <c:v>-10.195179</c:v>
                </c:pt>
                <c:pt idx="30">
                  <c:v>-10.256586</c:v>
                </c:pt>
                <c:pt idx="31">
                  <c:v>-10.277673</c:v>
                </c:pt>
                <c:pt idx="32">
                  <c:v>-10.561544</c:v>
                </c:pt>
                <c:pt idx="33">
                  <c:v>-10.632224000000001</c:v>
                </c:pt>
                <c:pt idx="34">
                  <c:v>-10.906371</c:v>
                </c:pt>
                <c:pt idx="35">
                  <c:v>-10.980740000000001</c:v>
                </c:pt>
                <c:pt idx="36">
                  <c:v>-11.044418</c:v>
                </c:pt>
                <c:pt idx="37">
                  <c:v>-11.104036000000001</c:v>
                </c:pt>
                <c:pt idx="38">
                  <c:v>-11.197632</c:v>
                </c:pt>
                <c:pt idx="39">
                  <c:v>-11.274813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8C11-4B16-9A3E-869424201AE6}"/>
            </c:ext>
          </c:extLst>
        </c:ser>
        <c:ser>
          <c:idx val="4"/>
          <c:order val="3"/>
          <c:tx>
            <c:strRef>
              <c:f>Лист1!$Y$9</c:f>
              <c:strCache>
                <c:ptCount val="1"/>
                <c:pt idx="0">
                  <c:v>Reference point method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Лист1!$Y$13:$Y$68</c:f>
              <c:numCache>
                <c:formatCode>General</c:formatCode>
                <c:ptCount val="56"/>
                <c:pt idx="0">
                  <c:v>-13.511684000000001</c:v>
                </c:pt>
                <c:pt idx="1">
                  <c:v>-13.503819</c:v>
                </c:pt>
                <c:pt idx="2">
                  <c:v>-13.397671000000001</c:v>
                </c:pt>
                <c:pt idx="3">
                  <c:v>-13.316146</c:v>
                </c:pt>
                <c:pt idx="4">
                  <c:v>-13.211614000000001</c:v>
                </c:pt>
                <c:pt idx="5">
                  <c:v>-13.049457</c:v>
                </c:pt>
                <c:pt idx="6">
                  <c:v>-13.01873</c:v>
                </c:pt>
                <c:pt idx="7">
                  <c:v>-12.917737000000001</c:v>
                </c:pt>
                <c:pt idx="8">
                  <c:v>-12.799664</c:v>
                </c:pt>
                <c:pt idx="9">
                  <c:v>-12.635711000000001</c:v>
                </c:pt>
                <c:pt idx="10">
                  <c:v>-12.603308999999999</c:v>
                </c:pt>
                <c:pt idx="11">
                  <c:v>-12.426664000000001</c:v>
                </c:pt>
                <c:pt idx="12">
                  <c:v>-12.310777</c:v>
                </c:pt>
                <c:pt idx="13">
                  <c:v>-12.278938</c:v>
                </c:pt>
                <c:pt idx="14">
                  <c:v>-12.076112999999999</c:v>
                </c:pt>
                <c:pt idx="15">
                  <c:v>-11.986883000000001</c:v>
                </c:pt>
                <c:pt idx="16">
                  <c:v>-11.871905999999999</c:v>
                </c:pt>
                <c:pt idx="17">
                  <c:v>-11.639036000000001</c:v>
                </c:pt>
                <c:pt idx="18">
                  <c:v>-11.549322999999999</c:v>
                </c:pt>
                <c:pt idx="19">
                  <c:v>-11.434084</c:v>
                </c:pt>
                <c:pt idx="20">
                  <c:v>-11.011749</c:v>
                </c:pt>
                <c:pt idx="21">
                  <c:v>-10.888064999999999</c:v>
                </c:pt>
                <c:pt idx="22">
                  <c:v>-10.796324</c:v>
                </c:pt>
                <c:pt idx="23">
                  <c:v>-10.516505</c:v>
                </c:pt>
                <c:pt idx="24">
                  <c:v>-10.507585000000001</c:v>
                </c:pt>
                <c:pt idx="25">
                  <c:v>-10.129816999999999</c:v>
                </c:pt>
                <c:pt idx="26">
                  <c:v>-10.106992999999999</c:v>
                </c:pt>
                <c:pt idx="27">
                  <c:v>-10.062459</c:v>
                </c:pt>
                <c:pt idx="28">
                  <c:v>-9.9071259999999999</c:v>
                </c:pt>
                <c:pt idx="29">
                  <c:v>-9.73841</c:v>
                </c:pt>
                <c:pt idx="30">
                  <c:v>-9.6722769999999993</c:v>
                </c:pt>
                <c:pt idx="31">
                  <c:v>-9.3396939999999997</c:v>
                </c:pt>
                <c:pt idx="32">
                  <c:v>-9.2733969999999992</c:v>
                </c:pt>
                <c:pt idx="33">
                  <c:v>-9.1136809999999997</c:v>
                </c:pt>
                <c:pt idx="34">
                  <c:v>-8.8373050000000006</c:v>
                </c:pt>
                <c:pt idx="35">
                  <c:v>-8.5536729999999999</c:v>
                </c:pt>
                <c:pt idx="36">
                  <c:v>-8.4311869999999995</c:v>
                </c:pt>
                <c:pt idx="37">
                  <c:v>-8.2703769999999999</c:v>
                </c:pt>
                <c:pt idx="38">
                  <c:v>-8.2617270000000005</c:v>
                </c:pt>
                <c:pt idx="39">
                  <c:v>-8.1535729999999997</c:v>
                </c:pt>
                <c:pt idx="40">
                  <c:v>-7.8959669999999997</c:v>
                </c:pt>
                <c:pt idx="41">
                  <c:v>-7.6917720000000003</c:v>
                </c:pt>
                <c:pt idx="42">
                  <c:v>-7.6664630000000002</c:v>
                </c:pt>
                <c:pt idx="43">
                  <c:v>-7.5694520000000001</c:v>
                </c:pt>
                <c:pt idx="44">
                  <c:v>-7.4365589999999999</c:v>
                </c:pt>
                <c:pt idx="45">
                  <c:v>-7.3526879999999997</c:v>
                </c:pt>
                <c:pt idx="46">
                  <c:v>-7.2812049999999999</c:v>
                </c:pt>
                <c:pt idx="47">
                  <c:v>-7.2172660000000004</c:v>
                </c:pt>
                <c:pt idx="48">
                  <c:v>-7.1692220000000004</c:v>
                </c:pt>
                <c:pt idx="49">
                  <c:v>-6.9831960000000004</c:v>
                </c:pt>
                <c:pt idx="50">
                  <c:v>-6.8811770000000001</c:v>
                </c:pt>
                <c:pt idx="51">
                  <c:v>-6.681038</c:v>
                </c:pt>
                <c:pt idx="52">
                  <c:v>-6.6256000000000004</c:v>
                </c:pt>
                <c:pt idx="53">
                  <c:v>-6.2414319999999996</c:v>
                </c:pt>
                <c:pt idx="54">
                  <c:v>-6.1862870000000001</c:v>
                </c:pt>
                <c:pt idx="55">
                  <c:v>-6.0207740000000003</c:v>
                </c:pt>
              </c:numCache>
              <c:extLst xmlns:c15="http://schemas.microsoft.com/office/drawing/2012/chart"/>
            </c:numRef>
          </c:xVal>
          <c:yVal>
            <c:numRef>
              <c:f>Лист1!$Z$13:$Z$68</c:f>
              <c:numCache>
                <c:formatCode>General</c:formatCode>
                <c:ptCount val="56"/>
                <c:pt idx="0">
                  <c:v>-4.8460850000000004</c:v>
                </c:pt>
                <c:pt idx="1">
                  <c:v>-4.999161</c:v>
                </c:pt>
                <c:pt idx="2">
                  <c:v>-5.4847599999999996</c:v>
                </c:pt>
                <c:pt idx="3">
                  <c:v>-5.6915389999999997</c:v>
                </c:pt>
                <c:pt idx="4">
                  <c:v>-5.8100370000000003</c:v>
                </c:pt>
                <c:pt idx="5">
                  <c:v>-6.0317679999999996</c:v>
                </c:pt>
                <c:pt idx="6">
                  <c:v>-6.2900619999999998</c:v>
                </c:pt>
                <c:pt idx="7">
                  <c:v>-6.2965410000000004</c:v>
                </c:pt>
                <c:pt idx="8">
                  <c:v>-6.6347420000000001</c:v>
                </c:pt>
                <c:pt idx="9">
                  <c:v>-6.8176940000000004</c:v>
                </c:pt>
                <c:pt idx="10">
                  <c:v>-6.8590920000000004</c:v>
                </c:pt>
                <c:pt idx="11">
                  <c:v>-7.1303809999999999</c:v>
                </c:pt>
                <c:pt idx="12">
                  <c:v>-7.2450859999999997</c:v>
                </c:pt>
                <c:pt idx="13">
                  <c:v>-7.3048209999999996</c:v>
                </c:pt>
                <c:pt idx="14">
                  <c:v>-7.3851019999999998</c:v>
                </c:pt>
                <c:pt idx="15">
                  <c:v>-7.5198859999999996</c:v>
                </c:pt>
                <c:pt idx="16">
                  <c:v>-7.7496809999999998</c:v>
                </c:pt>
                <c:pt idx="17">
                  <c:v>-7.9581169999999997</c:v>
                </c:pt>
                <c:pt idx="18">
                  <c:v>-8.0002139999999997</c:v>
                </c:pt>
                <c:pt idx="19">
                  <c:v>-8.1807510000000008</c:v>
                </c:pt>
                <c:pt idx="20">
                  <c:v>-8.3983399999999993</c:v>
                </c:pt>
                <c:pt idx="21">
                  <c:v>-8.5973839999999999</c:v>
                </c:pt>
                <c:pt idx="22">
                  <c:v>-8.7335750000000001</c:v>
                </c:pt>
                <c:pt idx="23">
                  <c:v>-8.7786639999999991</c:v>
                </c:pt>
                <c:pt idx="24">
                  <c:v>-8.9474029999999996</c:v>
                </c:pt>
                <c:pt idx="25">
                  <c:v>-9.0731230000000007</c:v>
                </c:pt>
                <c:pt idx="26">
                  <c:v>-9.2521269999999998</c:v>
                </c:pt>
                <c:pt idx="27">
                  <c:v>-9.3153030000000001</c:v>
                </c:pt>
                <c:pt idx="28">
                  <c:v>-9.4309589999999996</c:v>
                </c:pt>
                <c:pt idx="29">
                  <c:v>-9.5233360000000005</c:v>
                </c:pt>
                <c:pt idx="30">
                  <c:v>-9.523949</c:v>
                </c:pt>
                <c:pt idx="31">
                  <c:v>-9.7255230000000008</c:v>
                </c:pt>
                <c:pt idx="32">
                  <c:v>-9.8705890000000007</c:v>
                </c:pt>
                <c:pt idx="33">
                  <c:v>-9.9008269999999996</c:v>
                </c:pt>
                <c:pt idx="34">
                  <c:v>-10.152467</c:v>
                </c:pt>
                <c:pt idx="35">
                  <c:v>-10.302500999999999</c:v>
                </c:pt>
                <c:pt idx="36">
                  <c:v>-10.365888</c:v>
                </c:pt>
                <c:pt idx="37">
                  <c:v>-10.488903000000001</c:v>
                </c:pt>
                <c:pt idx="38">
                  <c:v>-10.492255999999999</c:v>
                </c:pt>
                <c:pt idx="39">
                  <c:v>-10.562471</c:v>
                </c:pt>
                <c:pt idx="40">
                  <c:v>-10.630331</c:v>
                </c:pt>
                <c:pt idx="41">
                  <c:v>-10.774194</c:v>
                </c:pt>
                <c:pt idx="42">
                  <c:v>-10.807736</c:v>
                </c:pt>
                <c:pt idx="43">
                  <c:v>-10.847488</c:v>
                </c:pt>
                <c:pt idx="44">
                  <c:v>-10.874618</c:v>
                </c:pt>
                <c:pt idx="45">
                  <c:v>-10.885626999999999</c:v>
                </c:pt>
                <c:pt idx="46">
                  <c:v>-11.008660000000001</c:v>
                </c:pt>
                <c:pt idx="47">
                  <c:v>-11.049568000000001</c:v>
                </c:pt>
                <c:pt idx="48">
                  <c:v>-11.056034</c:v>
                </c:pt>
                <c:pt idx="49">
                  <c:v>-11.123509</c:v>
                </c:pt>
                <c:pt idx="50">
                  <c:v>-11.183878</c:v>
                </c:pt>
                <c:pt idx="51">
                  <c:v>-11.235270999999999</c:v>
                </c:pt>
                <c:pt idx="52">
                  <c:v>-11.244165000000001</c:v>
                </c:pt>
                <c:pt idx="53">
                  <c:v>-11.266937</c:v>
                </c:pt>
                <c:pt idx="54">
                  <c:v>-11.279785</c:v>
                </c:pt>
                <c:pt idx="55">
                  <c:v>-11.281905999999999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C11-4B16-9A3E-869424201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99952"/>
        <c:axId val="7402322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Лист1!$A$9</c15:sqref>
                        </c15:formulaRef>
                      </c:ext>
                    </c:extLst>
                    <c:strCache>
                      <c:ptCount val="1"/>
                      <c:pt idx="0">
                        <c:v>метод ε ограничений</c:v>
                      </c:pt>
                    </c:strCache>
                  </c:strRef>
                </c:tx>
                <c:spPr>
                  <a:ln w="9525" cap="rnd">
                    <a:solidFill>
                      <a:schemeClr val="accent1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Лист1!$A$13:$A$63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-13.511195000000001</c:v>
                      </c:pt>
                      <c:pt idx="1">
                        <c:v>-13.504111999999999</c:v>
                      </c:pt>
                      <c:pt idx="2">
                        <c:v>-13.407249999999999</c:v>
                      </c:pt>
                      <c:pt idx="3">
                        <c:v>-13.385166999999999</c:v>
                      </c:pt>
                      <c:pt idx="4">
                        <c:v>-13.346968</c:v>
                      </c:pt>
                      <c:pt idx="5">
                        <c:v>-13.312156</c:v>
                      </c:pt>
                      <c:pt idx="6">
                        <c:v>-13.236884</c:v>
                      </c:pt>
                      <c:pt idx="7">
                        <c:v>-13.131043999999999</c:v>
                      </c:pt>
                      <c:pt idx="8">
                        <c:v>-13.083925000000001</c:v>
                      </c:pt>
                      <c:pt idx="9">
                        <c:v>-12.851376999999999</c:v>
                      </c:pt>
                      <c:pt idx="10">
                        <c:v>-12.62337</c:v>
                      </c:pt>
                      <c:pt idx="11">
                        <c:v>-12.432487</c:v>
                      </c:pt>
                      <c:pt idx="12">
                        <c:v>-12.359363999999999</c:v>
                      </c:pt>
                      <c:pt idx="13">
                        <c:v>-12.127259</c:v>
                      </c:pt>
                      <c:pt idx="14">
                        <c:v>-12.110644000000001</c:v>
                      </c:pt>
                      <c:pt idx="15">
                        <c:v>-11.954781000000001</c:v>
                      </c:pt>
                      <c:pt idx="16">
                        <c:v>-11.901519</c:v>
                      </c:pt>
                      <c:pt idx="17">
                        <c:v>-11.683941000000001</c:v>
                      </c:pt>
                      <c:pt idx="18">
                        <c:v>-11.65709</c:v>
                      </c:pt>
                      <c:pt idx="19">
                        <c:v>-11.602872</c:v>
                      </c:pt>
                      <c:pt idx="20">
                        <c:v>-11.433125</c:v>
                      </c:pt>
                      <c:pt idx="21">
                        <c:v>-11.300235000000001</c:v>
                      </c:pt>
                      <c:pt idx="22">
                        <c:v>-11.073314</c:v>
                      </c:pt>
                      <c:pt idx="23">
                        <c:v>-10.835750000000001</c:v>
                      </c:pt>
                      <c:pt idx="24">
                        <c:v>-10.827282</c:v>
                      </c:pt>
                      <c:pt idx="25">
                        <c:v>-10.776538</c:v>
                      </c:pt>
                      <c:pt idx="26">
                        <c:v>-10.665317</c:v>
                      </c:pt>
                      <c:pt idx="27">
                        <c:v>-10.564119</c:v>
                      </c:pt>
                      <c:pt idx="28">
                        <c:v>-10.333503</c:v>
                      </c:pt>
                      <c:pt idx="29">
                        <c:v>-10.196431</c:v>
                      </c:pt>
                      <c:pt idx="30">
                        <c:v>-10.023531</c:v>
                      </c:pt>
                      <c:pt idx="31">
                        <c:v>-9.6341490000000007</c:v>
                      </c:pt>
                      <c:pt idx="32">
                        <c:v>-9.4833649999999992</c:v>
                      </c:pt>
                      <c:pt idx="33">
                        <c:v>-9.3994870000000006</c:v>
                      </c:pt>
                      <c:pt idx="34">
                        <c:v>-9.1758609999999994</c:v>
                      </c:pt>
                      <c:pt idx="35">
                        <c:v>-8.8220559999999999</c:v>
                      </c:pt>
                      <c:pt idx="36">
                        <c:v>-8.2889199999999992</c:v>
                      </c:pt>
                      <c:pt idx="37">
                        <c:v>-8.1705229999999993</c:v>
                      </c:pt>
                      <c:pt idx="38">
                        <c:v>-7.8036450000000004</c:v>
                      </c:pt>
                      <c:pt idx="39">
                        <c:v>-7.612482</c:v>
                      </c:pt>
                      <c:pt idx="40">
                        <c:v>-7.3892389999999999</c:v>
                      </c:pt>
                      <c:pt idx="41">
                        <c:v>-7.3444979999999997</c:v>
                      </c:pt>
                      <c:pt idx="42">
                        <c:v>-7.0818060000000003</c:v>
                      </c:pt>
                      <c:pt idx="43">
                        <c:v>-6.793552</c:v>
                      </c:pt>
                      <c:pt idx="44">
                        <c:v>-6.7909940000000004</c:v>
                      </c:pt>
                      <c:pt idx="45">
                        <c:v>-6.7027260000000002</c:v>
                      </c:pt>
                      <c:pt idx="46">
                        <c:v>-5.8311419999999998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Лист1!$B$13:$B$63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-4.909726</c:v>
                      </c:pt>
                      <c:pt idx="1">
                        <c:v>-5.0004879999999998</c:v>
                      </c:pt>
                      <c:pt idx="2">
                        <c:v>-5.4263690000000002</c:v>
                      </c:pt>
                      <c:pt idx="3">
                        <c:v>-5.4625620000000001</c:v>
                      </c:pt>
                      <c:pt idx="4">
                        <c:v>-5.5117940000000001</c:v>
                      </c:pt>
                      <c:pt idx="5">
                        <c:v>-5.71591</c:v>
                      </c:pt>
                      <c:pt idx="6">
                        <c:v>-5.8526860000000003</c:v>
                      </c:pt>
                      <c:pt idx="7">
                        <c:v>-6.0437010000000004</c:v>
                      </c:pt>
                      <c:pt idx="8">
                        <c:v>-6.0802800000000001</c:v>
                      </c:pt>
                      <c:pt idx="9">
                        <c:v>-6.4589980000000002</c:v>
                      </c:pt>
                      <c:pt idx="10">
                        <c:v>-6.8805050000000003</c:v>
                      </c:pt>
                      <c:pt idx="11">
                        <c:v>-6.9608379999999999</c:v>
                      </c:pt>
                      <c:pt idx="12">
                        <c:v>-7.1093799999999998</c:v>
                      </c:pt>
                      <c:pt idx="13">
                        <c:v>-7.4192600000000004</c:v>
                      </c:pt>
                      <c:pt idx="14">
                        <c:v>-7.4884040000000001</c:v>
                      </c:pt>
                      <c:pt idx="15">
                        <c:v>-7.6172319999999996</c:v>
                      </c:pt>
                      <c:pt idx="16">
                        <c:v>-7.7185139999999999</c:v>
                      </c:pt>
                      <c:pt idx="17">
                        <c:v>-7.7425569999999997</c:v>
                      </c:pt>
                      <c:pt idx="18">
                        <c:v>-7.7761180000000003</c:v>
                      </c:pt>
                      <c:pt idx="19">
                        <c:v>-7.9852720000000001</c:v>
                      </c:pt>
                      <c:pt idx="20">
                        <c:v>-8.1357929999999996</c:v>
                      </c:pt>
                      <c:pt idx="21">
                        <c:v>-8.3042400000000001</c:v>
                      </c:pt>
                      <c:pt idx="22">
                        <c:v>-8.3800779999999992</c:v>
                      </c:pt>
                      <c:pt idx="23">
                        <c:v>-8.4943120000000008</c:v>
                      </c:pt>
                      <c:pt idx="24">
                        <c:v>-8.6829839999999994</c:v>
                      </c:pt>
                      <c:pt idx="25">
                        <c:v>-8.7585119999999996</c:v>
                      </c:pt>
                      <c:pt idx="26">
                        <c:v>-8.7892829999999993</c:v>
                      </c:pt>
                      <c:pt idx="27">
                        <c:v>-8.9312330000000006</c:v>
                      </c:pt>
                      <c:pt idx="28">
                        <c:v>-9.0456240000000001</c:v>
                      </c:pt>
                      <c:pt idx="29">
                        <c:v>-9.2168790000000005</c:v>
                      </c:pt>
                      <c:pt idx="30">
                        <c:v>-9.3413629999999994</c:v>
                      </c:pt>
                      <c:pt idx="31">
                        <c:v>-9.4547349999999994</c:v>
                      </c:pt>
                      <c:pt idx="32">
                        <c:v>-9.6923089999999998</c:v>
                      </c:pt>
                      <c:pt idx="33">
                        <c:v>-9.7627930000000003</c:v>
                      </c:pt>
                      <c:pt idx="34">
                        <c:v>-9.9354809999999993</c:v>
                      </c:pt>
                      <c:pt idx="35">
                        <c:v>-10.056022</c:v>
                      </c:pt>
                      <c:pt idx="36">
                        <c:v>-10.223298</c:v>
                      </c:pt>
                      <c:pt idx="37">
                        <c:v>-10.482422</c:v>
                      </c:pt>
                      <c:pt idx="38">
                        <c:v>-10.692835000000001</c:v>
                      </c:pt>
                      <c:pt idx="39">
                        <c:v>-10.849371</c:v>
                      </c:pt>
                      <c:pt idx="40">
                        <c:v>-10.883622000000001</c:v>
                      </c:pt>
                      <c:pt idx="41">
                        <c:v>-10.943052</c:v>
                      </c:pt>
                      <c:pt idx="42">
                        <c:v>-11.079858</c:v>
                      </c:pt>
                      <c:pt idx="43">
                        <c:v>-11.177459000000001</c:v>
                      </c:pt>
                      <c:pt idx="44">
                        <c:v>-11.199807</c:v>
                      </c:pt>
                      <c:pt idx="45">
                        <c:v>-11.228248000000001</c:v>
                      </c:pt>
                      <c:pt idx="46">
                        <c:v>-11.272345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C11-4B16-9A3E-869424201AE6}"/>
                  </c:ext>
                </c:extLst>
              </c15:ser>
            </c15:filteredScatterSeries>
          </c:ext>
        </c:extLst>
      </c:scatterChart>
      <c:valAx>
        <c:axId val="465999952"/>
        <c:scaling>
          <c:orientation val="minMax"/>
          <c:max val="-5.5"/>
          <c:min val="-14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Лист1!$A$12</c:f>
              <c:strCache>
                <c:ptCount val="1"/>
                <c:pt idx="0">
                  <c:v>f1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0232288"/>
        <c:crosses val="autoZero"/>
        <c:crossBetween val="midCat"/>
      </c:valAx>
      <c:valAx>
        <c:axId val="740232288"/>
        <c:scaling>
          <c:orientation val="minMax"/>
          <c:max val="-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Лист1!$B$12</c:f>
              <c:strCache>
                <c:ptCount val="1"/>
                <c:pt idx="0">
                  <c:v>f2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99995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675109289056361E-2"/>
          <c:y val="5.4236293379994166E-2"/>
          <c:w val="0.90353563287091887"/>
          <c:h val="0.60795544576316529"/>
        </c:manualLayout>
      </c:layout>
      <c:scatterChart>
        <c:scatterStyle val="lineMarker"/>
        <c:varyColors val="0"/>
        <c:ser>
          <c:idx val="1"/>
          <c:order val="1"/>
          <c:tx>
            <c:strRef>
              <c:f>Лист2!$E$10</c:f>
              <c:strCache>
                <c:ptCount val="1"/>
                <c:pt idx="0">
                  <c:v>Min-max criteria convolution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9"/>
            <c:spPr>
              <a:solidFill>
                <a:schemeClr val="lt1"/>
              </a:solidFill>
              <a:ln w="1587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xVal>
            <c:numRef>
              <c:f>Лист2!$E$13:$E$60</c:f>
              <c:numCache>
                <c:formatCode>General</c:formatCode>
                <c:ptCount val="48"/>
                <c:pt idx="0">
                  <c:v>-13.499309999999999</c:v>
                </c:pt>
                <c:pt idx="1">
                  <c:v>-13.167214</c:v>
                </c:pt>
                <c:pt idx="2">
                  <c:v>-13.300319999999999</c:v>
                </c:pt>
                <c:pt idx="3">
                  <c:v>-13.480691</c:v>
                </c:pt>
                <c:pt idx="4">
                  <c:v>-13.30486</c:v>
                </c:pt>
                <c:pt idx="5">
                  <c:v>-12.494116</c:v>
                </c:pt>
                <c:pt idx="6">
                  <c:v>-11.093999</c:v>
                </c:pt>
                <c:pt idx="7">
                  <c:v>-10.228965000000001</c:v>
                </c:pt>
                <c:pt idx="8">
                  <c:v>-10.835750000000001</c:v>
                </c:pt>
                <c:pt idx="9">
                  <c:v>-5.8311419999999998</c:v>
                </c:pt>
                <c:pt idx="10">
                  <c:v>-6.7027260000000002</c:v>
                </c:pt>
                <c:pt idx="11">
                  <c:v>-7.0818060000000003</c:v>
                </c:pt>
                <c:pt idx="12">
                  <c:v>-7.7912169999999996</c:v>
                </c:pt>
                <c:pt idx="13">
                  <c:v>-7.3892389999999999</c:v>
                </c:pt>
              </c:numCache>
            </c:numRef>
          </c:xVal>
          <c:yVal>
            <c:numRef>
              <c:f>Лист2!$F$13:$F$60</c:f>
              <c:numCache>
                <c:formatCode>General</c:formatCode>
                <c:ptCount val="48"/>
                <c:pt idx="0">
                  <c:v>-4.7194640000000003</c:v>
                </c:pt>
                <c:pt idx="1">
                  <c:v>-5.9949399999999997</c:v>
                </c:pt>
                <c:pt idx="2">
                  <c:v>-5.6026049999999996</c:v>
                </c:pt>
                <c:pt idx="3">
                  <c:v>-5.0972689999999998</c:v>
                </c:pt>
                <c:pt idx="4">
                  <c:v>-5.524902</c:v>
                </c:pt>
                <c:pt idx="5">
                  <c:v>-6.9098090000000001</c:v>
                </c:pt>
                <c:pt idx="6">
                  <c:v>-8.2828850000000003</c:v>
                </c:pt>
                <c:pt idx="7">
                  <c:v>-9.0515279999999994</c:v>
                </c:pt>
                <c:pt idx="8">
                  <c:v>-8.4943120000000008</c:v>
                </c:pt>
                <c:pt idx="9">
                  <c:v>-11.272345</c:v>
                </c:pt>
                <c:pt idx="10">
                  <c:v>-11.228248000000001</c:v>
                </c:pt>
                <c:pt idx="11">
                  <c:v>-11.079858</c:v>
                </c:pt>
                <c:pt idx="12">
                  <c:v>-10.651251</c:v>
                </c:pt>
                <c:pt idx="13">
                  <c:v>-10.883622000000001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98-4F26-A781-1FA7884C46B3}"/>
            </c:ext>
          </c:extLst>
        </c:ser>
        <c:ser>
          <c:idx val="2"/>
          <c:order val="2"/>
          <c:tx>
            <c:strRef>
              <c:f>Лист2!$I$10</c:f>
              <c:strCache>
                <c:ptCount val="1"/>
                <c:pt idx="0">
                  <c:v>Reference point method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solidFill>
                <a:schemeClr val="lt1"/>
              </a:solidFill>
              <a:ln w="1587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xVal>
            <c:numRef>
              <c:f>Лист2!$I$13:$I$60</c:f>
              <c:numCache>
                <c:formatCode>General</c:formatCode>
                <c:ptCount val="48"/>
                <c:pt idx="0">
                  <c:v>-11.444284</c:v>
                </c:pt>
                <c:pt idx="1">
                  <c:v>-13.499309999999999</c:v>
                </c:pt>
                <c:pt idx="2">
                  <c:v>-13.167214</c:v>
                </c:pt>
                <c:pt idx="3">
                  <c:v>-13.300319999999999</c:v>
                </c:pt>
                <c:pt idx="4">
                  <c:v>-13.480691</c:v>
                </c:pt>
                <c:pt idx="5">
                  <c:v>-13.30486</c:v>
                </c:pt>
                <c:pt idx="6">
                  <c:v>-13.032515999999999</c:v>
                </c:pt>
                <c:pt idx="7">
                  <c:v>-12.140601</c:v>
                </c:pt>
                <c:pt idx="8">
                  <c:v>-12.914694000000001</c:v>
                </c:pt>
                <c:pt idx="9">
                  <c:v>-12.494116</c:v>
                </c:pt>
                <c:pt idx="10">
                  <c:v>-11.093999</c:v>
                </c:pt>
                <c:pt idx="11">
                  <c:v>-10.228965000000001</c:v>
                </c:pt>
                <c:pt idx="12">
                  <c:v>-10.835750000000001</c:v>
                </c:pt>
                <c:pt idx="13">
                  <c:v>-11.774808999999999</c:v>
                </c:pt>
                <c:pt idx="14">
                  <c:v>-5.8311419999999998</c:v>
                </c:pt>
                <c:pt idx="15">
                  <c:v>-6.7027260000000002</c:v>
                </c:pt>
                <c:pt idx="16">
                  <c:v>-7.0818060000000003</c:v>
                </c:pt>
                <c:pt idx="17">
                  <c:v>-7.7912169999999996</c:v>
                </c:pt>
                <c:pt idx="18">
                  <c:v>-7.3892389999999999</c:v>
                </c:pt>
              </c:numCache>
            </c:numRef>
          </c:xVal>
          <c:yVal>
            <c:numRef>
              <c:f>Лист2!$J$13:$J$60</c:f>
              <c:numCache>
                <c:formatCode>General</c:formatCode>
                <c:ptCount val="48"/>
                <c:pt idx="0">
                  <c:v>-8.1214560000000002</c:v>
                </c:pt>
                <c:pt idx="1">
                  <c:v>-4.7194640000000003</c:v>
                </c:pt>
                <c:pt idx="2">
                  <c:v>-5.9949399999999997</c:v>
                </c:pt>
                <c:pt idx="3">
                  <c:v>-5.6026049999999996</c:v>
                </c:pt>
                <c:pt idx="4">
                  <c:v>-5.0972689999999998</c:v>
                </c:pt>
                <c:pt idx="5">
                  <c:v>-5.524902</c:v>
                </c:pt>
                <c:pt idx="6">
                  <c:v>-6.2054150000000003</c:v>
                </c:pt>
                <c:pt idx="7">
                  <c:v>-7.367191</c:v>
                </c:pt>
                <c:pt idx="8">
                  <c:v>-6.462396</c:v>
                </c:pt>
                <c:pt idx="9">
                  <c:v>-6.9098090000000001</c:v>
                </c:pt>
                <c:pt idx="10">
                  <c:v>-8.2828850000000003</c:v>
                </c:pt>
                <c:pt idx="11">
                  <c:v>-9.0515279999999994</c:v>
                </c:pt>
                <c:pt idx="12">
                  <c:v>-8.4943120000000008</c:v>
                </c:pt>
                <c:pt idx="13">
                  <c:v>-7.7626200000000001</c:v>
                </c:pt>
                <c:pt idx="14">
                  <c:v>-11.272345</c:v>
                </c:pt>
                <c:pt idx="15">
                  <c:v>-11.228248000000001</c:v>
                </c:pt>
                <c:pt idx="16">
                  <c:v>-11.079858</c:v>
                </c:pt>
                <c:pt idx="17">
                  <c:v>-10.651251</c:v>
                </c:pt>
                <c:pt idx="18">
                  <c:v>-10.883622000000001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98-4F26-A781-1FA7884C46B3}"/>
            </c:ext>
          </c:extLst>
        </c:ser>
        <c:ser>
          <c:idx val="3"/>
          <c:order val="3"/>
          <c:tx>
            <c:strRef>
              <c:f>Лист2!$M$10</c:f>
              <c:strCache>
                <c:ptCount val="1"/>
                <c:pt idx="0">
                  <c:v>Method of successive concessions</c:v>
                </c:pt>
              </c:strCache>
            </c:strRef>
          </c:tx>
          <c:spPr>
            <a:ln w="9525" cap="rnd">
              <a:solidFill>
                <a:schemeClr val="dk1">
                  <a:tint val="985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25400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xVal>
            <c:numRef>
              <c:f>Лист2!$M$13:$M$39</c:f>
              <c:numCache>
                <c:formatCode>General</c:formatCode>
                <c:ptCount val="27"/>
                <c:pt idx="0">
                  <c:v>-13.499309999999999</c:v>
                </c:pt>
                <c:pt idx="1">
                  <c:v>-13.480691</c:v>
                </c:pt>
                <c:pt idx="2">
                  <c:v>-13.30486</c:v>
                </c:pt>
                <c:pt idx="3">
                  <c:v>-13.300319999999999</c:v>
                </c:pt>
                <c:pt idx="4">
                  <c:v>-13.167214</c:v>
                </c:pt>
                <c:pt idx="5">
                  <c:v>-13.032515999999999</c:v>
                </c:pt>
                <c:pt idx="6">
                  <c:v>-12.914694000000001</c:v>
                </c:pt>
                <c:pt idx="7">
                  <c:v>-12.494116</c:v>
                </c:pt>
                <c:pt idx="8">
                  <c:v>-12.140601</c:v>
                </c:pt>
                <c:pt idx="9">
                  <c:v>-11.774808999999999</c:v>
                </c:pt>
                <c:pt idx="10">
                  <c:v>-11.444284</c:v>
                </c:pt>
                <c:pt idx="11">
                  <c:v>-11.093999</c:v>
                </c:pt>
                <c:pt idx="12">
                  <c:v>-10.835750000000001</c:v>
                </c:pt>
                <c:pt idx="13">
                  <c:v>-10.228965000000001</c:v>
                </c:pt>
                <c:pt idx="14">
                  <c:v>-10.023531</c:v>
                </c:pt>
                <c:pt idx="15">
                  <c:v>-9.6341490000000007</c:v>
                </c:pt>
                <c:pt idx="16">
                  <c:v>-9.3982869999999998</c:v>
                </c:pt>
                <c:pt idx="17">
                  <c:v>-8.8220559999999999</c:v>
                </c:pt>
                <c:pt idx="18">
                  <c:v>-8.5248050000000006</c:v>
                </c:pt>
                <c:pt idx="19">
                  <c:v>-7.7912169999999996</c:v>
                </c:pt>
                <c:pt idx="20">
                  <c:v>-7.3892389999999999</c:v>
                </c:pt>
                <c:pt idx="21">
                  <c:v>-7.0818060000000003</c:v>
                </c:pt>
                <c:pt idx="22">
                  <c:v>-6.7027260000000002</c:v>
                </c:pt>
                <c:pt idx="23">
                  <c:v>-5.8311419999999998</c:v>
                </c:pt>
              </c:numCache>
            </c:numRef>
          </c:xVal>
          <c:yVal>
            <c:numRef>
              <c:f>Лист2!$N$13:$N$39</c:f>
              <c:numCache>
                <c:formatCode>General</c:formatCode>
                <c:ptCount val="27"/>
                <c:pt idx="0">
                  <c:v>-4.7194640000000003</c:v>
                </c:pt>
                <c:pt idx="1">
                  <c:v>-5.0972689999999998</c:v>
                </c:pt>
                <c:pt idx="2">
                  <c:v>-5.524902</c:v>
                </c:pt>
                <c:pt idx="3">
                  <c:v>-5.6026049999999996</c:v>
                </c:pt>
                <c:pt idx="4">
                  <c:v>-5.9949399999999997</c:v>
                </c:pt>
                <c:pt idx="5">
                  <c:v>-6.2054150000000003</c:v>
                </c:pt>
                <c:pt idx="6">
                  <c:v>-6.462396</c:v>
                </c:pt>
                <c:pt idx="7">
                  <c:v>-6.9098090000000001</c:v>
                </c:pt>
                <c:pt idx="8">
                  <c:v>-7.367191</c:v>
                </c:pt>
                <c:pt idx="9">
                  <c:v>-7.7626200000000001</c:v>
                </c:pt>
                <c:pt idx="10">
                  <c:v>-8.1214560000000002</c:v>
                </c:pt>
                <c:pt idx="11">
                  <c:v>-8.2828850000000003</c:v>
                </c:pt>
                <c:pt idx="12">
                  <c:v>-8.4943120000000008</c:v>
                </c:pt>
                <c:pt idx="13">
                  <c:v>-9.0515279999999994</c:v>
                </c:pt>
                <c:pt idx="14">
                  <c:v>-9.3413629999999994</c:v>
                </c:pt>
                <c:pt idx="15">
                  <c:v>-9.4547349999999994</c:v>
                </c:pt>
                <c:pt idx="16">
                  <c:v>-9.7168890000000001</c:v>
                </c:pt>
                <c:pt idx="17">
                  <c:v>-10.056022</c:v>
                </c:pt>
                <c:pt idx="18">
                  <c:v>-10.305090999999999</c:v>
                </c:pt>
                <c:pt idx="19">
                  <c:v>-10.651251</c:v>
                </c:pt>
                <c:pt idx="20">
                  <c:v>-10.883622000000001</c:v>
                </c:pt>
                <c:pt idx="21">
                  <c:v>-11.079858</c:v>
                </c:pt>
                <c:pt idx="22">
                  <c:v>-11.228248000000001</c:v>
                </c:pt>
                <c:pt idx="23">
                  <c:v>-11.272345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98-4F26-A781-1FA7884C4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061944"/>
        <c:axId val="5180603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Лист2!$A$10</c15:sqref>
                        </c15:formulaRef>
                      </c:ext>
                    </c:extLst>
                    <c:strCache>
                      <c:ptCount val="1"/>
                      <c:pt idx="0">
                        <c:v>Метод сверток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dk1">
                          <a:tint val="885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Лист2!$A$13:$A$63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-13.499248</c:v>
                      </c:pt>
                      <c:pt idx="1">
                        <c:v>-13.421996</c:v>
                      </c:pt>
                      <c:pt idx="2">
                        <c:v>-13.403161000000001</c:v>
                      </c:pt>
                      <c:pt idx="3">
                        <c:v>-13.375078</c:v>
                      </c:pt>
                      <c:pt idx="4">
                        <c:v>-13.058961</c:v>
                      </c:pt>
                      <c:pt idx="5">
                        <c:v>-13.041147</c:v>
                      </c:pt>
                      <c:pt idx="6">
                        <c:v>-12.88815</c:v>
                      </c:pt>
                      <c:pt idx="7">
                        <c:v>-12.771983000000001</c:v>
                      </c:pt>
                      <c:pt idx="8">
                        <c:v>-12.764345</c:v>
                      </c:pt>
                      <c:pt idx="9">
                        <c:v>-12.73709</c:v>
                      </c:pt>
                      <c:pt idx="10">
                        <c:v>-12.557116000000001</c:v>
                      </c:pt>
                      <c:pt idx="11">
                        <c:v>-12.531815999999999</c:v>
                      </c:pt>
                      <c:pt idx="12">
                        <c:v>-12.450219000000001</c:v>
                      </c:pt>
                      <c:pt idx="13">
                        <c:v>-12.209915000000001</c:v>
                      </c:pt>
                      <c:pt idx="14">
                        <c:v>-12.162039999999999</c:v>
                      </c:pt>
                      <c:pt idx="15">
                        <c:v>-11.943314000000001</c:v>
                      </c:pt>
                      <c:pt idx="16">
                        <c:v>-11.938777</c:v>
                      </c:pt>
                      <c:pt idx="17">
                        <c:v>-11.786454000000001</c:v>
                      </c:pt>
                      <c:pt idx="18">
                        <c:v>-11.580169</c:v>
                      </c:pt>
                      <c:pt idx="19">
                        <c:v>-11.395408</c:v>
                      </c:pt>
                      <c:pt idx="20">
                        <c:v>-11.278879999999999</c:v>
                      </c:pt>
                      <c:pt idx="21">
                        <c:v>-11.167941000000001</c:v>
                      </c:pt>
                      <c:pt idx="22">
                        <c:v>-10.835750000000001</c:v>
                      </c:pt>
                      <c:pt idx="23">
                        <c:v>-10.790227</c:v>
                      </c:pt>
                      <c:pt idx="24">
                        <c:v>-10.485390000000001</c:v>
                      </c:pt>
                      <c:pt idx="25">
                        <c:v>-10.315531</c:v>
                      </c:pt>
                      <c:pt idx="26">
                        <c:v>-10.297921000000001</c:v>
                      </c:pt>
                      <c:pt idx="27">
                        <c:v>-10.138411</c:v>
                      </c:pt>
                      <c:pt idx="28">
                        <c:v>-9.849259</c:v>
                      </c:pt>
                      <c:pt idx="29">
                        <c:v>-9.6219590000000004</c:v>
                      </c:pt>
                      <c:pt idx="30">
                        <c:v>-9.6029699999999991</c:v>
                      </c:pt>
                      <c:pt idx="31">
                        <c:v>-9.0850690000000007</c:v>
                      </c:pt>
                      <c:pt idx="32">
                        <c:v>-9.0510839999999995</c:v>
                      </c:pt>
                      <c:pt idx="33">
                        <c:v>-9.0215639999999997</c:v>
                      </c:pt>
                      <c:pt idx="34">
                        <c:v>-8.9508759999999992</c:v>
                      </c:pt>
                      <c:pt idx="35">
                        <c:v>-8.8634660000000007</c:v>
                      </c:pt>
                      <c:pt idx="36">
                        <c:v>-8.5244319999999991</c:v>
                      </c:pt>
                      <c:pt idx="37">
                        <c:v>-8.4747590000000006</c:v>
                      </c:pt>
                      <c:pt idx="38">
                        <c:v>-8.3965409999999991</c:v>
                      </c:pt>
                      <c:pt idx="39">
                        <c:v>-8.2437909999999999</c:v>
                      </c:pt>
                      <c:pt idx="40">
                        <c:v>-8.1055189999999993</c:v>
                      </c:pt>
                      <c:pt idx="41">
                        <c:v>-8.0764010000000006</c:v>
                      </c:pt>
                      <c:pt idx="42">
                        <c:v>-7.8120219999999998</c:v>
                      </c:pt>
                      <c:pt idx="43">
                        <c:v>-7.6328620000000003</c:v>
                      </c:pt>
                      <c:pt idx="44">
                        <c:v>-7.522526</c:v>
                      </c:pt>
                      <c:pt idx="45">
                        <c:v>-7.1423719999999999</c:v>
                      </c:pt>
                      <c:pt idx="46">
                        <c:v>-6.7869020000000004</c:v>
                      </c:pt>
                      <c:pt idx="47">
                        <c:v>-6.7709479999999997</c:v>
                      </c:pt>
                      <c:pt idx="48">
                        <c:v>-6.7027260000000002</c:v>
                      </c:pt>
                      <c:pt idx="49">
                        <c:v>-6.4153079999999996</c:v>
                      </c:pt>
                      <c:pt idx="50">
                        <c:v>-5.8311419999999998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Лист2!$B$13:$B$63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-5.0255580000000002</c:v>
                      </c:pt>
                      <c:pt idx="1">
                        <c:v>-5.1910499999999997</c:v>
                      </c:pt>
                      <c:pt idx="2">
                        <c:v>-5.4337879999999998</c:v>
                      </c:pt>
                      <c:pt idx="3">
                        <c:v>-5.5521659999999997</c:v>
                      </c:pt>
                      <c:pt idx="4">
                        <c:v>-5.8037419999999997</c:v>
                      </c:pt>
                      <c:pt idx="5">
                        <c:v>-6.2064409999999999</c:v>
                      </c:pt>
                      <c:pt idx="6">
                        <c:v>-6.4841870000000004</c:v>
                      </c:pt>
                      <c:pt idx="7">
                        <c:v>-6.554513</c:v>
                      </c:pt>
                      <c:pt idx="8">
                        <c:v>-6.6727270000000001</c:v>
                      </c:pt>
                      <c:pt idx="9">
                        <c:v>-6.6994579999999999</c:v>
                      </c:pt>
                      <c:pt idx="10">
                        <c:v>-6.9046979999999998</c:v>
                      </c:pt>
                      <c:pt idx="11">
                        <c:v>-6.9655810000000002</c:v>
                      </c:pt>
                      <c:pt idx="12">
                        <c:v>-7.0821459999999998</c:v>
                      </c:pt>
                      <c:pt idx="13">
                        <c:v>-7.1530430000000003</c:v>
                      </c:pt>
                      <c:pt idx="14">
                        <c:v>-7.43879</c:v>
                      </c:pt>
                      <c:pt idx="15">
                        <c:v>-7.6665760000000001</c:v>
                      </c:pt>
                      <c:pt idx="16">
                        <c:v>-7.6804300000000003</c:v>
                      </c:pt>
                      <c:pt idx="17">
                        <c:v>-7.8016839999999998</c:v>
                      </c:pt>
                      <c:pt idx="18">
                        <c:v>-7.874968</c:v>
                      </c:pt>
                      <c:pt idx="19">
                        <c:v>-8.0736070000000009</c:v>
                      </c:pt>
                      <c:pt idx="20">
                        <c:v>-8.3194809999999997</c:v>
                      </c:pt>
                      <c:pt idx="21">
                        <c:v>-8.4180440000000001</c:v>
                      </c:pt>
                      <c:pt idx="22">
                        <c:v>-8.4943120000000008</c:v>
                      </c:pt>
                      <c:pt idx="23">
                        <c:v>-8.6328440000000004</c:v>
                      </c:pt>
                      <c:pt idx="24">
                        <c:v>-8.9613350000000001</c:v>
                      </c:pt>
                      <c:pt idx="25">
                        <c:v>-9.0215460000000007</c:v>
                      </c:pt>
                      <c:pt idx="26">
                        <c:v>-9.091329</c:v>
                      </c:pt>
                      <c:pt idx="27">
                        <c:v>-9.2385490000000008</c:v>
                      </c:pt>
                      <c:pt idx="28">
                        <c:v>-9.4724240000000002</c:v>
                      </c:pt>
                      <c:pt idx="29">
                        <c:v>-9.5853850000000005</c:v>
                      </c:pt>
                      <c:pt idx="30">
                        <c:v>-9.6474049999999991</c:v>
                      </c:pt>
                      <c:pt idx="31">
                        <c:v>-9.885783</c:v>
                      </c:pt>
                      <c:pt idx="32">
                        <c:v>-10.001474999999999</c:v>
                      </c:pt>
                      <c:pt idx="33">
                        <c:v>-10.00952</c:v>
                      </c:pt>
                      <c:pt idx="34">
                        <c:v>-10.069388</c:v>
                      </c:pt>
                      <c:pt idx="35">
                        <c:v>-10.077237</c:v>
                      </c:pt>
                      <c:pt idx="36">
                        <c:v>-10.127736000000001</c:v>
                      </c:pt>
                      <c:pt idx="37">
                        <c:v>-10.353374000000001</c:v>
                      </c:pt>
                      <c:pt idx="38">
                        <c:v>-10.421491</c:v>
                      </c:pt>
                      <c:pt idx="39">
                        <c:v>-10.473378</c:v>
                      </c:pt>
                      <c:pt idx="40">
                        <c:v>-10.484677</c:v>
                      </c:pt>
                      <c:pt idx="41">
                        <c:v>-10.608029</c:v>
                      </c:pt>
                      <c:pt idx="42">
                        <c:v>-10.71912</c:v>
                      </c:pt>
                      <c:pt idx="43">
                        <c:v>-10.829045000000001</c:v>
                      </c:pt>
                      <c:pt idx="44">
                        <c:v>-10.892089</c:v>
                      </c:pt>
                      <c:pt idx="45">
                        <c:v>-11.085483999999999</c:v>
                      </c:pt>
                      <c:pt idx="46">
                        <c:v>-11.176462000000001</c:v>
                      </c:pt>
                      <c:pt idx="47">
                        <c:v>-11.217575</c:v>
                      </c:pt>
                      <c:pt idx="48">
                        <c:v>-11.228248000000001</c:v>
                      </c:pt>
                      <c:pt idx="49">
                        <c:v>-11.23141</c:v>
                      </c:pt>
                      <c:pt idx="50">
                        <c:v>-11.272345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698-4F26-A781-1FA7884C46B3}"/>
                  </c:ext>
                </c:extLst>
              </c15:ser>
            </c15:filteredScatterSeries>
          </c:ext>
        </c:extLst>
      </c:scatterChart>
      <c:valAx>
        <c:axId val="518061944"/>
        <c:scaling>
          <c:orientation val="minMax"/>
          <c:max val="-6"/>
          <c:min val="-14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060304"/>
        <c:crosses val="autoZero"/>
        <c:crossBetween val="midCat"/>
      </c:valAx>
      <c:valAx>
        <c:axId val="518060304"/>
        <c:scaling>
          <c:orientation val="minMax"/>
          <c:max val="-4"/>
          <c:min val="-1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06194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1788845559232008E-2"/>
          <c:y val="0.72917169953944339"/>
          <c:w val="0.90855928496418437"/>
          <c:h val="0.2378386311625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11</xdr:col>
      <xdr:colOff>107951</xdr:colOff>
      <xdr:row>38</xdr:row>
      <xdr:rowOff>66675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54460BB1-BBF9-4DF3-B5D2-031FF5272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600076</xdr:colOff>
      <xdr:row>12</xdr:row>
      <xdr:rowOff>138111</xdr:rowOff>
    </xdr:from>
    <xdr:to>
      <xdr:col>24</xdr:col>
      <xdr:colOff>0</xdr:colOff>
      <xdr:row>24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FCB1FC7-9032-4284-979C-EAEB48BF6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48E5B-F02C-4248-B216-CEA782C9A2CB}">
  <dimension ref="A1:AH252"/>
  <sheetViews>
    <sheetView topLeftCell="A19" zoomScaleNormal="100" workbookViewId="0">
      <selection activeCell="W12" sqref="W12"/>
    </sheetView>
  </sheetViews>
  <sheetFormatPr defaultRowHeight="15" x14ac:dyDescent="0.25"/>
  <cols>
    <col min="15" max="15" width="11.7109375" bestFit="1" customWidth="1"/>
    <col min="16" max="19" width="11.5703125" customWidth="1"/>
  </cols>
  <sheetData>
    <row r="1" spans="1:34" x14ac:dyDescent="0.25">
      <c r="F1" s="29" t="s">
        <v>21</v>
      </c>
      <c r="G1" s="76" t="s">
        <v>19</v>
      </c>
      <c r="H1" s="77"/>
      <c r="I1" s="78" t="s">
        <v>20</v>
      </c>
      <c r="J1" s="77"/>
      <c r="L1" s="30" t="s">
        <v>21</v>
      </c>
      <c r="M1" s="72" t="s">
        <v>28</v>
      </c>
      <c r="N1" s="73"/>
      <c r="O1" s="73"/>
      <c r="P1" s="74"/>
      <c r="Q1" s="72" t="s">
        <v>29</v>
      </c>
      <c r="R1" s="73"/>
      <c r="S1" s="73"/>
      <c r="T1" s="74"/>
      <c r="U1" s="75" t="s">
        <v>27</v>
      </c>
    </row>
    <row r="2" spans="1:34" ht="15.75" thickBot="1" x14ac:dyDescent="0.3">
      <c r="A2" t="s">
        <v>0</v>
      </c>
      <c r="B2" t="s">
        <v>1</v>
      </c>
      <c r="C2" t="s">
        <v>2</v>
      </c>
      <c r="D2" t="s">
        <v>3</v>
      </c>
      <c r="E2" t="s">
        <v>14</v>
      </c>
      <c r="F2" s="28" t="s">
        <v>13</v>
      </c>
      <c r="G2" s="17" t="s">
        <v>9</v>
      </c>
      <c r="H2" s="10" t="s">
        <v>12</v>
      </c>
      <c r="I2" s="13" t="s">
        <v>9</v>
      </c>
      <c r="J2" s="12" t="s">
        <v>15</v>
      </c>
      <c r="L2" s="30" t="s">
        <v>13</v>
      </c>
      <c r="M2" s="31" t="s">
        <v>26</v>
      </c>
      <c r="N2" s="31" t="s">
        <v>12</v>
      </c>
      <c r="O2" s="31" t="s">
        <v>17</v>
      </c>
      <c r="P2" s="31" t="s">
        <v>18</v>
      </c>
      <c r="Q2" s="31" t="s">
        <v>26</v>
      </c>
      <c r="R2" s="31" t="s">
        <v>12</v>
      </c>
      <c r="S2" s="31" t="s">
        <v>17</v>
      </c>
      <c r="T2" s="31" t="s">
        <v>18</v>
      </c>
      <c r="U2" s="75"/>
    </row>
    <row r="3" spans="1:34" x14ac:dyDescent="0.25">
      <c r="A3" t="s">
        <v>4</v>
      </c>
      <c r="B3">
        <v>0.01</v>
      </c>
      <c r="C3">
        <v>2.2999999999999998</v>
      </c>
      <c r="D3">
        <v>12</v>
      </c>
      <c r="E3">
        <v>50</v>
      </c>
      <c r="F3" s="26" t="str">
        <f>$A$9</f>
        <v>метод ε ограничений</v>
      </c>
      <c r="G3" s="20">
        <f>$B$10</f>
        <v>998</v>
      </c>
      <c r="H3" s="21">
        <f>$D$10</f>
        <v>47</v>
      </c>
      <c r="I3" s="14"/>
      <c r="J3" s="11"/>
      <c r="L3" s="30" t="str">
        <f>$E$9</f>
        <v>Min-max convolution</v>
      </c>
      <c r="M3" s="36">
        <f>$F$10</f>
        <v>922</v>
      </c>
      <c r="N3" s="32">
        <v>44</v>
      </c>
      <c r="O3" s="39">
        <f>$G$11</f>
        <v>52.744349055570993</v>
      </c>
      <c r="P3" s="38">
        <f>$I$11</f>
        <v>0.91222193124762418</v>
      </c>
      <c r="Q3" s="33">
        <v>9124</v>
      </c>
      <c r="R3" s="32">
        <v>152</v>
      </c>
      <c r="S3" s="39">
        <f>$L$11</f>
        <v>53.44986389383201</v>
      </c>
      <c r="T3" s="38">
        <f>$N$11</f>
        <v>0.63893373221483152</v>
      </c>
      <c r="U3" s="34">
        <f>Q3/M3</f>
        <v>9.8958785249457701</v>
      </c>
    </row>
    <row r="4" spans="1:34" x14ac:dyDescent="0.25">
      <c r="A4" t="s">
        <v>10</v>
      </c>
      <c r="B4" t="s">
        <v>11</v>
      </c>
      <c r="F4" s="27" t="str">
        <f>$E$9</f>
        <v>Min-max convolution</v>
      </c>
      <c r="G4" s="22">
        <f>$F$10</f>
        <v>922</v>
      </c>
      <c r="H4" s="23">
        <f>$K$10</f>
        <v>51</v>
      </c>
      <c r="I4" s="15">
        <v>7094</v>
      </c>
      <c r="J4" s="18">
        <f>I4/G4</f>
        <v>7.6941431670281997</v>
      </c>
      <c r="L4" s="30" t="str">
        <f>$O$9</f>
        <v>Method of successive concessions</v>
      </c>
      <c r="M4" s="32">
        <f>$P$10</f>
        <v>1402</v>
      </c>
      <c r="N4" s="32">
        <f>$U$10</f>
        <v>40</v>
      </c>
      <c r="O4" s="39">
        <f>$Q$11</f>
        <v>52.363978047358984</v>
      </c>
      <c r="P4" s="38">
        <f>$S$11</f>
        <v>1.088420905657048</v>
      </c>
      <c r="Q4" s="33">
        <v>12802</v>
      </c>
      <c r="R4" s="32">
        <v>88</v>
      </c>
      <c r="S4" s="39">
        <f>$V$11</f>
        <v>52.835157998117985</v>
      </c>
      <c r="T4" s="38">
        <f>$X$11</f>
        <v>1.1626734122731748</v>
      </c>
      <c r="U4" s="34">
        <f>Q4/M4</f>
        <v>9.1312410841654774</v>
      </c>
    </row>
    <row r="5" spans="1:34" x14ac:dyDescent="0.25">
      <c r="F5" s="27" t="str">
        <f>$O$9</f>
        <v>Method of successive concessions</v>
      </c>
      <c r="G5" s="22">
        <f>$P$10</f>
        <v>1402</v>
      </c>
      <c r="H5" s="23">
        <f>$U$10</f>
        <v>40</v>
      </c>
      <c r="I5" s="15">
        <v>16317</v>
      </c>
      <c r="J5" s="18">
        <f>I5/G5</f>
        <v>11.638373751783167</v>
      </c>
      <c r="L5" s="30" t="str">
        <f>$Y$9</f>
        <v>Reference point method</v>
      </c>
      <c r="M5" s="32">
        <f>$Z$10</f>
        <v>1323</v>
      </c>
      <c r="N5" s="32">
        <f>$AE$10</f>
        <v>56</v>
      </c>
      <c r="O5" s="39">
        <f>$AA$11</f>
        <v>52.962189655738001</v>
      </c>
      <c r="P5" s="38">
        <f>$AC$11</f>
        <v>0.83242536928413335</v>
      </c>
      <c r="Q5" s="33">
        <v>12881</v>
      </c>
      <c r="R5" s="32">
        <v>240</v>
      </c>
      <c r="S5" s="39">
        <f>$AF$11</f>
        <v>53.615883938047006</v>
      </c>
      <c r="T5" s="38">
        <f>$AH$11</f>
        <v>0.51376161556588595</v>
      </c>
      <c r="U5" s="34">
        <f>Q5/M5</f>
        <v>9.7362055933484513</v>
      </c>
    </row>
    <row r="6" spans="1:34" ht="15.75" thickBot="1" x14ac:dyDescent="0.3">
      <c r="A6" t="s">
        <v>24</v>
      </c>
      <c r="B6">
        <v>-4</v>
      </c>
      <c r="C6">
        <v>-4</v>
      </c>
      <c r="F6" s="28" t="str">
        <f>$Y$9</f>
        <v>Reference point method</v>
      </c>
      <c r="G6" s="24">
        <f>$Z$10</f>
        <v>1323</v>
      </c>
      <c r="H6" s="25">
        <f>$AE$10</f>
        <v>56</v>
      </c>
      <c r="I6" s="16">
        <v>13301</v>
      </c>
      <c r="J6" s="19">
        <f>I6/G6</f>
        <v>10.053665910808768</v>
      </c>
    </row>
    <row r="8" spans="1:34" ht="15.75" thickBot="1" x14ac:dyDescent="0.3">
      <c r="O8" s="56"/>
      <c r="P8" s="56"/>
      <c r="Q8" s="56"/>
      <c r="R8" s="56"/>
      <c r="S8" s="56"/>
      <c r="T8" s="56"/>
      <c r="U8" s="56"/>
      <c r="V8" s="37"/>
      <c r="W8" s="37"/>
      <c r="X8" s="37"/>
    </row>
    <row r="9" spans="1:34" ht="15.75" thickBot="1" x14ac:dyDescent="0.3">
      <c r="A9" s="67" t="s">
        <v>25</v>
      </c>
      <c r="B9" s="68"/>
      <c r="C9" s="68"/>
      <c r="D9" s="68"/>
      <c r="E9" s="69" t="s">
        <v>31</v>
      </c>
      <c r="F9" s="70"/>
      <c r="G9" s="70"/>
      <c r="H9" s="70"/>
      <c r="I9" s="70"/>
      <c r="J9" s="70"/>
      <c r="K9" s="70"/>
      <c r="L9" s="70"/>
      <c r="M9" s="70"/>
      <c r="N9" s="71"/>
      <c r="O9" s="69" t="s">
        <v>32</v>
      </c>
      <c r="P9" s="70"/>
      <c r="Q9" s="70"/>
      <c r="R9" s="70"/>
      <c r="S9" s="70"/>
      <c r="T9" s="70"/>
      <c r="U9" s="70"/>
      <c r="V9" s="70"/>
      <c r="W9" s="70"/>
      <c r="X9" s="71"/>
      <c r="Y9" s="64" t="s">
        <v>33</v>
      </c>
      <c r="Z9" s="65"/>
      <c r="AA9" s="65"/>
      <c r="AB9" s="65"/>
      <c r="AC9" s="65"/>
      <c r="AD9" s="65"/>
      <c r="AE9" s="65"/>
      <c r="AF9" s="65"/>
      <c r="AG9" s="65"/>
      <c r="AH9" s="66"/>
    </row>
    <row r="10" spans="1:34" x14ac:dyDescent="0.25">
      <c r="A10" s="1" t="str">
        <f>$G$2</f>
        <v>испытаний</v>
      </c>
      <c r="B10" s="2">
        <v>998</v>
      </c>
      <c r="C10" s="2" t="str">
        <f>$H$2</f>
        <v>(.) PDA</v>
      </c>
      <c r="D10" s="2">
        <v>47</v>
      </c>
      <c r="E10" s="47" t="str">
        <f>$G$2</f>
        <v>испытаний</v>
      </c>
      <c r="F10" s="48">
        <v>922</v>
      </c>
      <c r="G10" s="48"/>
      <c r="H10" s="48"/>
      <c r="I10" s="48"/>
      <c r="J10" s="48" t="str">
        <f>$H$2</f>
        <v>(.) PDA</v>
      </c>
      <c r="K10" s="48">
        <v>51</v>
      </c>
      <c r="L10" s="48"/>
      <c r="M10" s="48"/>
      <c r="N10" s="55"/>
      <c r="O10" s="47" t="str">
        <f>$G$2</f>
        <v>испытаний</v>
      </c>
      <c r="P10" s="48">
        <v>1402</v>
      </c>
      <c r="Q10" s="48"/>
      <c r="R10" s="48"/>
      <c r="S10" s="48"/>
      <c r="T10" s="48" t="str">
        <f>$H$2</f>
        <v>(.) PDA</v>
      </c>
      <c r="U10" s="48">
        <v>40</v>
      </c>
      <c r="V10" s="48"/>
      <c r="W10" s="48"/>
      <c r="X10" s="55"/>
      <c r="Y10" s="58" t="str">
        <f>$G$2</f>
        <v>испытаний</v>
      </c>
      <c r="Z10" s="59">
        <v>1323</v>
      </c>
      <c r="AA10" s="59"/>
      <c r="AB10" s="59"/>
      <c r="AC10" s="59"/>
      <c r="AD10" s="59" t="str">
        <f>$H$2</f>
        <v>(.) PDA</v>
      </c>
      <c r="AE10" s="59">
        <v>56</v>
      </c>
      <c r="AF10" s="59"/>
      <c r="AG10" s="59"/>
      <c r="AH10" s="60"/>
    </row>
    <row r="11" spans="1:34" ht="15.75" thickBot="1" x14ac:dyDescent="0.3">
      <c r="A11" s="1"/>
      <c r="B11" s="2"/>
      <c r="C11" s="2"/>
      <c r="D11" s="2"/>
      <c r="E11" s="45"/>
      <c r="F11" s="46"/>
      <c r="G11" s="46">
        <f>SUM(G13:G56)</f>
        <v>52.744349055570993</v>
      </c>
      <c r="H11" s="46">
        <f>AVERAGE(H13:H55)</f>
        <v>0.24546142666708043</v>
      </c>
      <c r="I11" s="46">
        <f>SQRT(SUM(I13:I55))</f>
        <v>0.91222193124762418</v>
      </c>
      <c r="J11" s="46"/>
      <c r="K11" s="46"/>
      <c r="L11" s="46">
        <f>SUM(L13:L164)</f>
        <v>53.44986389383201</v>
      </c>
      <c r="M11" s="46">
        <f>AVERAGE(M13:M163)</f>
        <v>7.0090967582864455E-2</v>
      </c>
      <c r="N11" s="53">
        <f>SQRT(SUM(N13:N163))</f>
        <v>0.63893373221483152</v>
      </c>
      <c r="O11" s="45"/>
      <c r="P11" s="46"/>
      <c r="Q11" s="46">
        <f>SUM(Q13:Q52)</f>
        <v>52.363978047358984</v>
      </c>
      <c r="R11" s="46">
        <f>AVERAGE(R13:R51)</f>
        <v>0.26985103894436108</v>
      </c>
      <c r="S11" s="46">
        <f>SQRT(SUM(S13:S51))</f>
        <v>1.088420905657048</v>
      </c>
      <c r="T11" s="46"/>
      <c r="U11" s="46"/>
      <c r="V11" s="46">
        <f>SUM(V13:V100)</f>
        <v>52.835157998117985</v>
      </c>
      <c r="W11" s="46">
        <f>AVERAGE(W13:W99)</f>
        <v>0.12114359123503993</v>
      </c>
      <c r="X11" s="53">
        <f>SQRT(SUM(X13:X99))</f>
        <v>1.1626734122731748</v>
      </c>
      <c r="Y11" s="42"/>
      <c r="Z11" s="43"/>
      <c r="AA11" s="43">
        <f>SUM(AA13:AA68)</f>
        <v>52.962189655738001</v>
      </c>
      <c r="AB11" s="43">
        <f>AVERAGE(AB13:AB67)</f>
        <v>0.1962641725108453</v>
      </c>
      <c r="AC11" s="43">
        <f>SQRT(SUM(AC13:AC67))</f>
        <v>0.83242536928413335</v>
      </c>
      <c r="AD11" s="43"/>
      <c r="AE11" s="43"/>
      <c r="AF11" s="43">
        <f>SUM(AF13:AF252)</f>
        <v>53.615883938047006</v>
      </c>
      <c r="AG11" s="43">
        <f>AVERAGE(AG13:AG251)</f>
        <v>4.4501002198348918E-2</v>
      </c>
      <c r="AH11" s="44">
        <f>SQRT(SUM(AH13:AH251))</f>
        <v>0.51376161556588595</v>
      </c>
    </row>
    <row r="12" spans="1:34" ht="15.75" thickBot="1" x14ac:dyDescent="0.3">
      <c r="A12" s="7" t="s">
        <v>6</v>
      </c>
      <c r="B12" s="8" t="s">
        <v>30</v>
      </c>
      <c r="C12" s="8" t="s">
        <v>7</v>
      </c>
      <c r="D12" s="8" t="s">
        <v>8</v>
      </c>
      <c r="E12" s="50" t="s">
        <v>5</v>
      </c>
      <c r="F12" s="51" t="s">
        <v>6</v>
      </c>
      <c r="G12" s="51" t="s">
        <v>17</v>
      </c>
      <c r="H12" s="51"/>
      <c r="I12" s="51" t="s">
        <v>18</v>
      </c>
      <c r="J12" s="51" t="s">
        <v>22</v>
      </c>
      <c r="K12" s="51" t="s">
        <v>23</v>
      </c>
      <c r="L12" s="51" t="s">
        <v>17</v>
      </c>
      <c r="M12" s="51"/>
      <c r="N12" s="54" t="s">
        <v>18</v>
      </c>
      <c r="O12" s="50" t="s">
        <v>5</v>
      </c>
      <c r="P12" s="51" t="s">
        <v>6</v>
      </c>
      <c r="Q12" s="51" t="s">
        <v>17</v>
      </c>
      <c r="R12" s="51"/>
      <c r="S12" s="51" t="s">
        <v>18</v>
      </c>
      <c r="T12" s="51" t="s">
        <v>22</v>
      </c>
      <c r="U12" s="51" t="s">
        <v>23</v>
      </c>
      <c r="V12" s="51" t="s">
        <v>17</v>
      </c>
      <c r="W12" s="51"/>
      <c r="X12" s="54" t="s">
        <v>18</v>
      </c>
      <c r="Y12" s="61" t="s">
        <v>5</v>
      </c>
      <c r="Z12" s="62" t="s">
        <v>6</v>
      </c>
      <c r="AA12" s="62" t="s">
        <v>17</v>
      </c>
      <c r="AB12" s="62"/>
      <c r="AC12" s="62" t="s">
        <v>18</v>
      </c>
      <c r="AD12" s="62" t="s">
        <v>22</v>
      </c>
      <c r="AE12" s="62" t="s">
        <v>23</v>
      </c>
      <c r="AF12" s="62" t="s">
        <v>17</v>
      </c>
      <c r="AG12" s="62"/>
      <c r="AH12" s="63" t="s">
        <v>18</v>
      </c>
    </row>
    <row r="13" spans="1:34" x14ac:dyDescent="0.25">
      <c r="A13" s="1">
        <v>-13.511195000000001</v>
      </c>
      <c r="B13" s="2">
        <v>-4.909726</v>
      </c>
      <c r="C13" s="2">
        <v>0.60339399999999999</v>
      </c>
      <c r="D13" s="2">
        <v>0.40686</v>
      </c>
      <c r="E13" s="47">
        <v>-13.487367000000001</v>
      </c>
      <c r="F13" s="48">
        <v>-5.0715510000000004</v>
      </c>
      <c r="G13" s="48">
        <f>($C$6-F13)*($B$6-E13)</f>
        <v>10.166197596217005</v>
      </c>
      <c r="H13" s="48">
        <f>SQRT((E13-E14)*(E13-E14)+(F13-F14)*(F13-F14))</f>
        <v>0.30943116515470753</v>
      </c>
      <c r="I13" s="48">
        <f>(H13-$H$11)*(H13-$H$11)</f>
        <v>4.0921274421754006E-3</v>
      </c>
      <c r="J13" s="48">
        <v>-13.510313</v>
      </c>
      <c r="K13" s="48">
        <v>-4.8988480000000001</v>
      </c>
      <c r="L13" s="48">
        <f>($C$6-K13)*($B$6-J13)</f>
        <v>8.5483258194240008</v>
      </c>
      <c r="M13" s="48">
        <f>SQRT((J13-J14)*(J13-J14)+(K13-K14)*(K13-K14))</f>
        <v>9.7587572349146848E-2</v>
      </c>
      <c r="N13" s="55">
        <f>(M13-$M$11)*(M13-$M$11)</f>
        <v>7.5606327367314357E-4</v>
      </c>
      <c r="O13" s="47">
        <v>-13.508615000000001</v>
      </c>
      <c r="P13" s="48">
        <v>-4.7700769999999997</v>
      </c>
      <c r="Q13" s="48">
        <f>($C$6-P13)*($B$6-O13)</f>
        <v>7.3223657133549978</v>
      </c>
      <c r="R13" s="48">
        <f>SQRT((O13-O14)*(O13-O14)+(P13-P14)*(P13-P14))</f>
        <v>0.21692820882725236</v>
      </c>
      <c r="S13" s="48">
        <f>(R13-R$11)*(R13-R$11)</f>
        <v>2.8008259476043494E-3</v>
      </c>
      <c r="T13" s="48">
        <v>-13.514161</v>
      </c>
      <c r="U13" s="48">
        <v>-4.8035389999999998</v>
      </c>
      <c r="V13" s="48">
        <f>($C$6-U13)*($B$6-T13)</f>
        <v>7.6449994157789973</v>
      </c>
      <c r="W13" s="48">
        <f>SQRT((T13-T14)*(T13-T14)+(U13-U14)*(U13-U14))</f>
        <v>4.2618043655241251E-2</v>
      </c>
      <c r="X13" s="55">
        <f>(W13-W$11)*(W13-W$11)</f>
        <v>6.1662616227072271E-3</v>
      </c>
      <c r="Y13" s="47">
        <v>-13.511684000000001</v>
      </c>
      <c r="Z13" s="48">
        <v>-4.8460850000000004</v>
      </c>
      <c r="AA13" s="48">
        <f>($C$6-Z13)*($B$6-Y13)</f>
        <v>8.0476931571400048</v>
      </c>
      <c r="AB13" s="48">
        <f>SQRT((Y13-Y14)*(Y13-Y14)+(Z13-Z14)*(Z13-Z14))</f>
        <v>0.1532779175256497</v>
      </c>
      <c r="AC13" s="48">
        <f>(AB13-AB$11)*(AB13-AB$11)</f>
        <v>1.8478181176522529E-3</v>
      </c>
      <c r="AD13" s="48">
        <v>-13.513349</v>
      </c>
      <c r="AE13" s="48">
        <v>-4.7736359999999998</v>
      </c>
      <c r="AF13" s="48">
        <f>($C$6-AE13)*($B$6-AD13)</f>
        <v>7.3598692669639973</v>
      </c>
      <c r="AG13" s="48">
        <f>SQRT((AD13-AD14)*(AD13-AD14)+(AE13-AE14)*(AE13-AE14))</f>
        <v>6.5644424287215994E-2</v>
      </c>
      <c r="AH13" s="49">
        <f>(AG13-AG$11)*(AG13-AG$11)</f>
        <v>4.4704429762799214E-4</v>
      </c>
    </row>
    <row r="14" spans="1:34" x14ac:dyDescent="0.25">
      <c r="A14" s="1">
        <v>-13.504111999999999</v>
      </c>
      <c r="B14" s="2">
        <v>-5.0004879999999998</v>
      </c>
      <c r="C14" s="2">
        <v>0.60436999999999996</v>
      </c>
      <c r="D14" s="2">
        <v>0.40588400000000002</v>
      </c>
      <c r="E14" s="40">
        <v>-13.410427</v>
      </c>
      <c r="F14" s="35">
        <v>-5.371264</v>
      </c>
      <c r="G14" s="35">
        <f t="shared" ref="G14:G56" si="0">(F13-F14)*($B$6-E14)</f>
        <v>2.8204273074509971</v>
      </c>
      <c r="H14" s="35">
        <f t="shared" ref="H14:H55" si="1">SQRT((E14-E15)*(E14-E15)+(F14-F15)*(F14-F15))</f>
        <v>0.12584807329871955</v>
      </c>
      <c r="I14" s="35">
        <f t="shared" ref="I14:I55" si="2">(H14-$H$11)*(H14-$H$11)</f>
        <v>1.4307354304024368E-2</v>
      </c>
      <c r="J14" s="35">
        <v>-13.499999000000001</v>
      </c>
      <c r="K14" s="35">
        <v>-4.995889</v>
      </c>
      <c r="L14" s="35">
        <f>(K13-K14)*($B$6-J14)</f>
        <v>0.92188940295899946</v>
      </c>
      <c r="M14" s="35">
        <f t="shared" ref="M14:M77" si="3">SQRT((J14-J15)*(J14-J15)+(K14-K15)*(K14-K15))</f>
        <v>0.11596137775138773</v>
      </c>
      <c r="N14" s="52">
        <f t="shared" ref="N14:N77" si="4">(M14-$M$11)*(M14-$M$11)</f>
        <v>2.1040945290285639E-3</v>
      </c>
      <c r="O14" s="40">
        <v>-13.503546999999999</v>
      </c>
      <c r="P14" s="35">
        <v>-4.9869459999999997</v>
      </c>
      <c r="Q14" s="35">
        <f>(P13-P14)*($B$6-O14)</f>
        <v>2.0610247343429995</v>
      </c>
      <c r="R14" s="35">
        <f t="shared" ref="R14:R51" si="5">SQRT((O14-O15)*(O14-O15)+(P14-P15)*(P14-P15))</f>
        <v>4.0907463243276619E-2</v>
      </c>
      <c r="S14" s="35">
        <f t="shared" ref="S14:S51" si="6">(R14-R$11)*(R14-R$11)</f>
        <v>5.2415160854798186E-2</v>
      </c>
      <c r="T14" s="35">
        <v>-13.511684000000001</v>
      </c>
      <c r="U14" s="35">
        <v>-4.8460850000000004</v>
      </c>
      <c r="V14" s="35">
        <f>(U13-U14)*($B$6-T14)</f>
        <v>0.40468410746400613</v>
      </c>
      <c r="W14" s="35">
        <f t="shared" ref="W14:W77" si="7">SQRT((T14-T15)*(T14-T15)+(U14-U15)*(U14-U15))</f>
        <v>0.1035420636504789</v>
      </c>
      <c r="X14" s="52">
        <f t="shared" ref="X14:X77" si="8">(W14-W$11)*(W14-W$11)</f>
        <v>3.0981377331006283E-4</v>
      </c>
      <c r="Y14" s="40">
        <v>-13.503819</v>
      </c>
      <c r="Z14" s="35">
        <v>-4.999161</v>
      </c>
      <c r="AA14" s="35">
        <f>(Z13-Z14)*($B$6-Y14)</f>
        <v>1.4548065972439956</v>
      </c>
      <c r="AB14" s="35">
        <f t="shared" ref="AB14:AB67" si="9">SQRT((Y14-Y15)*(Y14-Y15)+(Z14-Z15)*(Z14-Z15))</f>
        <v>0.49706517349840507</v>
      </c>
      <c r="AC14" s="35">
        <f t="shared" ref="AC14:AC67" si="10">(AB14-AB$11)*(AB14-AB$11)</f>
        <v>9.0481242195117953E-2</v>
      </c>
      <c r="AD14" s="35">
        <v>-13.496807</v>
      </c>
      <c r="AE14" s="35">
        <v>-4.8371620000000002</v>
      </c>
      <c r="AF14" s="35">
        <f>(AE13-AE14)*($B$6-AD14)</f>
        <v>0.60329416148200399</v>
      </c>
      <c r="AG14" s="35">
        <f t="shared" ref="AG14:AG77" si="11">SQRT((AD14-AD15)*(AD14-AD15)+(AE14-AE15)*(AE14-AE15))</f>
        <v>0.21504318753450397</v>
      </c>
      <c r="AH14" s="41">
        <f t="shared" ref="AH14:AH77" si="12">(AG14-AG$11)*(AG14-AG$11)</f>
        <v>2.9084636979231464E-2</v>
      </c>
    </row>
    <row r="15" spans="1:34" x14ac:dyDescent="0.25">
      <c r="A15" s="1">
        <v>-13.407249999999999</v>
      </c>
      <c r="B15" s="2">
        <v>-5.4263690000000002</v>
      </c>
      <c r="C15" s="2">
        <v>0.60925300000000004</v>
      </c>
      <c r="D15" s="2">
        <v>0.40173300000000001</v>
      </c>
      <c r="E15" s="40">
        <v>-13.341919000000001</v>
      </c>
      <c r="F15" s="35">
        <v>-5.4768309999999998</v>
      </c>
      <c r="G15" s="35">
        <f t="shared" si="0"/>
        <v>0.98619836307299769</v>
      </c>
      <c r="H15" s="35">
        <f t="shared" si="1"/>
        <v>0.2551756129981862</v>
      </c>
      <c r="I15" s="35">
        <f t="shared" si="2"/>
        <v>9.4365416075442135E-5</v>
      </c>
      <c r="J15" s="35">
        <v>-13.487848</v>
      </c>
      <c r="K15" s="35">
        <v>-5.1112120000000001</v>
      </c>
      <c r="L15" s="35">
        <f t="shared" ref="L15:L78" si="13">(K14-K15)*($B$6-J15)</f>
        <v>1.0941670949040005</v>
      </c>
      <c r="M15" s="35">
        <f t="shared" si="3"/>
        <v>2.7747101362123893E-2</v>
      </c>
      <c r="N15" s="52">
        <f t="shared" si="4"/>
        <v>1.7930030065199734E-3</v>
      </c>
      <c r="O15" s="40">
        <v>-13.467689999999999</v>
      </c>
      <c r="P15" s="35">
        <v>-5.0066360000000003</v>
      </c>
      <c r="Q15" s="35">
        <f t="shared" ref="Q15:Q52" si="14">(P14-P15)*($B$6-O15)</f>
        <v>0.18641881610000616</v>
      </c>
      <c r="R15" s="35">
        <f t="shared" si="5"/>
        <v>0.20097782668991065</v>
      </c>
      <c r="S15" s="35">
        <f t="shared" si="6"/>
        <v>4.7435193662465798E-3</v>
      </c>
      <c r="T15" s="35">
        <v>-13.504435000000001</v>
      </c>
      <c r="U15" s="35">
        <v>-4.9493729999999996</v>
      </c>
      <c r="V15" s="35">
        <f t="shared" ref="V15:V78" si="15">(U14-U15)*($B$6-T15)</f>
        <v>0.98169408227999211</v>
      </c>
      <c r="W15" s="35">
        <f t="shared" si="7"/>
        <v>7.9961487761296746E-2</v>
      </c>
      <c r="X15" s="52">
        <f t="shared" si="8"/>
        <v>1.6959656465220902E-3</v>
      </c>
      <c r="Y15" s="40">
        <v>-13.397671000000001</v>
      </c>
      <c r="Z15" s="35">
        <v>-5.4847599999999996</v>
      </c>
      <c r="AA15" s="35">
        <f t="shared" ref="AA15:AA68" si="16">(Z14-Z15)*($B$6-Y15)</f>
        <v>4.5634996399289971</v>
      </c>
      <c r="AB15" s="35">
        <f t="shared" si="9"/>
        <v>0.22226983705847309</v>
      </c>
      <c r="AC15" s="35">
        <f t="shared" si="10"/>
        <v>6.7629458856374486E-4</v>
      </c>
      <c r="AD15" s="35">
        <v>-13.496523</v>
      </c>
      <c r="AE15" s="35">
        <v>-5.0522049999999998</v>
      </c>
      <c r="AF15" s="35">
        <f t="shared" ref="AF15:AF78" si="17">(AE14-AE15)*($B$6-AD15)</f>
        <v>2.0421607954889964</v>
      </c>
      <c r="AG15" s="35">
        <f t="shared" si="11"/>
        <v>1.1319912367151966E-2</v>
      </c>
      <c r="AH15" s="41">
        <f t="shared" si="12"/>
        <v>1.100984722385962E-3</v>
      </c>
    </row>
    <row r="16" spans="1:34" x14ac:dyDescent="0.25">
      <c r="A16" s="1">
        <v>-13.385166999999999</v>
      </c>
      <c r="B16" s="2">
        <v>-5.4625620000000001</v>
      </c>
      <c r="C16" s="2">
        <v>0.60461399999999998</v>
      </c>
      <c r="D16" s="2">
        <v>0.39904800000000001</v>
      </c>
      <c r="E16" s="40">
        <v>-13.306106</v>
      </c>
      <c r="F16" s="35">
        <v>-5.7294809999999998</v>
      </c>
      <c r="G16" s="35">
        <f t="shared" si="0"/>
        <v>2.3511876809000003</v>
      </c>
      <c r="H16" s="35">
        <f t="shared" si="1"/>
        <v>0.57959256491521671</v>
      </c>
      <c r="I16" s="35">
        <f t="shared" si="2"/>
        <v>0.11164361754699516</v>
      </c>
      <c r="J16" s="35">
        <v>-13.466863</v>
      </c>
      <c r="K16" s="35">
        <v>-5.129365</v>
      </c>
      <c r="L16" s="35">
        <f t="shared" si="13"/>
        <v>0.17185196403899872</v>
      </c>
      <c r="M16" s="35">
        <f t="shared" si="3"/>
        <v>0.16573781493069112</v>
      </c>
      <c r="N16" s="52">
        <f t="shared" si="4"/>
        <v>9.1483194075784556E-3</v>
      </c>
      <c r="O16" s="40">
        <v>-13.445835000000001</v>
      </c>
      <c r="P16" s="35">
        <v>-5.2064219999999999</v>
      </c>
      <c r="Q16" s="35">
        <f t="shared" si="14"/>
        <v>1.8871455913099962</v>
      </c>
      <c r="R16" s="35">
        <f t="shared" si="5"/>
        <v>0.20529004949339416</v>
      </c>
      <c r="S16" s="35">
        <f t="shared" si="6"/>
        <v>4.1681213588878616E-3</v>
      </c>
      <c r="T16" s="35">
        <v>-13.499714000000001</v>
      </c>
      <c r="U16" s="35">
        <v>-5.0291949999999996</v>
      </c>
      <c r="V16" s="35">
        <f t="shared" si="15"/>
        <v>0.75828617090800066</v>
      </c>
      <c r="W16" s="35">
        <f t="shared" si="7"/>
        <v>1.2400042580572399E-2</v>
      </c>
      <c r="X16" s="52">
        <f t="shared" si="8"/>
        <v>1.1825159373966547E-2</v>
      </c>
      <c r="Y16" s="40">
        <v>-13.316146</v>
      </c>
      <c r="Z16" s="35">
        <v>-5.6915389999999997</v>
      </c>
      <c r="AA16" s="35">
        <f t="shared" si="16"/>
        <v>1.9263833537340005</v>
      </c>
      <c r="AB16" s="35">
        <f t="shared" si="9"/>
        <v>0.15801492027020719</v>
      </c>
      <c r="AC16" s="35">
        <f t="shared" si="10"/>
        <v>1.463005296967959E-3</v>
      </c>
      <c r="AD16" s="35">
        <v>-13.495922999999999</v>
      </c>
      <c r="AE16" s="35">
        <v>-5.0635089999999998</v>
      </c>
      <c r="AF16" s="35">
        <f t="shared" si="17"/>
        <v>0.10734191359199981</v>
      </c>
      <c r="AG16" s="35">
        <f t="shared" si="11"/>
        <v>2.969217607384048E-2</v>
      </c>
      <c r="AH16" s="41">
        <f t="shared" si="12"/>
        <v>2.1930133118592364E-4</v>
      </c>
    </row>
    <row r="17" spans="1:34" x14ac:dyDescent="0.25">
      <c r="A17" s="1">
        <v>-13.346968</v>
      </c>
      <c r="B17" s="2">
        <v>-5.5117940000000001</v>
      </c>
      <c r="C17" s="2">
        <v>0.60363800000000001</v>
      </c>
      <c r="D17" s="2">
        <v>0.39782699999999999</v>
      </c>
      <c r="E17" s="40">
        <v>-13.025634</v>
      </c>
      <c r="F17" s="35">
        <v>-6.2366919999999997</v>
      </c>
      <c r="G17" s="35">
        <f t="shared" si="0"/>
        <v>4.577900846773999</v>
      </c>
      <c r="H17" s="35">
        <f t="shared" si="1"/>
        <v>0.32523663650486884</v>
      </c>
      <c r="I17" s="35">
        <f t="shared" si="2"/>
        <v>6.3640841046631721E-3</v>
      </c>
      <c r="J17" s="35">
        <v>-13.451855999999999</v>
      </c>
      <c r="K17" s="35">
        <v>-5.294422</v>
      </c>
      <c r="L17" s="35">
        <f t="shared" si="13"/>
        <v>1.5600949957920001</v>
      </c>
      <c r="M17" s="35">
        <f t="shared" si="3"/>
        <v>7.4445243689573448E-2</v>
      </c>
      <c r="N17" s="52">
        <f t="shared" si="4"/>
        <v>1.8959720413456825E-5</v>
      </c>
      <c r="O17" s="40">
        <v>-13.38977</v>
      </c>
      <c r="P17" s="35">
        <v>-5.4039080000000004</v>
      </c>
      <c r="Q17" s="35">
        <f t="shared" si="14"/>
        <v>1.8543481182200048</v>
      </c>
      <c r="R17" s="35">
        <f t="shared" si="5"/>
        <v>0.1903260672241186</v>
      </c>
      <c r="S17" s="35">
        <f t="shared" si="6"/>
        <v>6.3242211271053658E-3</v>
      </c>
      <c r="T17" s="35">
        <v>-13.496829999999999</v>
      </c>
      <c r="U17" s="35">
        <v>-5.0412549999999996</v>
      </c>
      <c r="V17" s="35">
        <f t="shared" si="15"/>
        <v>0.11453176979999961</v>
      </c>
      <c r="W17" s="35">
        <f t="shared" si="7"/>
        <v>1.5951810336134756E-2</v>
      </c>
      <c r="X17" s="52">
        <f t="shared" si="8"/>
        <v>1.1065310768683272E-2</v>
      </c>
      <c r="Y17" s="40">
        <v>-13.211614000000001</v>
      </c>
      <c r="Z17" s="35">
        <v>-5.8100370000000003</v>
      </c>
      <c r="AA17" s="35">
        <f t="shared" si="16"/>
        <v>1.0915578357720062</v>
      </c>
      <c r="AB17" s="35">
        <f t="shared" si="9"/>
        <v>0.27469897890236111</v>
      </c>
      <c r="AC17" s="35">
        <f t="shared" si="10"/>
        <v>6.1520188536745698E-3</v>
      </c>
      <c r="AD17" s="35">
        <v>-13.472561000000001</v>
      </c>
      <c r="AE17" s="35">
        <v>-5.0818349999999999</v>
      </c>
      <c r="AF17" s="35">
        <f t="shared" si="17"/>
        <v>0.17359415288600064</v>
      </c>
      <c r="AG17" s="35">
        <f t="shared" si="11"/>
        <v>0.22499254242085465</v>
      </c>
      <c r="AH17" s="41">
        <f t="shared" si="12"/>
        <v>3.2577196091892406E-2</v>
      </c>
    </row>
    <row r="18" spans="1:34" x14ac:dyDescent="0.25">
      <c r="A18" s="1">
        <v>-13.312156</v>
      </c>
      <c r="B18" s="2">
        <v>-5.71591</v>
      </c>
      <c r="C18" s="2">
        <v>0.60852099999999998</v>
      </c>
      <c r="D18" s="2">
        <v>0.397339</v>
      </c>
      <c r="E18" s="40">
        <v>-12.849959</v>
      </c>
      <c r="F18" s="35">
        <v>-6.510402</v>
      </c>
      <c r="G18" s="35">
        <f t="shared" si="0"/>
        <v>2.4223222778900029</v>
      </c>
      <c r="H18" s="35">
        <f t="shared" si="1"/>
        <v>0.30892371776864336</v>
      </c>
      <c r="I18" s="35">
        <f t="shared" si="2"/>
        <v>4.0274623918595135E-3</v>
      </c>
      <c r="J18" s="35">
        <v>-13.422568</v>
      </c>
      <c r="K18" s="35">
        <v>-5.3628640000000001</v>
      </c>
      <c r="L18" s="35">
        <f t="shared" si="13"/>
        <v>0.64489939905600102</v>
      </c>
      <c r="M18" s="35">
        <f t="shared" si="3"/>
        <v>1.620610517675386E-2</v>
      </c>
      <c r="N18" s="52">
        <f t="shared" si="4"/>
        <v>2.9035783965254709E-3</v>
      </c>
      <c r="O18" s="40">
        <v>-13.360086000000001</v>
      </c>
      <c r="P18" s="35">
        <v>-5.5919049999999997</v>
      </c>
      <c r="Q18" s="35">
        <f t="shared" si="14"/>
        <v>1.7596680877419937</v>
      </c>
      <c r="R18" s="35">
        <f t="shared" si="5"/>
        <v>0.13221771794279449</v>
      </c>
      <c r="S18" s="35">
        <f t="shared" si="6"/>
        <v>1.8942931049920269E-2</v>
      </c>
      <c r="T18" s="35">
        <v>-13.494227</v>
      </c>
      <c r="U18" s="35">
        <v>-5.0569930000000003</v>
      </c>
      <c r="V18" s="35">
        <f t="shared" si="15"/>
        <v>0.1494201445260066</v>
      </c>
      <c r="W18" s="35">
        <f t="shared" si="7"/>
        <v>0.11747491399017905</v>
      </c>
      <c r="X18" s="52">
        <f t="shared" si="8"/>
        <v>1.3459192726959994E-5</v>
      </c>
      <c r="Y18" s="40">
        <v>-13.049457</v>
      </c>
      <c r="Z18" s="35">
        <v>-6.0317679999999996</v>
      </c>
      <c r="AA18" s="35">
        <f t="shared" si="16"/>
        <v>2.0065451500669931</v>
      </c>
      <c r="AB18" s="35">
        <f t="shared" si="9"/>
        <v>0.26011524170067424</v>
      </c>
      <c r="AC18" s="35">
        <f t="shared" si="10"/>
        <v>4.0769590366843229E-3</v>
      </c>
      <c r="AD18" s="35">
        <v>-13.443417</v>
      </c>
      <c r="AE18" s="35">
        <v>-5.304932</v>
      </c>
      <c r="AF18" s="35">
        <f t="shared" si="17"/>
        <v>2.106798002449001</v>
      </c>
      <c r="AG18" s="35">
        <f t="shared" si="11"/>
        <v>3.450126655646172E-2</v>
      </c>
      <c r="AH18" s="41">
        <f t="shared" si="12"/>
        <v>9.9994712907629189E-5</v>
      </c>
    </row>
    <row r="19" spans="1:34" x14ac:dyDescent="0.25">
      <c r="A19" s="1">
        <v>-13.236884</v>
      </c>
      <c r="B19" s="2">
        <v>-5.8526860000000003</v>
      </c>
      <c r="C19" s="2">
        <v>0.61267099999999997</v>
      </c>
      <c r="D19" s="2">
        <v>0.397339</v>
      </c>
      <c r="E19" s="40">
        <v>-12.631672999999999</v>
      </c>
      <c r="F19" s="35">
        <v>-6.7290000000000001</v>
      </c>
      <c r="G19" s="35">
        <f t="shared" si="0"/>
        <v>1.8868664544540004</v>
      </c>
      <c r="H19" s="35">
        <f t="shared" si="1"/>
        <v>0.32679600977980044</v>
      </c>
      <c r="I19" s="35">
        <f t="shared" si="2"/>
        <v>6.6153144101199603E-3</v>
      </c>
      <c r="J19" s="35">
        <v>-13.421761</v>
      </c>
      <c r="K19" s="35">
        <v>-5.3790500000000003</v>
      </c>
      <c r="L19" s="35">
        <f t="shared" si="13"/>
        <v>0.15250062354600241</v>
      </c>
      <c r="M19" s="35">
        <f t="shared" si="3"/>
        <v>1.6167216983760165E-2</v>
      </c>
      <c r="N19" s="52">
        <f t="shared" si="4"/>
        <v>2.9077708786743998E-3</v>
      </c>
      <c r="O19" s="40">
        <v>-13.230278999999999</v>
      </c>
      <c r="P19" s="35">
        <v>-5.617038</v>
      </c>
      <c r="Q19" s="35">
        <f t="shared" si="14"/>
        <v>0.2319846021070027</v>
      </c>
      <c r="R19" s="35">
        <f t="shared" si="5"/>
        <v>0.34295508389875223</v>
      </c>
      <c r="S19" s="35">
        <f t="shared" si="6"/>
        <v>5.3442013886936431E-3</v>
      </c>
      <c r="T19" s="35">
        <v>-13.478291</v>
      </c>
      <c r="U19" s="35">
        <v>-5.1733820000000001</v>
      </c>
      <c r="V19" s="35">
        <f t="shared" si="15"/>
        <v>1.1031688111989986</v>
      </c>
      <c r="W19" s="35">
        <f t="shared" si="7"/>
        <v>1.7818737553485644E-2</v>
      </c>
      <c r="X19" s="52">
        <f t="shared" si="8"/>
        <v>1.0676025388314601E-2</v>
      </c>
      <c r="Y19" s="40">
        <v>-13.01873</v>
      </c>
      <c r="Z19" s="35">
        <v>-6.2900619999999998</v>
      </c>
      <c r="AA19" s="35">
        <f t="shared" si="16"/>
        <v>2.3294838466200023</v>
      </c>
      <c r="AB19" s="35">
        <f t="shared" si="9"/>
        <v>0.10120061012661834</v>
      </c>
      <c r="AC19" s="35">
        <f t="shared" si="10"/>
        <v>9.0370808931798108E-3</v>
      </c>
      <c r="AD19" s="35">
        <v>-13.433204</v>
      </c>
      <c r="AE19" s="35">
        <v>-5.3378870000000003</v>
      </c>
      <c r="AF19" s="35">
        <f t="shared" si="17"/>
        <v>0.31087123782000275</v>
      </c>
      <c r="AG19" s="35">
        <f t="shared" si="11"/>
        <v>3.2016868835037057E-2</v>
      </c>
      <c r="AH19" s="41">
        <f t="shared" si="12"/>
        <v>1.5585358583295632E-4</v>
      </c>
    </row>
    <row r="20" spans="1:34" x14ac:dyDescent="0.25">
      <c r="A20" s="1">
        <v>-13.131043999999999</v>
      </c>
      <c r="B20" s="2">
        <v>-6.0437010000000004</v>
      </c>
      <c r="C20" s="2">
        <v>0.60778799999999999</v>
      </c>
      <c r="D20" s="2">
        <v>0.39245600000000003</v>
      </c>
      <c r="E20" s="40">
        <v>-12.481915000000001</v>
      </c>
      <c r="F20" s="35">
        <v>-7.0194619999999999</v>
      </c>
      <c r="G20" s="35">
        <f t="shared" si="0"/>
        <v>2.4636739947299984</v>
      </c>
      <c r="H20" s="35">
        <f t="shared" si="1"/>
        <v>0.50663936377762919</v>
      </c>
      <c r="I20" s="35">
        <f t="shared" si="2"/>
        <v>6.8213914833321759E-2</v>
      </c>
      <c r="J20" s="35">
        <v>-13.420192999999999</v>
      </c>
      <c r="K20" s="35">
        <v>-5.3951409999999997</v>
      </c>
      <c r="L20" s="35">
        <f t="shared" si="13"/>
        <v>0.15158032556299444</v>
      </c>
      <c r="M20" s="35">
        <f t="shared" si="3"/>
        <v>0.13987619479025004</v>
      </c>
      <c r="N20" s="52">
        <f t="shared" si="4"/>
        <v>4.8699779363864295E-3</v>
      </c>
      <c r="O20" s="40">
        <v>-13.201865</v>
      </c>
      <c r="P20" s="35">
        <v>-5.9588140000000003</v>
      </c>
      <c r="Q20" s="35">
        <f t="shared" si="14"/>
        <v>3.1449766122400025</v>
      </c>
      <c r="R20" s="35">
        <f t="shared" si="5"/>
        <v>6.385208497770492E-2</v>
      </c>
      <c r="S20" s="35">
        <f t="shared" si="6"/>
        <v>4.2435569035356523E-2</v>
      </c>
      <c r="T20" s="35">
        <v>-13.460779</v>
      </c>
      <c r="U20" s="35">
        <v>-5.1766740000000002</v>
      </c>
      <c r="V20" s="35">
        <f t="shared" si="15"/>
        <v>3.1144884468000688E-2</v>
      </c>
      <c r="W20" s="35">
        <f t="shared" si="7"/>
        <v>8.7381669731128139E-2</v>
      </c>
      <c r="X20" s="52">
        <f t="shared" si="8"/>
        <v>1.1398673436363012E-3</v>
      </c>
      <c r="Y20" s="40">
        <v>-12.917737000000001</v>
      </c>
      <c r="Z20" s="35">
        <v>-6.2965410000000004</v>
      </c>
      <c r="AA20" s="35">
        <f t="shared" si="16"/>
        <v>5.7778018023005064E-2</v>
      </c>
      <c r="AB20" s="35">
        <f t="shared" si="9"/>
        <v>0.35821941562399995</v>
      </c>
      <c r="AC20" s="35">
        <f t="shared" si="10"/>
        <v>2.6229500771841028E-2</v>
      </c>
      <c r="AD20" s="35">
        <v>-13.429815</v>
      </c>
      <c r="AE20" s="35">
        <v>-5.3697239999999997</v>
      </c>
      <c r="AF20" s="35">
        <f t="shared" si="17"/>
        <v>0.3002170201549948</v>
      </c>
      <c r="AG20" s="35">
        <f t="shared" si="11"/>
        <v>0.13324764910871811</v>
      </c>
      <c r="AH20" s="41">
        <f t="shared" si="12"/>
        <v>7.875967337833743E-3</v>
      </c>
    </row>
    <row r="21" spans="1:34" x14ac:dyDescent="0.25">
      <c r="A21" s="1">
        <v>-13.083925000000001</v>
      </c>
      <c r="B21" s="2">
        <v>-6.0802800000000001</v>
      </c>
      <c r="C21" s="2">
        <v>0.61633300000000002</v>
      </c>
      <c r="D21" s="2">
        <v>0.395874</v>
      </c>
      <c r="E21" s="40">
        <v>-12.150492</v>
      </c>
      <c r="F21" s="35">
        <v>-7.4026620000000003</v>
      </c>
      <c r="G21" s="35">
        <f t="shared" si="0"/>
        <v>3.1232685344000033</v>
      </c>
      <c r="H21" s="35">
        <f t="shared" si="1"/>
        <v>5.9063771095316138E-2</v>
      </c>
      <c r="I21" s="35">
        <f t="shared" si="2"/>
        <v>3.4744086002650075E-2</v>
      </c>
      <c r="J21" s="35">
        <v>-13.376131000000001</v>
      </c>
      <c r="K21" s="35">
        <v>-5.5278960000000001</v>
      </c>
      <c r="L21" s="35">
        <f t="shared" si="13"/>
        <v>1.2447282709050038</v>
      </c>
      <c r="M21" s="35">
        <f t="shared" si="3"/>
        <v>1.0048495310244484E-2</v>
      </c>
      <c r="N21" s="52">
        <f t="shared" si="4"/>
        <v>3.6050984766083376E-3</v>
      </c>
      <c r="O21" s="40">
        <v>-13.138014999999999</v>
      </c>
      <c r="P21" s="35">
        <v>-5.9593299999999996</v>
      </c>
      <c r="Q21" s="35">
        <f t="shared" si="14"/>
        <v>4.7152157399935552E-3</v>
      </c>
      <c r="R21" s="35">
        <f t="shared" si="5"/>
        <v>9.4704779546757906E-2</v>
      </c>
      <c r="S21" s="35">
        <f t="shared" si="6"/>
        <v>3.0676212180972499E-2</v>
      </c>
      <c r="T21" s="35">
        <v>-13.453780999999999</v>
      </c>
      <c r="U21" s="35">
        <v>-5.2637749999999999</v>
      </c>
      <c r="V21" s="35">
        <f t="shared" si="15"/>
        <v>0.82343377888099667</v>
      </c>
      <c r="W21" s="35">
        <f t="shared" si="7"/>
        <v>7.9432646311193029E-3</v>
      </c>
      <c r="X21" s="52">
        <f t="shared" si="8"/>
        <v>1.28143139432343E-2</v>
      </c>
      <c r="Y21" s="40">
        <v>-12.799664</v>
      </c>
      <c r="Z21" s="35">
        <v>-6.6347420000000001</v>
      </c>
      <c r="AA21" s="35">
        <f t="shared" si="16"/>
        <v>2.9760551644639976</v>
      </c>
      <c r="AB21" s="35">
        <f t="shared" si="9"/>
        <v>0.24566648227424082</v>
      </c>
      <c r="AC21" s="35">
        <f t="shared" si="10"/>
        <v>2.4405882099584842E-3</v>
      </c>
      <c r="AD21" s="35">
        <v>-13.391443000000001</v>
      </c>
      <c r="AE21" s="35">
        <v>-5.4973270000000003</v>
      </c>
      <c r="AF21" s="35">
        <f t="shared" si="17"/>
        <v>1.1983763011290054</v>
      </c>
      <c r="AG21" s="35">
        <f t="shared" si="11"/>
        <v>3.1487687022073059E-2</v>
      </c>
      <c r="AH21" s="41">
        <f t="shared" si="12"/>
        <v>1.6934637187709161E-4</v>
      </c>
    </row>
    <row r="22" spans="1:34" x14ac:dyDescent="0.25">
      <c r="A22" s="1">
        <v>-12.851376999999999</v>
      </c>
      <c r="B22" s="2">
        <v>-6.4589980000000002</v>
      </c>
      <c r="C22" s="2">
        <v>0.608765</v>
      </c>
      <c r="D22" s="2">
        <v>0.38732899999999998</v>
      </c>
      <c r="E22" s="40">
        <v>-12.131776</v>
      </c>
      <c r="F22" s="35">
        <v>-7.4586819999999996</v>
      </c>
      <c r="G22" s="35">
        <f t="shared" si="0"/>
        <v>0.45554209151999425</v>
      </c>
      <c r="H22" s="35">
        <f t="shared" si="1"/>
        <v>0.14364898997556502</v>
      </c>
      <c r="I22" s="35">
        <f t="shared" si="2"/>
        <v>1.0365772265063833E-2</v>
      </c>
      <c r="J22" s="35">
        <v>-13.373688</v>
      </c>
      <c r="K22" s="35">
        <v>-5.5376430000000001</v>
      </c>
      <c r="L22" s="35">
        <f t="shared" si="13"/>
        <v>9.1365336935999533E-2</v>
      </c>
      <c r="M22" s="35">
        <f t="shared" si="3"/>
        <v>4.1918509575126717E-2</v>
      </c>
      <c r="N22" s="52">
        <f t="shared" si="4"/>
        <v>7.9368739019774624E-4</v>
      </c>
      <c r="O22" s="40">
        <v>-13.124345</v>
      </c>
      <c r="P22" s="35">
        <v>-6.0530429999999997</v>
      </c>
      <c r="Q22" s="35">
        <f t="shared" si="14"/>
        <v>0.85506974298500138</v>
      </c>
      <c r="R22" s="35">
        <f t="shared" si="5"/>
        <v>0.54027246087969405</v>
      </c>
      <c r="S22" s="35">
        <f t="shared" si="6"/>
        <v>7.3127745441527392E-2</v>
      </c>
      <c r="T22" s="35">
        <v>-13.450608000000001</v>
      </c>
      <c r="U22" s="35">
        <v>-5.2710569999999999</v>
      </c>
      <c r="V22" s="35">
        <f t="shared" si="15"/>
        <v>6.8819327456000112E-2</v>
      </c>
      <c r="W22" s="35">
        <f t="shared" si="7"/>
        <v>2.8007769725560148E-2</v>
      </c>
      <c r="X22" s="52">
        <f t="shared" si="8"/>
        <v>8.6742812482456747E-3</v>
      </c>
      <c r="Y22" s="40">
        <v>-12.635711000000001</v>
      </c>
      <c r="Z22" s="35">
        <v>-6.8176940000000004</v>
      </c>
      <c r="AA22" s="35">
        <f t="shared" si="16"/>
        <v>1.579920598872002</v>
      </c>
      <c r="AB22" s="35">
        <f t="shared" si="9"/>
        <v>5.2570752400931821E-2</v>
      </c>
      <c r="AC22" s="35">
        <f t="shared" si="10"/>
        <v>2.0647798982884089E-2</v>
      </c>
      <c r="AD22" s="35">
        <v>-13.364008</v>
      </c>
      <c r="AE22" s="35">
        <v>-5.5127800000000002</v>
      </c>
      <c r="AF22" s="35">
        <f t="shared" si="17"/>
        <v>0.14470201562399942</v>
      </c>
      <c r="AG22" s="35">
        <f t="shared" si="11"/>
        <v>5.5696512440188008E-2</v>
      </c>
      <c r="AH22" s="41">
        <f t="shared" si="12"/>
        <v>1.2533944957512396E-4</v>
      </c>
    </row>
    <row r="23" spans="1:34" x14ac:dyDescent="0.25">
      <c r="A23" s="1">
        <v>-12.62337</v>
      </c>
      <c r="B23" s="2">
        <v>-6.8805050000000003</v>
      </c>
      <c r="C23" s="2">
        <v>0.61657700000000004</v>
      </c>
      <c r="D23" s="2">
        <v>0.38586399999999998</v>
      </c>
      <c r="E23" s="40">
        <v>-12.021337000000001</v>
      </c>
      <c r="F23" s="35">
        <v>-7.5505420000000001</v>
      </c>
      <c r="G23" s="35">
        <f t="shared" si="0"/>
        <v>0.73684001682000411</v>
      </c>
      <c r="H23" s="35">
        <f t="shared" si="1"/>
        <v>0.23482782906844857</v>
      </c>
      <c r="I23" s="35">
        <f t="shared" si="2"/>
        <v>1.1307339788962928E-4</v>
      </c>
      <c r="J23" s="35">
        <v>-13.364711</v>
      </c>
      <c r="K23" s="35">
        <v>-5.578589</v>
      </c>
      <c r="L23" s="35">
        <f t="shared" si="13"/>
        <v>0.38344745660599933</v>
      </c>
      <c r="M23" s="35">
        <f t="shared" si="3"/>
        <v>5.2601109427463461E-2</v>
      </c>
      <c r="N23" s="52">
        <f t="shared" si="4"/>
        <v>3.0589513829604669E-4</v>
      </c>
      <c r="O23" s="40">
        <v>-12.767937</v>
      </c>
      <c r="P23" s="35">
        <v>-6.4590820000000004</v>
      </c>
      <c r="Q23" s="35">
        <f t="shared" si="14"/>
        <v>3.5601243715430062</v>
      </c>
      <c r="R23" s="35">
        <f t="shared" si="5"/>
        <v>0.39219025099560961</v>
      </c>
      <c r="S23" s="35">
        <f t="shared" si="6"/>
        <v>1.4966882805320355E-2</v>
      </c>
      <c r="T23" s="35">
        <v>-13.449317000000001</v>
      </c>
      <c r="U23" s="35">
        <v>-5.2990349999999999</v>
      </c>
      <c r="V23" s="35">
        <f t="shared" si="15"/>
        <v>0.26437299102600059</v>
      </c>
      <c r="W23" s="35">
        <f t="shared" si="7"/>
        <v>1.7110258238846994E-2</v>
      </c>
      <c r="X23" s="52">
        <f t="shared" si="8"/>
        <v>1.0822934374296767E-2</v>
      </c>
      <c r="Y23" s="40">
        <v>-12.603308999999999</v>
      </c>
      <c r="Z23" s="35">
        <v>-6.8590920000000004</v>
      </c>
      <c r="AA23" s="35">
        <f t="shared" si="16"/>
        <v>0.35615978598200038</v>
      </c>
      <c r="AB23" s="35">
        <f t="shared" si="9"/>
        <v>0.3237300998455338</v>
      </c>
      <c r="AC23" s="35">
        <f t="shared" si="10"/>
        <v>1.6247562631292092E-2</v>
      </c>
      <c r="AD23" s="35">
        <v>-13.357654999999999</v>
      </c>
      <c r="AE23" s="35">
        <v>-5.5681130000000003</v>
      </c>
      <c r="AF23" s="35">
        <f t="shared" si="17"/>
        <v>0.51778712411500072</v>
      </c>
      <c r="AG23" s="35">
        <f t="shared" si="11"/>
        <v>3.5950760951612204E-2</v>
      </c>
      <c r="AH23" s="41">
        <f t="shared" si="12"/>
        <v>7.3106625377397804E-5</v>
      </c>
    </row>
    <row r="24" spans="1:34" x14ac:dyDescent="0.25">
      <c r="A24" s="1">
        <v>-12.432487</v>
      </c>
      <c r="B24" s="2">
        <v>-6.9608379999999999</v>
      </c>
      <c r="C24" s="2">
        <v>0.62414599999999998</v>
      </c>
      <c r="D24" s="2">
        <v>0.38806200000000002</v>
      </c>
      <c r="E24" s="40">
        <v>-11.882332999999999</v>
      </c>
      <c r="F24" s="35">
        <v>-7.7398090000000002</v>
      </c>
      <c r="G24" s="35">
        <f t="shared" si="0"/>
        <v>1.4918655199110005</v>
      </c>
      <c r="H24" s="35">
        <f t="shared" si="1"/>
        <v>0.23922477182139729</v>
      </c>
      <c r="I24" s="35">
        <f t="shared" si="2"/>
        <v>3.8895863664183024E-5</v>
      </c>
      <c r="J24" s="35">
        <v>-13.347579</v>
      </c>
      <c r="K24" s="35">
        <v>-5.6283219999999998</v>
      </c>
      <c r="L24" s="35">
        <f t="shared" si="13"/>
        <v>0.46488314640699818</v>
      </c>
      <c r="M24" s="35">
        <f t="shared" si="3"/>
        <v>1.5674281674131079E-2</v>
      </c>
      <c r="N24" s="52">
        <f t="shared" si="4"/>
        <v>2.961175705289741E-3</v>
      </c>
      <c r="O24" s="40">
        <v>-12.484797</v>
      </c>
      <c r="P24" s="35">
        <v>-6.7304579999999996</v>
      </c>
      <c r="Q24" s="35">
        <f t="shared" si="14"/>
        <v>2.302570270671993</v>
      </c>
      <c r="R24" s="35">
        <f t="shared" si="5"/>
        <v>0.45311233102730808</v>
      </c>
      <c r="S24" s="35">
        <f t="shared" si="6"/>
        <v>3.3584701175911211E-2</v>
      </c>
      <c r="T24" s="35">
        <v>-13.433546</v>
      </c>
      <c r="U24" s="35">
        <v>-5.3056710000000002</v>
      </c>
      <c r="V24" s="35">
        <f t="shared" si="15"/>
        <v>6.2601011256002911E-2</v>
      </c>
      <c r="W24" s="35">
        <f t="shared" si="7"/>
        <v>6.8109499557696962E-2</v>
      </c>
      <c r="X24" s="52">
        <f t="shared" si="8"/>
        <v>2.8126148800408182E-3</v>
      </c>
      <c r="Y24" s="40">
        <v>-12.426664000000001</v>
      </c>
      <c r="Z24" s="35">
        <v>-7.1303809999999999</v>
      </c>
      <c r="AA24" s="35">
        <f t="shared" si="16"/>
        <v>2.2860612498959956</v>
      </c>
      <c r="AB24" s="35">
        <f t="shared" si="9"/>
        <v>0.16305530900280474</v>
      </c>
      <c r="AC24" s="35">
        <f t="shared" si="10"/>
        <v>1.1028286154956678E-3</v>
      </c>
      <c r="AD24" s="35">
        <v>-13.355708</v>
      </c>
      <c r="AE24" s="35">
        <v>-5.6040109999999999</v>
      </c>
      <c r="AF24" s="35">
        <f t="shared" si="17"/>
        <v>0.33585120578399569</v>
      </c>
      <c r="AG24" s="35">
        <f t="shared" si="11"/>
        <v>5.4703046533072794E-3</v>
      </c>
      <c r="AH24" s="41">
        <f t="shared" si="12"/>
        <v>1.5233953508525194E-3</v>
      </c>
    </row>
    <row r="25" spans="1:34" x14ac:dyDescent="0.25">
      <c r="A25" s="1">
        <v>-12.359363999999999</v>
      </c>
      <c r="B25" s="2">
        <v>-7.1093799999999998</v>
      </c>
      <c r="C25" s="2">
        <v>0.62365700000000002</v>
      </c>
      <c r="D25" s="2">
        <v>0.38610800000000001</v>
      </c>
      <c r="E25" s="40">
        <v>-11.66709</v>
      </c>
      <c r="F25" s="35">
        <v>-7.8442069999999999</v>
      </c>
      <c r="G25" s="35">
        <f t="shared" si="0"/>
        <v>0.80042886181999817</v>
      </c>
      <c r="H25" s="35">
        <f t="shared" si="1"/>
        <v>9.7839861181422849E-2</v>
      </c>
      <c r="I25" s="35">
        <f t="shared" si="2"/>
        <v>2.1792126596436288E-2</v>
      </c>
      <c r="J25" s="35">
        <v>-13.335844</v>
      </c>
      <c r="K25" s="35">
        <v>-5.6387130000000001</v>
      </c>
      <c r="L25" s="35">
        <f t="shared" si="13"/>
        <v>9.7008755004002439E-2</v>
      </c>
      <c r="M25" s="35">
        <f t="shared" si="3"/>
        <v>9.0272498580684195E-3</v>
      </c>
      <c r="N25" s="52">
        <f t="shared" si="4"/>
        <v>3.7287776223735693E-3</v>
      </c>
      <c r="O25" s="40">
        <v>-12.378022</v>
      </c>
      <c r="P25" s="35">
        <v>-7.1708100000000004</v>
      </c>
      <c r="Q25" s="35">
        <f t="shared" si="14"/>
        <v>3.6892787437440062</v>
      </c>
      <c r="R25" s="35">
        <f t="shared" si="5"/>
        <v>0.10243266688415301</v>
      </c>
      <c r="S25" s="35">
        <f t="shared" si="6"/>
        <v>2.8028911303290258E-2</v>
      </c>
      <c r="T25" s="35">
        <v>-13.430536999999999</v>
      </c>
      <c r="U25" s="35">
        <v>-5.3737139999999997</v>
      </c>
      <c r="V25" s="35">
        <f t="shared" si="15"/>
        <v>0.64168202909099437</v>
      </c>
      <c r="W25" s="35">
        <f t="shared" si="7"/>
        <v>3.6454041751224374E-2</v>
      </c>
      <c r="X25" s="52">
        <f t="shared" si="8"/>
        <v>7.1723197917716421E-3</v>
      </c>
      <c r="Y25" s="40">
        <v>-12.310777</v>
      </c>
      <c r="Z25" s="35">
        <v>-7.2450859999999997</v>
      </c>
      <c r="AA25" s="35">
        <f t="shared" si="16"/>
        <v>0.95328767578499862</v>
      </c>
      <c r="AB25" s="35">
        <f t="shared" si="9"/>
        <v>6.7690413988983456E-2</v>
      </c>
      <c r="AC25" s="35">
        <f t="shared" si="10"/>
        <v>1.6531211380438039E-2</v>
      </c>
      <c r="AD25" s="35">
        <v>-13.350476</v>
      </c>
      <c r="AE25" s="35">
        <v>-5.6056080000000001</v>
      </c>
      <c r="AF25" s="35">
        <f t="shared" si="17"/>
        <v>1.4932710172002737E-2</v>
      </c>
      <c r="AG25" s="35">
        <f t="shared" si="11"/>
        <v>1.8421086097187518E-2</v>
      </c>
      <c r="AH25" s="41">
        <f t="shared" si="12"/>
        <v>6.8016202384361762E-4</v>
      </c>
    </row>
    <row r="26" spans="1:34" x14ac:dyDescent="0.25">
      <c r="A26" s="1">
        <v>-12.127259</v>
      </c>
      <c r="B26" s="2">
        <v>-7.4192600000000004</v>
      </c>
      <c r="C26" s="2">
        <v>0.62439</v>
      </c>
      <c r="D26" s="2">
        <v>0.38268999999999997</v>
      </c>
      <c r="E26" s="40">
        <v>-11.66276</v>
      </c>
      <c r="F26" s="35">
        <v>-7.9419510000000004</v>
      </c>
      <c r="G26" s="35">
        <f t="shared" si="0"/>
        <v>0.7489888134400039</v>
      </c>
      <c r="H26" s="35">
        <f t="shared" si="1"/>
        <v>0.24273436807341522</v>
      </c>
      <c r="I26" s="35">
        <f t="shared" si="2"/>
        <v>7.436848573283244E-6</v>
      </c>
      <c r="J26" s="35">
        <v>-13.331142</v>
      </c>
      <c r="K26" s="35">
        <v>-5.6464189999999999</v>
      </c>
      <c r="L26" s="35">
        <f t="shared" si="13"/>
        <v>7.1905780251997842E-2</v>
      </c>
      <c r="M26" s="35">
        <f t="shared" si="3"/>
        <v>3.0475131386099648E-2</v>
      </c>
      <c r="N26" s="52">
        <f t="shared" si="4"/>
        <v>1.5694144775689008E-3</v>
      </c>
      <c r="O26" s="40">
        <v>-12.290281</v>
      </c>
      <c r="P26" s="35">
        <v>-7.223668</v>
      </c>
      <c r="Q26" s="35">
        <f t="shared" si="14"/>
        <v>0.43820767309799691</v>
      </c>
      <c r="R26" s="35">
        <f t="shared" si="5"/>
        <v>0.15309902774348386</v>
      </c>
      <c r="S26" s="35">
        <f t="shared" si="6"/>
        <v>1.363103211944976E-2</v>
      </c>
      <c r="T26" s="35">
        <v>-13.421291</v>
      </c>
      <c r="U26" s="35">
        <v>-5.408976</v>
      </c>
      <c r="V26" s="35">
        <f t="shared" si="15"/>
        <v>0.3322135632420033</v>
      </c>
      <c r="W26" s="35">
        <f t="shared" si="7"/>
        <v>2.7278406496714511E-2</v>
      </c>
      <c r="X26" s="52">
        <f t="shared" si="8"/>
        <v>8.8106729059599584E-3</v>
      </c>
      <c r="Y26" s="40">
        <v>-12.278938</v>
      </c>
      <c r="Z26" s="35">
        <v>-7.3048209999999996</v>
      </c>
      <c r="AA26" s="35">
        <f t="shared" si="16"/>
        <v>0.49454236142999897</v>
      </c>
      <c r="AB26" s="35">
        <f t="shared" si="9"/>
        <v>0.21813532402158145</v>
      </c>
      <c r="AC26" s="35">
        <f t="shared" si="10"/>
        <v>4.7834726840557631E-4</v>
      </c>
      <c r="AD26" s="35">
        <v>-13.337383000000001</v>
      </c>
      <c r="AE26" s="35">
        <v>-5.6185660000000004</v>
      </c>
      <c r="AF26" s="35">
        <f t="shared" si="17"/>
        <v>0.12099380891400231</v>
      </c>
      <c r="AG26" s="35">
        <f t="shared" si="11"/>
        <v>1.0128943478961426E-2</v>
      </c>
      <c r="AH26" s="41">
        <f t="shared" si="12"/>
        <v>1.1814384206090217E-3</v>
      </c>
    </row>
    <row r="27" spans="1:34" x14ac:dyDescent="0.25">
      <c r="A27" s="1">
        <v>-12.110644000000001</v>
      </c>
      <c r="B27" s="2">
        <v>-7.4884040000000001</v>
      </c>
      <c r="C27" s="2">
        <v>0.61877400000000005</v>
      </c>
      <c r="D27" s="2">
        <v>0.379272</v>
      </c>
      <c r="E27" s="40">
        <v>-11.491322</v>
      </c>
      <c r="F27" s="35">
        <v>-8.1137910000000009</v>
      </c>
      <c r="G27" s="35">
        <f t="shared" si="0"/>
        <v>1.2873087724800034</v>
      </c>
      <c r="H27" s="35">
        <f t="shared" si="1"/>
        <v>0.14315548210948786</v>
      </c>
      <c r="I27" s="35">
        <f t="shared" si="2"/>
        <v>1.0466506291821203E-2</v>
      </c>
      <c r="J27" s="35">
        <v>-13.319474</v>
      </c>
      <c r="K27" s="35">
        <v>-5.6745720000000004</v>
      </c>
      <c r="L27" s="35">
        <f t="shared" si="13"/>
        <v>0.26237115152200502</v>
      </c>
      <c r="M27" s="35">
        <f t="shared" si="3"/>
        <v>2.9237715403224587E-2</v>
      </c>
      <c r="N27" s="52">
        <f t="shared" si="4"/>
        <v>1.6689882136532493E-3</v>
      </c>
      <c r="O27" s="40">
        <v>-12.226694999999999</v>
      </c>
      <c r="P27" s="35">
        <v>-7.3629379999999998</v>
      </c>
      <c r="Q27" s="35">
        <f t="shared" si="14"/>
        <v>1.1457318126499982</v>
      </c>
      <c r="R27" s="35">
        <f t="shared" si="5"/>
        <v>0.21330124748345897</v>
      </c>
      <c r="S27" s="35">
        <f t="shared" si="6"/>
        <v>3.1978789142715174E-3</v>
      </c>
      <c r="T27" s="35">
        <v>-13.412941</v>
      </c>
      <c r="U27" s="35">
        <v>-5.4349449999999999</v>
      </c>
      <c r="V27" s="35">
        <f t="shared" si="15"/>
        <v>0.24444466482899915</v>
      </c>
      <c r="W27" s="35">
        <f t="shared" si="7"/>
        <v>2.1314724488015649E-2</v>
      </c>
      <c r="X27" s="52">
        <f t="shared" si="8"/>
        <v>9.9658026359951291E-3</v>
      </c>
      <c r="Y27" s="40">
        <v>-12.076112999999999</v>
      </c>
      <c r="Z27" s="35">
        <v>-7.3851019999999998</v>
      </c>
      <c r="AA27" s="35">
        <f t="shared" si="16"/>
        <v>0.64835842775300212</v>
      </c>
      <c r="AB27" s="35">
        <f t="shared" si="9"/>
        <v>0.16164380457041874</v>
      </c>
      <c r="AC27" s="35">
        <f t="shared" si="10"/>
        <v>1.1985698763305149E-3</v>
      </c>
      <c r="AD27" s="35">
        <v>-13.336833</v>
      </c>
      <c r="AE27" s="35">
        <v>-5.6286800000000001</v>
      </c>
      <c r="AF27" s="35">
        <f t="shared" si="17"/>
        <v>9.4432728961997517E-2</v>
      </c>
      <c r="AG27" s="35">
        <f t="shared" si="11"/>
        <v>4.8719032143506022E-2</v>
      </c>
      <c r="AH27" s="41">
        <f t="shared" si="12"/>
        <v>1.7791776618242039E-5</v>
      </c>
    </row>
    <row r="28" spans="1:34" x14ac:dyDescent="0.25">
      <c r="A28" s="1">
        <v>-11.954781000000001</v>
      </c>
      <c r="B28" s="2">
        <v>-7.6172319999999996</v>
      </c>
      <c r="C28" s="2">
        <v>0.61731000000000003</v>
      </c>
      <c r="D28" s="2">
        <v>0.37683100000000003</v>
      </c>
      <c r="E28" s="40">
        <v>-11.393525</v>
      </c>
      <c r="F28" s="35">
        <v>-8.2183340000000005</v>
      </c>
      <c r="G28" s="35">
        <f t="shared" si="0"/>
        <v>0.77294128407499718</v>
      </c>
      <c r="H28" s="35">
        <f t="shared" si="1"/>
        <v>0.27032852149930425</v>
      </c>
      <c r="I28" s="35">
        <f t="shared" si="2"/>
        <v>6.1837240539481283E-4</v>
      </c>
      <c r="J28" s="35">
        <v>-13.316955</v>
      </c>
      <c r="K28" s="35">
        <v>-5.7037009999999997</v>
      </c>
      <c r="L28" s="35">
        <f t="shared" si="13"/>
        <v>0.27139358219499343</v>
      </c>
      <c r="M28" s="35">
        <f t="shared" si="3"/>
        <v>0.14979535924053203</v>
      </c>
      <c r="N28" s="52">
        <f t="shared" si="4"/>
        <v>6.3527900495188678E-3</v>
      </c>
      <c r="O28" s="40">
        <v>-12.053338</v>
      </c>
      <c r="P28" s="35">
        <v>-7.487215</v>
      </c>
      <c r="Q28" s="35">
        <f t="shared" si="14"/>
        <v>1.0008446866260015</v>
      </c>
      <c r="R28" s="35">
        <f t="shared" si="5"/>
        <v>0.3447036801964839</v>
      </c>
      <c r="S28" s="35">
        <f t="shared" si="6"/>
        <v>5.6029179024189987E-3</v>
      </c>
      <c r="T28" s="35">
        <v>-13.398942999999999</v>
      </c>
      <c r="U28" s="35">
        <v>-5.4510189999999996</v>
      </c>
      <c r="V28" s="35">
        <f t="shared" si="15"/>
        <v>0.15107860978199716</v>
      </c>
      <c r="W28" s="35">
        <f t="shared" si="7"/>
        <v>2.869407069413378E-2</v>
      </c>
      <c r="X28" s="52">
        <f t="shared" si="8"/>
        <v>8.5469138482434284E-3</v>
      </c>
      <c r="Y28" s="40">
        <v>-11.986883000000001</v>
      </c>
      <c r="Z28" s="35">
        <v>-7.5198859999999996</v>
      </c>
      <c r="AA28" s="35">
        <f t="shared" si="16"/>
        <v>1.0765040382719984</v>
      </c>
      <c r="AB28" s="35">
        <f t="shared" si="9"/>
        <v>0.25695418376434431</v>
      </c>
      <c r="AC28" s="35">
        <f t="shared" si="10"/>
        <v>3.6832774659498373E-3</v>
      </c>
      <c r="AD28" s="35">
        <v>-13.326211000000001</v>
      </c>
      <c r="AE28" s="35">
        <v>-5.6762269999999999</v>
      </c>
      <c r="AF28" s="35">
        <f t="shared" si="17"/>
        <v>0.44343335441699799</v>
      </c>
      <c r="AG28" s="35">
        <f t="shared" si="11"/>
        <v>2.7801313224378271E-2</v>
      </c>
      <c r="AH28" s="41">
        <f t="shared" si="12"/>
        <v>2.7887961182735684E-4</v>
      </c>
    </row>
    <row r="29" spans="1:34" x14ac:dyDescent="0.25">
      <c r="A29" s="1">
        <v>-11.901519</v>
      </c>
      <c r="B29" s="2">
        <v>-7.7185139999999999</v>
      </c>
      <c r="C29" s="2">
        <v>0.62268100000000004</v>
      </c>
      <c r="D29" s="2">
        <v>0.37829600000000002</v>
      </c>
      <c r="E29" s="40">
        <v>-11.125545000000001</v>
      </c>
      <c r="F29" s="35">
        <v>-8.2538900000000002</v>
      </c>
      <c r="G29" s="35">
        <f t="shared" si="0"/>
        <v>0.25335587801999787</v>
      </c>
      <c r="H29" s="35">
        <f t="shared" si="1"/>
        <v>0.37654200311386266</v>
      </c>
      <c r="I29" s="35">
        <f t="shared" si="2"/>
        <v>1.7182117521620719E-2</v>
      </c>
      <c r="J29" s="35">
        <v>-13.243746</v>
      </c>
      <c r="K29" s="35">
        <v>-5.8343879999999997</v>
      </c>
      <c r="L29" s="35">
        <f t="shared" si="13"/>
        <v>1.2080374335019999</v>
      </c>
      <c r="M29" s="35">
        <f t="shared" si="3"/>
        <v>0.17828294543786311</v>
      </c>
      <c r="N29" s="52">
        <f t="shared" si="4"/>
        <v>1.1705504072176518E-2</v>
      </c>
      <c r="O29" s="40">
        <v>-11.854409</v>
      </c>
      <c r="P29" s="35">
        <v>-7.7687249999999999</v>
      </c>
      <c r="Q29" s="35">
        <f t="shared" si="14"/>
        <v>2.2110946775899993</v>
      </c>
      <c r="R29" s="35">
        <f t="shared" si="5"/>
        <v>0.75458493364763135</v>
      </c>
      <c r="S29" s="35">
        <f t="shared" si="6"/>
        <v>0.23496694867420112</v>
      </c>
      <c r="T29" s="35">
        <v>-13.378196000000001</v>
      </c>
      <c r="U29" s="35">
        <v>-5.4708410000000001</v>
      </c>
      <c r="V29" s="35">
        <f t="shared" si="15"/>
        <v>0.18589460111200423</v>
      </c>
      <c r="W29" s="35">
        <f t="shared" si="7"/>
        <v>8.9509043085042289E-2</v>
      </c>
      <c r="X29" s="52">
        <f t="shared" si="8"/>
        <v>1.0007446366545191E-3</v>
      </c>
      <c r="Y29" s="40">
        <v>-11.871905999999999</v>
      </c>
      <c r="Z29" s="35">
        <v>-7.7496809999999998</v>
      </c>
      <c r="AA29" s="35">
        <f t="shared" si="16"/>
        <v>1.8089246392700014</v>
      </c>
      <c r="AB29" s="35">
        <f t="shared" si="9"/>
        <v>0.31252840350278432</v>
      </c>
      <c r="AC29" s="35">
        <f t="shared" si="10"/>
        <v>1.3517371408146956E-2</v>
      </c>
      <c r="AD29" s="35">
        <v>-13.315502</v>
      </c>
      <c r="AE29" s="35">
        <v>-5.7018829999999996</v>
      </c>
      <c r="AF29" s="35">
        <f t="shared" si="17"/>
        <v>0.23899851931199703</v>
      </c>
      <c r="AG29" s="35">
        <f t="shared" si="11"/>
        <v>4.0772192545901427E-2</v>
      </c>
      <c r="AH29" s="41">
        <f t="shared" si="12"/>
        <v>1.3904021424185582E-5</v>
      </c>
    </row>
    <row r="30" spans="1:34" x14ac:dyDescent="0.25">
      <c r="A30" s="1">
        <v>-11.683941000000001</v>
      </c>
      <c r="B30" s="2">
        <v>-7.7425569999999997</v>
      </c>
      <c r="C30" s="2">
        <v>0.63073699999999999</v>
      </c>
      <c r="D30" s="2">
        <v>0.38122600000000001</v>
      </c>
      <c r="E30" s="40">
        <v>-10.835750000000001</v>
      </c>
      <c r="F30" s="35">
        <v>-8.4943120000000008</v>
      </c>
      <c r="G30" s="35">
        <f t="shared" si="0"/>
        <v>1.6434646865000042</v>
      </c>
      <c r="H30" s="35">
        <f t="shared" si="1"/>
        <v>0.27766042498886934</v>
      </c>
      <c r="I30" s="35">
        <f t="shared" si="2"/>
        <v>1.0367754929265648E-3</v>
      </c>
      <c r="J30" s="35">
        <v>-13.171899</v>
      </c>
      <c r="K30" s="35">
        <v>-5.9975529999999999</v>
      </c>
      <c r="L30" s="35">
        <f t="shared" si="13"/>
        <v>1.4965329003350021</v>
      </c>
      <c r="M30" s="35">
        <f t="shared" si="3"/>
        <v>3.3334407224367514E-2</v>
      </c>
      <c r="N30" s="52">
        <f t="shared" si="4"/>
        <v>1.3510447293878288E-3</v>
      </c>
      <c r="O30" s="40">
        <v>-11.310107</v>
      </c>
      <c r="P30" s="35">
        <v>-8.291347</v>
      </c>
      <c r="Q30" s="35">
        <f t="shared" si="14"/>
        <v>3.8204227405540014</v>
      </c>
      <c r="R30" s="35">
        <f t="shared" si="5"/>
        <v>0.23019811638021739</v>
      </c>
      <c r="S30" s="35">
        <f t="shared" si="6"/>
        <v>1.5723542678779752E-3</v>
      </c>
      <c r="T30" s="35">
        <v>-13.372458999999999</v>
      </c>
      <c r="U30" s="35">
        <v>-5.5601659999999997</v>
      </c>
      <c r="V30" s="35">
        <f t="shared" si="15"/>
        <v>0.83719490017499665</v>
      </c>
      <c r="W30" s="35">
        <f t="shared" si="7"/>
        <v>8.4542981376335528E-3</v>
      </c>
      <c r="X30" s="52">
        <f t="shared" si="8"/>
        <v>1.269887677879316E-2</v>
      </c>
      <c r="Y30" s="40">
        <v>-11.639036000000001</v>
      </c>
      <c r="Z30" s="35">
        <v>-7.9581169999999997</v>
      </c>
      <c r="AA30" s="35">
        <f t="shared" si="16"/>
        <v>1.592250107695999</v>
      </c>
      <c r="AB30" s="35">
        <f t="shared" si="9"/>
        <v>9.9098838429117181E-2</v>
      </c>
      <c r="AC30" s="35">
        <f t="shared" si="10"/>
        <v>9.4411021472138347E-3</v>
      </c>
      <c r="AD30" s="35">
        <v>-13.302823999999999</v>
      </c>
      <c r="AE30" s="35">
        <v>-5.740634</v>
      </c>
      <c r="AF30" s="35">
        <f t="shared" si="17"/>
        <v>0.36049373282400393</v>
      </c>
      <c r="AG30" s="35">
        <f t="shared" si="11"/>
        <v>0.13968119352654418</v>
      </c>
      <c r="AH30" s="41">
        <f t="shared" si="12"/>
        <v>9.0592688212718566E-3</v>
      </c>
    </row>
    <row r="31" spans="1:34" x14ac:dyDescent="0.25">
      <c r="A31" s="1">
        <v>-11.65709</v>
      </c>
      <c r="B31" s="2">
        <v>-7.7761180000000003</v>
      </c>
      <c r="C31" s="2">
        <v>0.61438000000000004</v>
      </c>
      <c r="D31" s="2">
        <v>0.37292500000000001</v>
      </c>
      <c r="E31" s="40">
        <v>-10.662399000000001</v>
      </c>
      <c r="F31" s="35">
        <v>-8.7112099999999995</v>
      </c>
      <c r="G31" s="35">
        <f t="shared" si="0"/>
        <v>1.4450610183019914</v>
      </c>
      <c r="H31" s="35">
        <f t="shared" si="1"/>
        <v>0.28082568563612692</v>
      </c>
      <c r="I31" s="35">
        <f t="shared" si="2"/>
        <v>1.2506308124297853E-3</v>
      </c>
      <c r="J31" s="35">
        <v>-13.155618</v>
      </c>
      <c r="K31" s="35">
        <v>-6.0266409999999997</v>
      </c>
      <c r="L31" s="35">
        <f t="shared" si="13"/>
        <v>0.26631861638399801</v>
      </c>
      <c r="M31" s="35">
        <f t="shared" si="3"/>
        <v>5.9380650257471107E-2</v>
      </c>
      <c r="N31" s="52">
        <f t="shared" si="4"/>
        <v>1.1471089721062092E-4</v>
      </c>
      <c r="O31" s="40">
        <v>-11.139756</v>
      </c>
      <c r="P31" s="35">
        <v>-8.4461750000000002</v>
      </c>
      <c r="Q31" s="35">
        <f t="shared" si="14"/>
        <v>1.1054341419680014</v>
      </c>
      <c r="R31" s="35">
        <f t="shared" si="5"/>
        <v>0.25503552907977356</v>
      </c>
      <c r="S31" s="35">
        <f t="shared" si="6"/>
        <v>2.1949933254769002E-4</v>
      </c>
      <c r="T31" s="35">
        <v>-13.36965</v>
      </c>
      <c r="U31" s="35">
        <v>-5.5681399999999996</v>
      </c>
      <c r="V31" s="35">
        <f t="shared" si="15"/>
        <v>7.4713589099999297E-2</v>
      </c>
      <c r="W31" s="35">
        <f t="shared" si="7"/>
        <v>8.4946281849184336E-3</v>
      </c>
      <c r="X31" s="52">
        <f t="shared" si="8"/>
        <v>1.2689788876267637E-2</v>
      </c>
      <c r="Y31" s="40">
        <v>-11.549322999999999</v>
      </c>
      <c r="Z31" s="35">
        <v>-8.0002139999999997</v>
      </c>
      <c r="AA31" s="35">
        <f t="shared" si="16"/>
        <v>0.31780385033100034</v>
      </c>
      <c r="AB31" s="35">
        <f t="shared" si="9"/>
        <v>0.21418131452113218</v>
      </c>
      <c r="AC31" s="35">
        <f t="shared" si="10"/>
        <v>3.2102397781678694E-4</v>
      </c>
      <c r="AD31" s="35">
        <v>-13.235737</v>
      </c>
      <c r="AE31" s="35">
        <v>-5.8631500000000001</v>
      </c>
      <c r="AF31" s="35">
        <f t="shared" si="17"/>
        <v>1.1315255542920006</v>
      </c>
      <c r="AG31" s="35">
        <f t="shared" si="11"/>
        <v>2.9444633891424397E-2</v>
      </c>
      <c r="AH31" s="41">
        <f t="shared" si="12"/>
        <v>2.2669422659376116E-4</v>
      </c>
    </row>
    <row r="32" spans="1:34" x14ac:dyDescent="0.25">
      <c r="A32" s="1">
        <v>-11.602872</v>
      </c>
      <c r="B32" s="2">
        <v>-7.9852720000000001</v>
      </c>
      <c r="C32" s="2">
        <v>0.62023899999999998</v>
      </c>
      <c r="D32" s="2">
        <v>0.37365700000000002</v>
      </c>
      <c r="E32" s="40">
        <v>-10.475021999999999</v>
      </c>
      <c r="F32" s="35">
        <v>-8.920382</v>
      </c>
      <c r="G32" s="35">
        <f t="shared" si="0"/>
        <v>1.3543933017840035</v>
      </c>
      <c r="H32" s="35">
        <f t="shared" si="1"/>
        <v>0.18041910625263519</v>
      </c>
      <c r="I32" s="35">
        <f t="shared" si="2"/>
        <v>4.2305034448953602E-3</v>
      </c>
      <c r="J32" s="35">
        <v>-13.134846</v>
      </c>
      <c r="K32" s="35">
        <v>-6.0822700000000003</v>
      </c>
      <c r="L32" s="35">
        <f t="shared" si="13"/>
        <v>0.5081623481340054</v>
      </c>
      <c r="M32" s="35">
        <f t="shared" si="3"/>
        <v>6.7545577205317736E-3</v>
      </c>
      <c r="N32" s="52">
        <f t="shared" si="4"/>
        <v>4.011500814249393E-3</v>
      </c>
      <c r="O32" s="40">
        <v>-10.930578000000001</v>
      </c>
      <c r="P32" s="35">
        <v>-8.5920780000000008</v>
      </c>
      <c r="Q32" s="35">
        <f t="shared" si="14"/>
        <v>1.0111921219340039</v>
      </c>
      <c r="R32" s="35">
        <f t="shared" si="5"/>
        <v>3.254923535200064E-2</v>
      </c>
      <c r="S32" s="35">
        <f t="shared" si="6"/>
        <v>5.6312145988187214E-2</v>
      </c>
      <c r="T32" s="35">
        <v>-13.366652</v>
      </c>
      <c r="U32" s="35">
        <v>-5.5760880000000004</v>
      </c>
      <c r="V32" s="35">
        <f t="shared" si="15"/>
        <v>7.4446150096006858E-2</v>
      </c>
      <c r="W32" s="35">
        <f t="shared" si="7"/>
        <v>3.1658303808005605E-3</v>
      </c>
      <c r="X32" s="52">
        <f t="shared" si="8"/>
        <v>1.3918752056180093E-2</v>
      </c>
      <c r="Y32" s="40">
        <v>-11.434084</v>
      </c>
      <c r="Z32" s="35">
        <v>-8.1807510000000008</v>
      </c>
      <c r="AA32" s="35">
        <f t="shared" si="16"/>
        <v>1.3421272231080079</v>
      </c>
      <c r="AB32" s="35">
        <f t="shared" si="9"/>
        <v>0.47509138609955837</v>
      </c>
      <c r="AC32" s="35">
        <f t="shared" si="10"/>
        <v>7.7744615037645834E-2</v>
      </c>
      <c r="AD32" s="35">
        <v>-13.231567999999999</v>
      </c>
      <c r="AE32" s="35">
        <v>-5.8922980000000003</v>
      </c>
      <c r="AF32" s="35">
        <f t="shared" si="17"/>
        <v>0.26908174406400159</v>
      </c>
      <c r="AG32" s="35">
        <f t="shared" si="11"/>
        <v>1.4652578237293228E-2</v>
      </c>
      <c r="AH32" s="41">
        <f t="shared" si="12"/>
        <v>8.909284129589236E-4</v>
      </c>
    </row>
    <row r="33" spans="1:34" x14ac:dyDescent="0.25">
      <c r="A33" s="1">
        <v>-11.433125</v>
      </c>
      <c r="B33" s="2">
        <v>-8.1357929999999996</v>
      </c>
      <c r="C33" s="2">
        <v>0.62072799999999995</v>
      </c>
      <c r="D33" s="2">
        <v>0.371948</v>
      </c>
      <c r="E33" s="40">
        <v>-10.380417</v>
      </c>
      <c r="F33" s="35">
        <v>-9.0740079999999992</v>
      </c>
      <c r="G33" s="35">
        <f t="shared" si="0"/>
        <v>0.98019794204199451</v>
      </c>
      <c r="H33" s="35">
        <f t="shared" si="1"/>
        <v>0.14653181543951377</v>
      </c>
      <c r="I33" s="35">
        <f t="shared" si="2"/>
        <v>9.7870679776374831E-3</v>
      </c>
      <c r="J33" s="35">
        <v>-13.133951</v>
      </c>
      <c r="K33" s="35">
        <v>-6.088965</v>
      </c>
      <c r="L33" s="35">
        <f t="shared" si="13"/>
        <v>6.1151801944997017E-2</v>
      </c>
      <c r="M33" s="35">
        <f t="shared" si="3"/>
        <v>7.6666550391940494E-2</v>
      </c>
      <c r="N33" s="52">
        <f t="shared" si="4"/>
        <v>4.3238289279016331E-5</v>
      </c>
      <c r="O33" s="40">
        <v>-10.915259000000001</v>
      </c>
      <c r="P33" s="35">
        <v>-8.6207969999999996</v>
      </c>
      <c r="Q33" s="35">
        <f t="shared" si="14"/>
        <v>0.19859932322099191</v>
      </c>
      <c r="R33" s="35">
        <f t="shared" si="5"/>
        <v>0.12561103149405409</v>
      </c>
      <c r="S33" s="35">
        <f t="shared" si="6"/>
        <v>2.0805179749264616E-2</v>
      </c>
      <c r="T33" s="35">
        <v>-13.364711</v>
      </c>
      <c r="U33" s="35">
        <v>-5.578589</v>
      </c>
      <c r="V33" s="35">
        <f t="shared" si="15"/>
        <v>2.342114221099665E-2</v>
      </c>
      <c r="W33" s="35">
        <f t="shared" si="7"/>
        <v>5.5625758421795598E-3</v>
      </c>
      <c r="X33" s="52">
        <f t="shared" si="8"/>
        <v>1.3358971119244625E-2</v>
      </c>
      <c r="Y33" s="40">
        <v>-11.011749</v>
      </c>
      <c r="Z33" s="35">
        <v>-8.3983399999999993</v>
      </c>
      <c r="AA33" s="35">
        <f t="shared" si="16"/>
        <v>1.5256794531609894</v>
      </c>
      <c r="AB33" s="35">
        <f t="shared" si="9"/>
        <v>0.23434215538822814</v>
      </c>
      <c r="AC33" s="35">
        <f t="shared" si="10"/>
        <v>1.4499327800102609E-3</v>
      </c>
      <c r="AD33" s="35">
        <v>-13.216927999999999</v>
      </c>
      <c r="AE33" s="35">
        <v>-5.8929049999999998</v>
      </c>
      <c r="AF33" s="35">
        <f t="shared" si="17"/>
        <v>5.594675295996129E-3</v>
      </c>
      <c r="AG33" s="35">
        <f t="shared" si="11"/>
        <v>3.5349683916550072E-2</v>
      </c>
      <c r="AH33" s="41">
        <f t="shared" si="12"/>
        <v>8.3746626294785802E-5</v>
      </c>
    </row>
    <row r="34" spans="1:34" x14ac:dyDescent="0.25">
      <c r="A34" s="1">
        <v>-11.300235000000001</v>
      </c>
      <c r="B34" s="2">
        <v>-8.3042400000000001</v>
      </c>
      <c r="C34" s="2">
        <v>0.62585400000000002</v>
      </c>
      <c r="D34" s="2">
        <v>0.37243700000000002</v>
      </c>
      <c r="E34" s="40">
        <v>-10.249847000000001</v>
      </c>
      <c r="F34" s="35">
        <v>-9.1405139999999996</v>
      </c>
      <c r="G34" s="35">
        <f t="shared" si="0"/>
        <v>0.41565232458200252</v>
      </c>
      <c r="H34" s="35">
        <f t="shared" si="1"/>
        <v>0.51767022893923575</v>
      </c>
      <c r="I34" s="35">
        <f t="shared" si="2"/>
        <v>7.4097632034441349E-2</v>
      </c>
      <c r="J34" s="35">
        <v>-13.069101</v>
      </c>
      <c r="K34" s="35">
        <v>-6.1298579999999996</v>
      </c>
      <c r="L34" s="35">
        <f t="shared" si="13"/>
        <v>0.37086274719299661</v>
      </c>
      <c r="M34" s="35">
        <f t="shared" si="3"/>
        <v>0.10499937908864039</v>
      </c>
      <c r="N34" s="52">
        <f t="shared" si="4"/>
        <v>1.2185971938565897E-3</v>
      </c>
      <c r="O34" s="40">
        <v>-10.790227</v>
      </c>
      <c r="P34" s="35">
        <v>-8.6328440000000004</v>
      </c>
      <c r="Q34" s="35">
        <f t="shared" si="14"/>
        <v>8.1801864669005478E-2</v>
      </c>
      <c r="R34" s="35">
        <f t="shared" si="5"/>
        <v>0.27639307676748959</v>
      </c>
      <c r="S34" s="35">
        <f t="shared" si="6"/>
        <v>4.2798258879244016E-5</v>
      </c>
      <c r="T34" s="35">
        <v>-13.363464</v>
      </c>
      <c r="U34" s="35">
        <v>-5.5840100000000001</v>
      </c>
      <c r="V34" s="35">
        <f t="shared" si="15"/>
        <v>5.0759338344001127E-2</v>
      </c>
      <c r="W34" s="35">
        <f t="shared" si="7"/>
        <v>9.92162612679999E-3</v>
      </c>
      <c r="X34" s="52">
        <f t="shared" si="8"/>
        <v>1.2370325522538542E-2</v>
      </c>
      <c r="Y34" s="40">
        <v>-10.888064999999999</v>
      </c>
      <c r="Z34" s="35">
        <v>-8.5973839999999999</v>
      </c>
      <c r="AA34" s="35">
        <f t="shared" si="16"/>
        <v>1.3710280098600045</v>
      </c>
      <c r="AB34" s="35">
        <f t="shared" si="9"/>
        <v>0.16420840283615165</v>
      </c>
      <c r="AC34" s="35">
        <f t="shared" si="10"/>
        <v>1.0275723694370088E-3</v>
      </c>
      <c r="AD34" s="35">
        <v>-13.21302</v>
      </c>
      <c r="AE34" s="35">
        <v>-5.9280379999999999</v>
      </c>
      <c r="AF34" s="35">
        <f t="shared" si="17"/>
        <v>0.32368103166000073</v>
      </c>
      <c r="AG34" s="35">
        <f t="shared" si="11"/>
        <v>8.8774113935313523E-2</v>
      </c>
      <c r="AH34" s="41">
        <f t="shared" si="12"/>
        <v>1.9601084228737528E-3</v>
      </c>
    </row>
    <row r="35" spans="1:34" x14ac:dyDescent="0.25">
      <c r="A35" s="1">
        <v>-11.073314</v>
      </c>
      <c r="B35" s="2">
        <v>-8.3800779999999992</v>
      </c>
      <c r="C35" s="2">
        <v>0.61975100000000005</v>
      </c>
      <c r="D35" s="2">
        <v>0.36804199999999998</v>
      </c>
      <c r="E35" s="40">
        <v>-9.8478680000000001</v>
      </c>
      <c r="F35" s="35">
        <v>-9.4666969999999999</v>
      </c>
      <c r="G35" s="35">
        <f t="shared" si="0"/>
        <v>1.9074751278440021</v>
      </c>
      <c r="H35" s="35">
        <f t="shared" si="1"/>
        <v>0.31593853259297061</v>
      </c>
      <c r="I35" s="35">
        <f t="shared" si="2"/>
        <v>4.967022459689145E-3</v>
      </c>
      <c r="J35" s="35">
        <v>-13.018898</v>
      </c>
      <c r="K35" s="35">
        <v>-6.2220779999999998</v>
      </c>
      <c r="L35" s="35">
        <f t="shared" si="13"/>
        <v>0.83172277356000168</v>
      </c>
      <c r="M35" s="35">
        <f t="shared" si="3"/>
        <v>8.6393831058704962E-2</v>
      </c>
      <c r="N35" s="52">
        <f t="shared" si="4"/>
        <v>2.657833575118944E-4</v>
      </c>
      <c r="O35" s="40">
        <v>-10.562281</v>
      </c>
      <c r="P35" s="35">
        <v>-8.7891569999999994</v>
      </c>
      <c r="Q35" s="35">
        <f t="shared" si="14"/>
        <v>1.0257698299529938</v>
      </c>
      <c r="R35" s="35">
        <f t="shared" si="5"/>
        <v>0.52520350783291792</v>
      </c>
      <c r="S35" s="35">
        <f t="shared" si="6"/>
        <v>6.5204883367481384E-2</v>
      </c>
      <c r="T35" s="35">
        <v>-13.360476</v>
      </c>
      <c r="U35" s="35">
        <v>-5.5934710000000001</v>
      </c>
      <c r="V35" s="35">
        <f t="shared" si="15"/>
        <v>8.855946343599945E-2</v>
      </c>
      <c r="W35" s="35">
        <f t="shared" si="7"/>
        <v>8.5671027774849445E-3</v>
      </c>
      <c r="X35" s="52">
        <f t="shared" si="8"/>
        <v>1.267346575343401E-2</v>
      </c>
      <c r="Y35" s="40">
        <v>-10.796324</v>
      </c>
      <c r="Z35" s="35">
        <v>-8.7335750000000001</v>
      </c>
      <c r="AA35" s="35">
        <f t="shared" si="16"/>
        <v>0.92559816188400124</v>
      </c>
      <c r="AB35" s="35">
        <f t="shared" si="9"/>
        <v>0.28342845778432307</v>
      </c>
      <c r="AC35" s="35">
        <f t="shared" si="10"/>
        <v>7.5976126272362145E-3</v>
      </c>
      <c r="AD35" s="35">
        <v>-13.174816</v>
      </c>
      <c r="AE35" s="35">
        <v>-6.0081709999999999</v>
      </c>
      <c r="AF35" s="35">
        <f t="shared" si="17"/>
        <v>0.73520553052800008</v>
      </c>
      <c r="AG35" s="35">
        <f t="shared" si="11"/>
        <v>6.0565158713570884E-2</v>
      </c>
      <c r="AH35" s="41">
        <f t="shared" si="12"/>
        <v>2.5805712454554831E-4</v>
      </c>
    </row>
    <row r="36" spans="1:34" x14ac:dyDescent="0.25">
      <c r="A36" s="1">
        <v>-10.835750000000001</v>
      </c>
      <c r="B36" s="2">
        <v>-8.4943120000000008</v>
      </c>
      <c r="C36" s="2">
        <v>0.61853000000000002</v>
      </c>
      <c r="D36" s="2">
        <v>0.36560100000000001</v>
      </c>
      <c r="E36" s="40">
        <v>-9.5364920000000009</v>
      </c>
      <c r="F36" s="35">
        <v>-9.5201960000000003</v>
      </c>
      <c r="G36" s="35">
        <f t="shared" si="0"/>
        <v>0.29619678550800232</v>
      </c>
      <c r="H36" s="35">
        <f t="shared" si="1"/>
        <v>0.17203317580629668</v>
      </c>
      <c r="I36" s="35">
        <f t="shared" si="2"/>
        <v>5.3917080244741894E-3</v>
      </c>
      <c r="J36" s="35">
        <v>-12.995277</v>
      </c>
      <c r="K36" s="35">
        <v>-6.30518</v>
      </c>
      <c r="L36" s="35">
        <f t="shared" si="13"/>
        <v>0.74752550925400207</v>
      </c>
      <c r="M36" s="35">
        <f t="shared" si="3"/>
        <v>4.6475423204097949E-2</v>
      </c>
      <c r="N36" s="52">
        <f t="shared" si="4"/>
        <v>5.5769393630549034E-4</v>
      </c>
      <c r="O36" s="40">
        <v>-10.203004999999999</v>
      </c>
      <c r="P36" s="35">
        <v>-9.1722490000000008</v>
      </c>
      <c r="Q36" s="35">
        <f t="shared" si="14"/>
        <v>2.376321591460008</v>
      </c>
      <c r="R36" s="35">
        <f t="shared" si="5"/>
        <v>0.53989467462644858</v>
      </c>
      <c r="S36" s="35">
        <f t="shared" si="6"/>
        <v>7.2923565172400007E-2</v>
      </c>
      <c r="T36" s="35">
        <v>-13.357321000000001</v>
      </c>
      <c r="U36" s="35">
        <v>-5.6014359999999996</v>
      </c>
      <c r="V36" s="35">
        <f t="shared" si="15"/>
        <v>7.4531061764995854E-2</v>
      </c>
      <c r="W36" s="35">
        <f t="shared" si="7"/>
        <v>2.1004530106623395E-2</v>
      </c>
      <c r="X36" s="52">
        <f t="shared" si="8"/>
        <v>1.0027831563680742E-2</v>
      </c>
      <c r="Y36" s="40">
        <v>-10.516505</v>
      </c>
      <c r="Z36" s="35">
        <v>-8.7786639999999991</v>
      </c>
      <c r="AA36" s="35">
        <f t="shared" si="16"/>
        <v>0.29382269394499383</v>
      </c>
      <c r="AB36" s="35">
        <f t="shared" si="9"/>
        <v>0.16897460318343743</v>
      </c>
      <c r="AC36" s="35">
        <f t="shared" si="10"/>
        <v>7.4472059407540013E-4</v>
      </c>
      <c r="AD36" s="35">
        <v>-13.124559</v>
      </c>
      <c r="AE36" s="35">
        <v>-6.0419700000000001</v>
      </c>
      <c r="AF36" s="35">
        <f t="shared" si="17"/>
        <v>0.30840096964100122</v>
      </c>
      <c r="AG36" s="35">
        <f t="shared" si="11"/>
        <v>7.1776366583994347E-2</v>
      </c>
      <c r="AH36" s="41">
        <f t="shared" si="12"/>
        <v>7.4394550236973498E-4</v>
      </c>
    </row>
    <row r="37" spans="1:34" x14ac:dyDescent="0.25">
      <c r="A37" s="1">
        <v>-10.827282</v>
      </c>
      <c r="B37" s="2">
        <v>-8.6829839999999994</v>
      </c>
      <c r="C37" s="2">
        <v>0.62512199999999996</v>
      </c>
      <c r="D37" s="2">
        <v>0.36706499999999997</v>
      </c>
      <c r="E37" s="40">
        <v>-9.4732649999999996</v>
      </c>
      <c r="F37" s="35">
        <v>-9.6801890000000004</v>
      </c>
      <c r="G37" s="35">
        <f t="shared" si="0"/>
        <v>0.87568408714500023</v>
      </c>
      <c r="H37" s="35">
        <f t="shared" si="1"/>
        <v>0.15603323969590521</v>
      </c>
      <c r="I37" s="35">
        <f t="shared" si="2"/>
        <v>7.9974006249514725E-3</v>
      </c>
      <c r="J37" s="35">
        <v>-12.952316</v>
      </c>
      <c r="K37" s="35">
        <v>-6.3229090000000001</v>
      </c>
      <c r="L37" s="35">
        <f t="shared" si="13"/>
        <v>0.15871561036400095</v>
      </c>
      <c r="M37" s="35">
        <f t="shared" si="3"/>
        <v>0.21009483105731055</v>
      </c>
      <c r="N37" s="52">
        <f t="shared" si="4"/>
        <v>1.9601081787771344E-2</v>
      </c>
      <c r="O37" s="40">
        <v>-9.7594180000000001</v>
      </c>
      <c r="P37" s="35">
        <v>-9.48001</v>
      </c>
      <c r="Q37" s="35">
        <f t="shared" si="14"/>
        <v>1.7725242430979959</v>
      </c>
      <c r="R37" s="35">
        <f t="shared" si="5"/>
        <v>0.3424219704662661</v>
      </c>
      <c r="S37" s="35">
        <f t="shared" si="6"/>
        <v>5.266540101957028E-3</v>
      </c>
      <c r="T37" s="35">
        <v>-13.337494</v>
      </c>
      <c r="U37" s="35">
        <v>-5.6083699999999999</v>
      </c>
      <c r="V37" s="35">
        <f t="shared" si="15"/>
        <v>6.4746183396002036E-2</v>
      </c>
      <c r="W37" s="35">
        <f t="shared" si="7"/>
        <v>4.229407288261617E-2</v>
      </c>
      <c r="X37" s="52">
        <f t="shared" si="8"/>
        <v>6.2172465444092122E-3</v>
      </c>
      <c r="Y37" s="40">
        <v>-10.507585000000001</v>
      </c>
      <c r="Z37" s="35">
        <v>-8.9474029999999996</v>
      </c>
      <c r="AA37" s="35">
        <f t="shared" si="16"/>
        <v>1.0980833853150027</v>
      </c>
      <c r="AB37" s="35">
        <f t="shared" si="9"/>
        <v>0.39813839330564615</v>
      </c>
      <c r="AC37" s="35">
        <f t="shared" si="10"/>
        <v>4.0753201021508006E-2</v>
      </c>
      <c r="AD37" s="35">
        <v>-13.093135</v>
      </c>
      <c r="AE37" s="35">
        <v>-6.1065019999999999</v>
      </c>
      <c r="AF37" s="35">
        <f t="shared" si="17"/>
        <v>0.58679818781999826</v>
      </c>
      <c r="AG37" s="35">
        <f t="shared" si="11"/>
        <v>9.6620269726388985E-2</v>
      </c>
      <c r="AH37" s="41">
        <f t="shared" si="12"/>
        <v>2.7164180476594115E-3</v>
      </c>
    </row>
    <row r="38" spans="1:34" x14ac:dyDescent="0.25">
      <c r="A38" s="1">
        <v>-10.776538</v>
      </c>
      <c r="B38" s="2">
        <v>-8.7585119999999996</v>
      </c>
      <c r="C38" s="2">
        <v>0.62951699999999999</v>
      </c>
      <c r="D38" s="2">
        <v>0.368286</v>
      </c>
      <c r="E38" s="40">
        <v>-9.3504620000000003</v>
      </c>
      <c r="F38" s="35">
        <v>-9.7764480000000002</v>
      </c>
      <c r="G38" s="35">
        <f t="shared" si="0"/>
        <v>0.51503012165799933</v>
      </c>
      <c r="H38" s="35">
        <f t="shared" si="1"/>
        <v>0.22525552588116463</v>
      </c>
      <c r="I38" s="35">
        <f t="shared" si="2"/>
        <v>4.082784265702729E-4</v>
      </c>
      <c r="J38" s="35">
        <v>-12.878515</v>
      </c>
      <c r="K38" s="35">
        <v>-6.5196149999999999</v>
      </c>
      <c r="L38" s="35">
        <f t="shared" si="13"/>
        <v>1.7464571715899986</v>
      </c>
      <c r="M38" s="35">
        <f t="shared" si="3"/>
        <v>4.0084094913069843E-2</v>
      </c>
      <c r="N38" s="52">
        <f t="shared" si="4"/>
        <v>9.0041240742126682E-4</v>
      </c>
      <c r="O38" s="40">
        <v>-9.4537449999999996</v>
      </c>
      <c r="P38" s="35">
        <v>-9.6343370000000004</v>
      </c>
      <c r="Q38" s="35">
        <f t="shared" si="14"/>
        <v>0.84166010461500174</v>
      </c>
      <c r="R38" s="35">
        <f t="shared" si="5"/>
        <v>0.26255097387935805</v>
      </c>
      <c r="S38" s="35">
        <f t="shared" si="6"/>
        <v>5.329094995327762E-5</v>
      </c>
      <c r="T38" s="35">
        <v>-13.336618</v>
      </c>
      <c r="U38" s="35">
        <v>-5.6506550000000004</v>
      </c>
      <c r="V38" s="35">
        <f t="shared" si="15"/>
        <v>0.39479889213000535</v>
      </c>
      <c r="W38" s="35">
        <f t="shared" si="7"/>
        <v>0.10500719537250744</v>
      </c>
      <c r="X38" s="52">
        <f t="shared" si="8"/>
        <v>2.6038327143235559E-4</v>
      </c>
      <c r="Y38" s="40">
        <v>-10.129816999999999</v>
      </c>
      <c r="Z38" s="35">
        <v>-9.0731230000000007</v>
      </c>
      <c r="AA38" s="35">
        <f t="shared" si="16"/>
        <v>0.770640593240007</v>
      </c>
      <c r="AB38" s="35">
        <f t="shared" si="9"/>
        <v>0.18045322660456825</v>
      </c>
      <c r="AC38" s="35">
        <f t="shared" si="10"/>
        <v>2.4998601045121888E-4</v>
      </c>
      <c r="AD38" s="35">
        <v>-13.063993999999999</v>
      </c>
      <c r="AE38" s="35">
        <v>-6.1986230000000004</v>
      </c>
      <c r="AF38" s="35">
        <f t="shared" si="17"/>
        <v>0.83498419127400503</v>
      </c>
      <c r="AG38" s="35">
        <f t="shared" si="11"/>
        <v>9.7032082323317542E-3</v>
      </c>
      <c r="AH38" s="41">
        <f t="shared" si="12"/>
        <v>1.2108864649013804E-3</v>
      </c>
    </row>
    <row r="39" spans="1:34" x14ac:dyDescent="0.25">
      <c r="A39" s="1">
        <v>-10.665317</v>
      </c>
      <c r="B39" s="2">
        <v>-8.7892829999999993</v>
      </c>
      <c r="C39" s="2">
        <v>0.63464399999999999</v>
      </c>
      <c r="D39" s="2">
        <v>0.36999500000000002</v>
      </c>
      <c r="E39" s="40">
        <v>-9.1853040000000004</v>
      </c>
      <c r="F39" s="35">
        <v>-9.9296240000000004</v>
      </c>
      <c r="G39" s="35">
        <f t="shared" si="0"/>
        <v>0.79426412550400105</v>
      </c>
      <c r="H39" s="35">
        <f t="shared" si="1"/>
        <v>0.25930200198610098</v>
      </c>
      <c r="I39" s="35">
        <f t="shared" si="2"/>
        <v>1.915615251614809E-4</v>
      </c>
      <c r="J39" s="35">
        <v>-12.852923000000001</v>
      </c>
      <c r="K39" s="35">
        <v>-6.5504660000000001</v>
      </c>
      <c r="L39" s="35">
        <f t="shared" si="13"/>
        <v>0.27312152747300167</v>
      </c>
      <c r="M39" s="35">
        <f t="shared" si="3"/>
        <v>1.0543291706103679E-2</v>
      </c>
      <c r="N39" s="52">
        <f t="shared" si="4"/>
        <v>3.5459257023237574E-3</v>
      </c>
      <c r="O39" s="40">
        <v>-9.1937080000000009</v>
      </c>
      <c r="P39" s="35">
        <v>-9.6705830000000006</v>
      </c>
      <c r="Q39" s="35">
        <f t="shared" si="14"/>
        <v>0.18825114016800118</v>
      </c>
      <c r="R39" s="35">
        <f t="shared" si="5"/>
        <v>0.51952796477668117</v>
      </c>
      <c r="S39" s="35">
        <f t="shared" si="6"/>
        <v>6.2338567293077872E-2</v>
      </c>
      <c r="T39" s="35">
        <v>-13.299336</v>
      </c>
      <c r="U39" s="35">
        <v>-5.7488210000000004</v>
      </c>
      <c r="V39" s="35">
        <f t="shared" si="15"/>
        <v>0.91287861777599977</v>
      </c>
      <c r="W39" s="35">
        <f t="shared" si="7"/>
        <v>5.4627170858465614E-2</v>
      </c>
      <c r="X39" s="52">
        <f t="shared" si="8"/>
        <v>4.4244341797131511E-3</v>
      </c>
      <c r="Y39" s="40">
        <v>-10.106992999999999</v>
      </c>
      <c r="Z39" s="35">
        <v>-9.2521269999999998</v>
      </c>
      <c r="AA39" s="35">
        <f t="shared" si="16"/>
        <v>1.0931761749719942</v>
      </c>
      <c r="AB39" s="35">
        <f t="shared" si="9"/>
        <v>7.729478722397734E-2</v>
      </c>
      <c r="AC39" s="35">
        <f t="shared" si="10"/>
        <v>1.4153714635535233E-2</v>
      </c>
      <c r="AD39" s="35">
        <v>-13.060772999999999</v>
      </c>
      <c r="AE39" s="35">
        <v>-6.207776</v>
      </c>
      <c r="AF39" s="35">
        <f t="shared" si="17"/>
        <v>8.293325526899567E-2</v>
      </c>
      <c r="AG39" s="35">
        <f t="shared" si="11"/>
        <v>5.4961774689323797E-2</v>
      </c>
      <c r="AH39" s="41">
        <f t="shared" si="12"/>
        <v>1.0942776110793677E-4</v>
      </c>
    </row>
    <row r="40" spans="1:34" x14ac:dyDescent="0.25">
      <c r="A40" s="1">
        <v>-10.564119</v>
      </c>
      <c r="B40" s="2">
        <v>-8.9312330000000006</v>
      </c>
      <c r="C40" s="2">
        <v>0.63024899999999995</v>
      </c>
      <c r="D40" s="2">
        <v>0.36633300000000002</v>
      </c>
      <c r="E40" s="40">
        <v>-8.960369</v>
      </c>
      <c r="F40" s="35">
        <v>-10.058627</v>
      </c>
      <c r="G40" s="35">
        <f t="shared" si="0"/>
        <v>0.63990248210699552</v>
      </c>
      <c r="H40" s="35">
        <f t="shared" si="1"/>
        <v>2.0454976753836059E-2</v>
      </c>
      <c r="I40" s="35">
        <f t="shared" si="2"/>
        <v>5.0627902502561349E-2</v>
      </c>
      <c r="J40" s="35">
        <v>-12.848005000000001</v>
      </c>
      <c r="K40" s="35">
        <v>-6.5597919999999998</v>
      </c>
      <c r="L40" s="35">
        <f t="shared" si="13"/>
        <v>8.2516494629997564E-2</v>
      </c>
      <c r="M40" s="35">
        <f t="shared" si="3"/>
        <v>2.9340463016115207E-2</v>
      </c>
      <c r="N40" s="52">
        <f t="shared" si="4"/>
        <v>1.6606036224446517E-3</v>
      </c>
      <c r="O40" s="40">
        <v>-8.8773999999999997</v>
      </c>
      <c r="P40" s="35">
        <v>-10.082722</v>
      </c>
      <c r="Q40" s="35">
        <f t="shared" si="14"/>
        <v>2.0101667585999992</v>
      </c>
      <c r="R40" s="35">
        <f t="shared" si="5"/>
        <v>1.7445105817964341E-2</v>
      </c>
      <c r="S40" s="35">
        <f t="shared" si="6"/>
        <v>6.3708755077407073E-2</v>
      </c>
      <c r="T40" s="35">
        <v>-13.260572</v>
      </c>
      <c r="U40" s="35">
        <v>-5.7873109999999999</v>
      </c>
      <c r="V40" s="35">
        <f t="shared" si="15"/>
        <v>0.35643941627999509</v>
      </c>
      <c r="W40" s="35">
        <f t="shared" si="7"/>
        <v>7.3508893230683006E-2</v>
      </c>
      <c r="X40" s="52">
        <f t="shared" si="8"/>
        <v>2.269064453966285E-3</v>
      </c>
      <c r="Y40" s="40">
        <v>-10.062459</v>
      </c>
      <c r="Z40" s="35">
        <v>-9.3153030000000001</v>
      </c>
      <c r="AA40" s="35">
        <f t="shared" si="16"/>
        <v>0.38300190978400211</v>
      </c>
      <c r="AB40" s="35">
        <f t="shared" si="9"/>
        <v>0.19366117634931398</v>
      </c>
      <c r="AC40" s="35">
        <f t="shared" si="10"/>
        <v>6.7755890169467465E-6</v>
      </c>
      <c r="AD40" s="35">
        <v>-13.040507</v>
      </c>
      <c r="AE40" s="35">
        <v>-6.2588650000000001</v>
      </c>
      <c r="AF40" s="35">
        <f t="shared" si="17"/>
        <v>0.46187046212300148</v>
      </c>
      <c r="AG40" s="35">
        <f t="shared" si="11"/>
        <v>7.0230788120305646E-3</v>
      </c>
      <c r="AH40" s="41">
        <f t="shared" si="12"/>
        <v>1.4045947413507483E-3</v>
      </c>
    </row>
    <row r="41" spans="1:34" x14ac:dyDescent="0.25">
      <c r="A41" s="1">
        <v>-10.333503</v>
      </c>
      <c r="B41" s="2">
        <v>-9.0456240000000001</v>
      </c>
      <c r="C41" s="2">
        <v>0.62634299999999998</v>
      </c>
      <c r="D41" s="2">
        <v>0.36267100000000002</v>
      </c>
      <c r="E41" s="40">
        <v>-8.9418260000000007</v>
      </c>
      <c r="F41" s="35">
        <v>-10.067261999999999</v>
      </c>
      <c r="G41" s="35">
        <f t="shared" si="0"/>
        <v>4.2672667509999748E-2</v>
      </c>
      <c r="H41" s="35">
        <f t="shared" si="1"/>
        <v>0.20154941732736437</v>
      </c>
      <c r="I41" s="35">
        <f t="shared" si="2"/>
        <v>1.9282645642513107E-3</v>
      </c>
      <c r="J41" s="35">
        <v>-12.834522</v>
      </c>
      <c r="K41" s="35">
        <v>-6.5858509999999999</v>
      </c>
      <c r="L41" s="35">
        <f t="shared" si="13"/>
        <v>0.23021880879800047</v>
      </c>
      <c r="M41" s="35">
        <f t="shared" si="3"/>
        <v>2.1943393402115086E-2</v>
      </c>
      <c r="N41" s="52">
        <f t="shared" si="4"/>
        <v>2.3181888994907637E-3</v>
      </c>
      <c r="O41" s="40">
        <v>-8.8646010000000004</v>
      </c>
      <c r="P41" s="35">
        <v>-10.094576</v>
      </c>
      <c r="Q41" s="35">
        <f t="shared" si="14"/>
        <v>5.7664980253997994E-2</v>
      </c>
      <c r="R41" s="35">
        <f t="shared" si="5"/>
        <v>0.14075156643178033</v>
      </c>
      <c r="S41" s="35">
        <f t="shared" si="6"/>
        <v>1.6666673803026593E-2</v>
      </c>
      <c r="T41" s="35">
        <v>-13.247350000000001</v>
      </c>
      <c r="U41" s="35">
        <v>-5.8596209999999997</v>
      </c>
      <c r="V41" s="35">
        <f t="shared" si="15"/>
        <v>0.66867587849999888</v>
      </c>
      <c r="W41" s="35">
        <f t="shared" si="7"/>
        <v>2.0952122040500454E-2</v>
      </c>
      <c r="X41" s="52">
        <f t="shared" si="8"/>
        <v>1.0038330499360352E-2</v>
      </c>
      <c r="Y41" s="40">
        <v>-9.9071259999999999</v>
      </c>
      <c r="Z41" s="35">
        <v>-9.4309589999999996</v>
      </c>
      <c r="AA41" s="35">
        <f t="shared" si="16"/>
        <v>0.68319456465599726</v>
      </c>
      <c r="AB41" s="35">
        <f t="shared" si="9"/>
        <v>0.19235019829727265</v>
      </c>
      <c r="AC41" s="35">
        <f t="shared" si="10"/>
        <v>1.5319194144511614E-5</v>
      </c>
      <c r="AD41" s="35">
        <v>-13.034513</v>
      </c>
      <c r="AE41" s="35">
        <v>-6.2625250000000001</v>
      </c>
      <c r="AF41" s="35">
        <f t="shared" si="17"/>
        <v>3.306631757999997E-2</v>
      </c>
      <c r="AG41" s="35">
        <f t="shared" si="11"/>
        <v>4.0010541735897562E-2</v>
      </c>
      <c r="AH41" s="41">
        <f t="shared" si="12"/>
        <v>2.0164235164838851E-5</v>
      </c>
    </row>
    <row r="42" spans="1:34" x14ac:dyDescent="0.25">
      <c r="A42" s="1">
        <v>-10.196431</v>
      </c>
      <c r="B42" s="2">
        <v>-9.2168790000000005</v>
      </c>
      <c r="C42" s="2">
        <v>0.63342299999999996</v>
      </c>
      <c r="D42" s="2">
        <v>0.36389199999999999</v>
      </c>
      <c r="E42" s="40">
        <v>-8.7461020000000005</v>
      </c>
      <c r="F42" s="35">
        <v>-10.115368999999999</v>
      </c>
      <c r="G42" s="35">
        <f t="shared" si="0"/>
        <v>0.22832072891399954</v>
      </c>
      <c r="H42" s="35">
        <f t="shared" si="1"/>
        <v>0.20722326431653545</v>
      </c>
      <c r="I42" s="35">
        <f t="shared" si="2"/>
        <v>1.4621570599466351E-3</v>
      </c>
      <c r="J42" s="35">
        <v>-12.818037</v>
      </c>
      <c r="K42" s="35">
        <v>-6.6003340000000001</v>
      </c>
      <c r="L42" s="35">
        <f t="shared" si="13"/>
        <v>0.12771162987100218</v>
      </c>
      <c r="M42" s="35">
        <f t="shared" si="3"/>
        <v>2.3108822752360231E-2</v>
      </c>
      <c r="N42" s="52">
        <f t="shared" si="4"/>
        <v>2.2073219328744747E-3</v>
      </c>
      <c r="O42" s="40">
        <v>-8.7661630000000006</v>
      </c>
      <c r="P42" s="35">
        <v>-10.195179</v>
      </c>
      <c r="Q42" s="35">
        <f t="shared" si="14"/>
        <v>0.47949029628899792</v>
      </c>
      <c r="R42" s="35">
        <f t="shared" si="5"/>
        <v>0.21594307683507838</v>
      </c>
      <c r="S42" s="35">
        <f t="shared" si="6"/>
        <v>2.9060683787758591E-3</v>
      </c>
      <c r="T42" s="35">
        <v>-13.240653</v>
      </c>
      <c r="U42" s="35">
        <v>-5.8794740000000001</v>
      </c>
      <c r="V42" s="35">
        <f t="shared" si="15"/>
        <v>0.18345468400900317</v>
      </c>
      <c r="W42" s="35">
        <f t="shared" si="7"/>
        <v>0.13764566678976844</v>
      </c>
      <c r="X42" s="52">
        <f t="shared" si="8"/>
        <v>2.7231849761396855E-4</v>
      </c>
      <c r="Y42" s="40">
        <v>-9.73841</v>
      </c>
      <c r="Z42" s="35">
        <v>-9.5233360000000005</v>
      </c>
      <c r="AA42" s="35">
        <f t="shared" si="16"/>
        <v>0.5300971005700047</v>
      </c>
      <c r="AB42" s="35">
        <f t="shared" si="9"/>
        <v>6.6135840948763069E-2</v>
      </c>
      <c r="AC42" s="35">
        <f t="shared" si="10"/>
        <v>1.6933382675131205E-2</v>
      </c>
      <c r="AD42" s="35">
        <v>-13.017010000000001</v>
      </c>
      <c r="AE42" s="35">
        <v>-6.2985040000000003</v>
      </c>
      <c r="AF42" s="35">
        <f t="shared" si="17"/>
        <v>0.32442300279000186</v>
      </c>
      <c r="AG42" s="35">
        <f t="shared" si="11"/>
        <v>3.886911983824743E-2</v>
      </c>
      <c r="AH42" s="41">
        <f t="shared" si="12"/>
        <v>3.1718098918022309E-5</v>
      </c>
    </row>
    <row r="43" spans="1:34" x14ac:dyDescent="0.25">
      <c r="A43" s="1">
        <v>-10.023531</v>
      </c>
      <c r="B43" s="2">
        <v>-9.3413629999999994</v>
      </c>
      <c r="C43" s="2">
        <v>0.63244599999999995</v>
      </c>
      <c r="D43" s="2">
        <v>0.36169400000000002</v>
      </c>
      <c r="E43" s="40">
        <v>-8.6094089999999994</v>
      </c>
      <c r="F43" s="35">
        <v>-10.271114000000001</v>
      </c>
      <c r="G43" s="35">
        <f t="shared" si="0"/>
        <v>0.71789240470500615</v>
      </c>
      <c r="H43" s="35">
        <f t="shared" si="1"/>
        <v>0.1044356768015601</v>
      </c>
      <c r="I43" s="35">
        <f t="shared" si="2"/>
        <v>1.9888262125132308E-2</v>
      </c>
      <c r="J43" s="35">
        <v>-12.802697</v>
      </c>
      <c r="K43" s="35">
        <v>-6.6176170000000001</v>
      </c>
      <c r="L43" s="35">
        <f t="shared" si="13"/>
        <v>0.15213701225099946</v>
      </c>
      <c r="M43" s="35">
        <f t="shared" si="3"/>
        <v>9.7345928492155689E-2</v>
      </c>
      <c r="N43" s="52">
        <f t="shared" si="4"/>
        <v>7.4283289416699329E-4</v>
      </c>
      <c r="O43" s="40">
        <v>-8.5591349999999995</v>
      </c>
      <c r="P43" s="35">
        <v>-10.256586</v>
      </c>
      <c r="Q43" s="35">
        <f t="shared" si="14"/>
        <v>0.27996280294500397</v>
      </c>
      <c r="R43" s="35">
        <f t="shared" si="5"/>
        <v>0.22833279882224497</v>
      </c>
      <c r="S43" s="35">
        <f t="shared" si="6"/>
        <v>1.7237642628376917E-3</v>
      </c>
      <c r="T43" s="35">
        <v>-13.161458</v>
      </c>
      <c r="U43" s="35">
        <v>-5.9920549999999997</v>
      </c>
      <c r="V43" s="35">
        <f t="shared" si="15"/>
        <v>1.0314061030979962</v>
      </c>
      <c r="W43" s="35">
        <f t="shared" si="7"/>
        <v>1.6379499168166767E-2</v>
      </c>
      <c r="X43" s="52">
        <f t="shared" si="8"/>
        <v>1.0975514986596276E-2</v>
      </c>
      <c r="Y43" s="40">
        <v>-9.6722769999999993</v>
      </c>
      <c r="Z43" s="35">
        <v>-9.523949</v>
      </c>
      <c r="AA43" s="35">
        <f t="shared" si="16"/>
        <v>3.4771058009973369E-3</v>
      </c>
      <c r="AB43" s="35">
        <f t="shared" si="9"/>
        <v>0.38890041060019476</v>
      </c>
      <c r="AC43" s="35">
        <f t="shared" si="10"/>
        <v>3.7108720225216531E-2</v>
      </c>
      <c r="AD43" s="35">
        <v>-12.992998999999999</v>
      </c>
      <c r="AE43" s="35">
        <v>-6.3290699999999998</v>
      </c>
      <c r="AF43" s="35">
        <f t="shared" si="17"/>
        <v>0.27488000743399482</v>
      </c>
      <c r="AG43" s="35">
        <f t="shared" si="11"/>
        <v>3.6803852515734439E-2</v>
      </c>
      <c r="AH43" s="41">
        <f t="shared" si="12"/>
        <v>5.924611323657218E-5</v>
      </c>
    </row>
    <row r="44" spans="1:34" x14ac:dyDescent="0.25">
      <c r="A44" s="1">
        <v>-9.6341490000000007</v>
      </c>
      <c r="B44" s="2">
        <v>-9.4547349999999994</v>
      </c>
      <c r="C44" s="2">
        <v>0.62658700000000001</v>
      </c>
      <c r="D44" s="2">
        <v>0.35656700000000002</v>
      </c>
      <c r="E44" s="40">
        <v>-8.5055259999999997</v>
      </c>
      <c r="F44" s="35">
        <v>-10.281844</v>
      </c>
      <c r="G44" s="35">
        <f t="shared" si="0"/>
        <v>4.8344293979994575E-2</v>
      </c>
      <c r="H44" s="35">
        <f t="shared" si="1"/>
        <v>0.16634643719959852</v>
      </c>
      <c r="I44" s="35">
        <f t="shared" si="2"/>
        <v>6.2591815584397735E-3</v>
      </c>
      <c r="J44" s="35">
        <v>-12.708462000000001</v>
      </c>
      <c r="K44" s="35">
        <v>-6.6420300000000001</v>
      </c>
      <c r="L44" s="35">
        <f t="shared" si="13"/>
        <v>0.21259968280600017</v>
      </c>
      <c r="M44" s="35">
        <f t="shared" si="3"/>
        <v>0.13277049163876722</v>
      </c>
      <c r="N44" s="52">
        <f t="shared" si="4"/>
        <v>3.9287227358744941E-3</v>
      </c>
      <c r="O44" s="40">
        <v>-8.3317779999999999</v>
      </c>
      <c r="P44" s="35">
        <v>-10.277673</v>
      </c>
      <c r="Q44" s="35">
        <f t="shared" si="14"/>
        <v>9.134420268599841E-2</v>
      </c>
      <c r="R44" s="35">
        <f t="shared" si="5"/>
        <v>0.44858733706715292</v>
      </c>
      <c r="S44" s="35">
        <f t="shared" si="6"/>
        <v>3.1946664266639523E-2</v>
      </c>
      <c r="T44" s="35">
        <v>-13.146266000000001</v>
      </c>
      <c r="U44" s="35">
        <v>-5.9981780000000002</v>
      </c>
      <c r="V44" s="35">
        <f t="shared" si="15"/>
        <v>5.6002586718004989E-2</v>
      </c>
      <c r="W44" s="35">
        <f t="shared" si="7"/>
        <v>9.3492567084232266E-3</v>
      </c>
      <c r="X44" s="52">
        <f t="shared" si="8"/>
        <v>1.2497973232249084E-2</v>
      </c>
      <c r="Y44" s="40">
        <v>-9.3396939999999997</v>
      </c>
      <c r="Z44" s="35">
        <v>-9.7255230000000008</v>
      </c>
      <c r="AA44" s="35">
        <f t="shared" si="16"/>
        <v>1.0763434783560042</v>
      </c>
      <c r="AB44" s="35">
        <f t="shared" si="9"/>
        <v>0.15949745002663848</v>
      </c>
      <c r="AC44" s="35">
        <f t="shared" si="10"/>
        <v>1.3517918822306789E-3</v>
      </c>
      <c r="AD44" s="35">
        <v>-12.962025000000001</v>
      </c>
      <c r="AE44" s="35">
        <v>-6.348948</v>
      </c>
      <c r="AF44" s="35">
        <f t="shared" si="17"/>
        <v>0.17814713295000256</v>
      </c>
      <c r="AG44" s="35">
        <f t="shared" si="11"/>
        <v>6.5028676174438999E-2</v>
      </c>
      <c r="AH44" s="41">
        <f t="shared" si="12"/>
        <v>4.2138539886864594E-4</v>
      </c>
    </row>
    <row r="45" spans="1:34" x14ac:dyDescent="0.25">
      <c r="A45" s="1">
        <v>-9.4833649999999992</v>
      </c>
      <c r="B45" s="2">
        <v>-9.6923089999999998</v>
      </c>
      <c r="C45" s="2">
        <v>0.64147900000000002</v>
      </c>
      <c r="D45" s="2">
        <v>0.36022900000000002</v>
      </c>
      <c r="E45" s="40">
        <v>-8.3773140000000001</v>
      </c>
      <c r="F45" s="35">
        <v>-10.387829</v>
      </c>
      <c r="G45" s="35">
        <f t="shared" si="0"/>
        <v>0.46392962429000195</v>
      </c>
      <c r="H45" s="35">
        <f t="shared" si="1"/>
        <v>4.7807393873751845E-2</v>
      </c>
      <c r="I45" s="35">
        <f t="shared" si="2"/>
        <v>3.9067116679466211E-2</v>
      </c>
      <c r="J45" s="35">
        <v>-12.701223000000001</v>
      </c>
      <c r="K45" s="35">
        <v>-6.7746029999999999</v>
      </c>
      <c r="L45" s="35">
        <f t="shared" si="13"/>
        <v>1.1535472367789985</v>
      </c>
      <c r="M45" s="35">
        <f t="shared" si="3"/>
        <v>2.480658255383068E-2</v>
      </c>
      <c r="N45" s="52">
        <f t="shared" si="4"/>
        <v>2.050675527457778E-3</v>
      </c>
      <c r="O45" s="40">
        <v>-7.9844340000000003</v>
      </c>
      <c r="P45" s="35">
        <v>-10.561544</v>
      </c>
      <c r="Q45" s="35">
        <f t="shared" si="14"/>
        <v>1.1310652640139982</v>
      </c>
      <c r="R45" s="35">
        <f t="shared" si="5"/>
        <v>0.59638906847459905</v>
      </c>
      <c r="S45" s="35">
        <f t="shared" si="6"/>
        <v>0.10662708472949056</v>
      </c>
      <c r="T45" s="35">
        <v>-13.14509</v>
      </c>
      <c r="U45" s="35">
        <v>-6.0074529999999999</v>
      </c>
      <c r="V45" s="35">
        <f t="shared" si="15"/>
        <v>8.4820709749997253E-2</v>
      </c>
      <c r="W45" s="35">
        <f t="shared" si="7"/>
        <v>2.0938193093005809E-2</v>
      </c>
      <c r="X45" s="52">
        <f t="shared" si="8"/>
        <v>1.0041121816803576E-2</v>
      </c>
      <c r="Y45" s="40">
        <v>-9.2733969999999992</v>
      </c>
      <c r="Z45" s="35">
        <v>-9.8705890000000007</v>
      </c>
      <c r="AA45" s="35">
        <f t="shared" si="16"/>
        <v>0.76499060920199946</v>
      </c>
      <c r="AB45" s="35">
        <f t="shared" si="9"/>
        <v>0.16255318298944435</v>
      </c>
      <c r="AC45" s="35">
        <f t="shared" si="10"/>
        <v>1.1364308145120044E-3</v>
      </c>
      <c r="AD45" s="35">
        <v>-12.940927</v>
      </c>
      <c r="AE45" s="35">
        <v>-6.4104590000000004</v>
      </c>
      <c r="AF45" s="35">
        <f t="shared" si="17"/>
        <v>0.54996536069700286</v>
      </c>
      <c r="AG45" s="35">
        <f t="shared" si="11"/>
        <v>2.3854276974999995E-2</v>
      </c>
      <c r="AH45" s="41">
        <f t="shared" si="12"/>
        <v>4.262872624484727E-4</v>
      </c>
    </row>
    <row r="46" spans="1:34" x14ac:dyDescent="0.25">
      <c r="A46" s="1">
        <v>-9.3994870000000006</v>
      </c>
      <c r="B46" s="2">
        <v>-9.7627930000000003</v>
      </c>
      <c r="C46" s="2">
        <v>0.63439900000000005</v>
      </c>
      <c r="D46" s="2">
        <v>0.356323</v>
      </c>
      <c r="E46" s="40">
        <v>-8.3550789999999999</v>
      </c>
      <c r="F46" s="35">
        <v>-10.430151</v>
      </c>
      <c r="G46" s="35">
        <f t="shared" si="0"/>
        <v>0.1843156534380018</v>
      </c>
      <c r="H46" s="35">
        <f t="shared" si="1"/>
        <v>0.30711807392597285</v>
      </c>
      <c r="I46" s="35">
        <f t="shared" si="2"/>
        <v>3.8015421512074855E-3</v>
      </c>
      <c r="J46" s="35">
        <v>-12.68707</v>
      </c>
      <c r="K46" s="35">
        <v>-6.7949760000000001</v>
      </c>
      <c r="L46" s="35">
        <f t="shared" si="13"/>
        <v>0.17698167711000171</v>
      </c>
      <c r="M46" s="35">
        <f t="shared" si="3"/>
        <v>1.9880897062255029E-2</v>
      </c>
      <c r="N46" s="52">
        <f t="shared" si="4"/>
        <v>2.5210511816845717E-3</v>
      </c>
      <c r="O46" s="40">
        <v>-7.3922480000000004</v>
      </c>
      <c r="P46" s="35">
        <v>-10.632224000000001</v>
      </c>
      <c r="Q46" s="35">
        <f t="shared" si="14"/>
        <v>0.23976408864000406</v>
      </c>
      <c r="R46" s="35">
        <f t="shared" si="5"/>
        <v>0.28041635277743637</v>
      </c>
      <c r="S46" s="35">
        <f t="shared" si="6"/>
        <v>1.1162585639137221E-4</v>
      </c>
      <c r="T46" s="35">
        <v>-13.133887</v>
      </c>
      <c r="U46" s="35">
        <v>-6.0251419999999998</v>
      </c>
      <c r="V46" s="35">
        <f t="shared" si="15"/>
        <v>0.16156932714299857</v>
      </c>
      <c r="W46" s="35">
        <f t="shared" si="7"/>
        <v>3.1125671671468087E-2</v>
      </c>
      <c r="X46" s="52">
        <f t="shared" si="8"/>
        <v>8.1032258425536904E-3</v>
      </c>
      <c r="Y46" s="40">
        <v>-9.1136809999999997</v>
      </c>
      <c r="Z46" s="35">
        <v>-9.9008269999999996</v>
      </c>
      <c r="AA46" s="35">
        <f t="shared" si="16"/>
        <v>0.15462748607799426</v>
      </c>
      <c r="AB46" s="35">
        <f t="shared" si="9"/>
        <v>0.37377317048712783</v>
      </c>
      <c r="AC46" s="35">
        <f t="shared" si="10"/>
        <v>3.1509444362543874E-2</v>
      </c>
      <c r="AD46" s="35">
        <v>-12.917128</v>
      </c>
      <c r="AE46" s="35">
        <v>-6.4120819999999998</v>
      </c>
      <c r="AF46" s="35">
        <f t="shared" si="17"/>
        <v>1.4472498743995416E-2</v>
      </c>
      <c r="AG46" s="35">
        <f t="shared" si="11"/>
        <v>0.10760050820047291</v>
      </c>
      <c r="AH46" s="41">
        <f t="shared" si="12"/>
        <v>3.9815476577120821E-3</v>
      </c>
    </row>
    <row r="47" spans="1:34" x14ac:dyDescent="0.25">
      <c r="A47" s="1">
        <v>-9.1758609999999994</v>
      </c>
      <c r="B47" s="2">
        <v>-9.9354809999999993</v>
      </c>
      <c r="C47" s="2">
        <v>0.640015</v>
      </c>
      <c r="D47" s="2">
        <v>0.35607899999999998</v>
      </c>
      <c r="E47" s="40">
        <v>-8.0965450000000008</v>
      </c>
      <c r="F47" s="35">
        <v>-10.595927</v>
      </c>
      <c r="G47" s="35">
        <f t="shared" si="0"/>
        <v>0.67910884391999704</v>
      </c>
      <c r="H47" s="35">
        <f t="shared" si="1"/>
        <v>0.42798420184161046</v>
      </c>
      <c r="I47" s="35">
        <f t="shared" si="2"/>
        <v>3.3314563457412037E-2</v>
      </c>
      <c r="J47" s="35">
        <v>-12.670208000000001</v>
      </c>
      <c r="K47" s="35">
        <v>-6.8055079999999997</v>
      </c>
      <c r="L47" s="35">
        <f t="shared" si="13"/>
        <v>9.1314630655996029E-2</v>
      </c>
      <c r="M47" s="35">
        <f t="shared" si="3"/>
        <v>2.7452172536979118E-2</v>
      </c>
      <c r="N47" s="52">
        <f t="shared" si="4"/>
        <v>1.8180668429650161E-3</v>
      </c>
      <c r="O47" s="40">
        <v>-7.3332839999999999</v>
      </c>
      <c r="P47" s="35">
        <v>-10.906371</v>
      </c>
      <c r="Q47" s="35">
        <f t="shared" si="14"/>
        <v>0.91380980874799744</v>
      </c>
      <c r="R47" s="35">
        <f t="shared" si="5"/>
        <v>7.9343787217400416E-2</v>
      </c>
      <c r="S47" s="35">
        <f t="shared" si="6"/>
        <v>3.6293012960559548E-2</v>
      </c>
      <c r="T47" s="35">
        <v>-13.130818</v>
      </c>
      <c r="U47" s="35">
        <v>-6.0561160000000003</v>
      </c>
      <c r="V47" s="35">
        <f t="shared" si="15"/>
        <v>0.28281795673200455</v>
      </c>
      <c r="W47" s="35">
        <f t="shared" si="7"/>
        <v>3.1384346321055877E-2</v>
      </c>
      <c r="X47" s="52">
        <f t="shared" si="8"/>
        <v>8.0567220475285702E-3</v>
      </c>
      <c r="Y47" s="40">
        <v>-8.8373050000000006</v>
      </c>
      <c r="Z47" s="35">
        <v>-10.152467</v>
      </c>
      <c r="AA47" s="35">
        <f t="shared" si="16"/>
        <v>1.2172594302000006</v>
      </c>
      <c r="AB47" s="35">
        <f t="shared" si="9"/>
        <v>0.32086961928484342</v>
      </c>
      <c r="AC47" s="35">
        <f t="shared" si="10"/>
        <v>1.5526517365747679E-2</v>
      </c>
      <c r="AD47" s="35">
        <v>-12.879505999999999</v>
      </c>
      <c r="AE47" s="35">
        <v>-6.5128909999999998</v>
      </c>
      <c r="AF47" s="35">
        <f t="shared" si="17"/>
        <v>0.89513412035399931</v>
      </c>
      <c r="AG47" s="35">
        <f t="shared" si="11"/>
        <v>1.9851679274054852E-2</v>
      </c>
      <c r="AH47" s="41">
        <f t="shared" si="12"/>
        <v>6.0758912062612894E-4</v>
      </c>
    </row>
    <row r="48" spans="1:34" x14ac:dyDescent="0.25">
      <c r="A48" s="1">
        <v>-8.8220559999999999</v>
      </c>
      <c r="B48" s="2">
        <v>-10.056022</v>
      </c>
      <c r="C48" s="2">
        <v>0.63366699999999998</v>
      </c>
      <c r="D48" s="2">
        <v>0.35095199999999999</v>
      </c>
      <c r="E48" s="40">
        <v>-7.6982600000000003</v>
      </c>
      <c r="F48" s="35">
        <v>-10.752578</v>
      </c>
      <c r="G48" s="35">
        <f t="shared" si="0"/>
        <v>0.57933612726000039</v>
      </c>
      <c r="H48" s="35">
        <f t="shared" si="1"/>
        <v>0.15834408220707194</v>
      </c>
      <c r="I48" s="35">
        <f t="shared" si="2"/>
        <v>7.5894317057637719E-3</v>
      </c>
      <c r="J48" s="35">
        <v>-12.657736999999999</v>
      </c>
      <c r="K48" s="35">
        <v>-6.8299640000000004</v>
      </c>
      <c r="L48" s="35">
        <f t="shared" si="13"/>
        <v>0.21173361607200603</v>
      </c>
      <c r="M48" s="35">
        <f t="shared" si="3"/>
        <v>1.2643383447479589E-2</v>
      </c>
      <c r="N48" s="52">
        <f t="shared" si="4"/>
        <v>3.3002249229921229E-3</v>
      </c>
      <c r="O48" s="40">
        <v>-7.305631</v>
      </c>
      <c r="P48" s="35">
        <v>-10.980740000000001</v>
      </c>
      <c r="Q48" s="35">
        <f t="shared" si="14"/>
        <v>0.24583647183900262</v>
      </c>
      <c r="R48" s="35">
        <f t="shared" si="5"/>
        <v>0.10510323673893196</v>
      </c>
      <c r="S48" s="35">
        <f t="shared" si="6"/>
        <v>2.7141838331519196E-2</v>
      </c>
      <c r="T48" s="35">
        <v>-13.100733</v>
      </c>
      <c r="U48" s="35">
        <v>-6.0650529999999998</v>
      </c>
      <c r="V48" s="35">
        <f t="shared" si="15"/>
        <v>8.1333250820995712E-2</v>
      </c>
      <c r="W48" s="35">
        <f t="shared" si="7"/>
        <v>0.11939689206172908</v>
      </c>
      <c r="X48" s="52">
        <f t="shared" si="8"/>
        <v>3.0509580020447797E-6</v>
      </c>
      <c r="Y48" s="40">
        <v>-8.5536729999999999</v>
      </c>
      <c r="Z48" s="35">
        <v>-10.302500999999999</v>
      </c>
      <c r="AA48" s="35">
        <f t="shared" si="16"/>
        <v>0.68320577488199896</v>
      </c>
      <c r="AB48" s="35">
        <f t="shared" si="9"/>
        <v>0.1379156697587339</v>
      </c>
      <c r="AC48" s="35">
        <f t="shared" si="10"/>
        <v>3.4045477734131512E-3</v>
      </c>
      <c r="AD48" s="35">
        <v>-12.861135000000001</v>
      </c>
      <c r="AE48" s="35">
        <v>-6.5204139999999997</v>
      </c>
      <c r="AF48" s="35">
        <f t="shared" si="17"/>
        <v>6.6662318604999535E-2</v>
      </c>
      <c r="AG48" s="35">
        <f t="shared" si="11"/>
        <v>4.6166219782434417E-2</v>
      </c>
      <c r="AH48" s="41">
        <f t="shared" si="12"/>
        <v>2.7729496023475451E-6</v>
      </c>
    </row>
    <row r="49" spans="1:34" x14ac:dyDescent="0.25">
      <c r="A49" s="1">
        <v>-8.2889199999999992</v>
      </c>
      <c r="B49" s="2">
        <v>-10.223298</v>
      </c>
      <c r="C49" s="2">
        <v>0.631714</v>
      </c>
      <c r="D49" s="2">
        <v>0.34631299999999998</v>
      </c>
      <c r="E49" s="40">
        <v>-7.5696130000000004</v>
      </c>
      <c r="F49" s="35">
        <v>-10.844897</v>
      </c>
      <c r="G49" s="35">
        <f t="shared" si="0"/>
        <v>0.32954310254699937</v>
      </c>
      <c r="H49" s="35">
        <f t="shared" si="1"/>
        <v>8.2300553734468096E-2</v>
      </c>
      <c r="I49" s="35">
        <f t="shared" si="2"/>
        <v>2.6621470456132067E-2</v>
      </c>
      <c r="J49" s="35">
        <v>-12.647188999999999</v>
      </c>
      <c r="K49" s="35">
        <v>-6.8369350000000004</v>
      </c>
      <c r="L49" s="35">
        <f t="shared" si="13"/>
        <v>6.0279554519000515E-2</v>
      </c>
      <c r="M49" s="35">
        <f t="shared" si="3"/>
        <v>1.6155494080961792E-2</v>
      </c>
      <c r="N49" s="52">
        <f t="shared" si="4"/>
        <v>2.9090353018744442E-3</v>
      </c>
      <c r="O49" s="40">
        <v>-7.2220139999999997</v>
      </c>
      <c r="P49" s="35">
        <v>-11.044418</v>
      </c>
      <c r="Q49" s="35">
        <f t="shared" si="14"/>
        <v>0.20517140749199822</v>
      </c>
      <c r="R49" s="35">
        <f t="shared" si="5"/>
        <v>0.16091920006015428</v>
      </c>
      <c r="S49" s="35">
        <f t="shared" si="6"/>
        <v>1.1866145522694787E-2</v>
      </c>
      <c r="T49" s="35">
        <v>-13.023785999999999</v>
      </c>
      <c r="U49" s="35">
        <v>-6.1563480000000004</v>
      </c>
      <c r="V49" s="35">
        <f t="shared" si="15"/>
        <v>0.82382654287000512</v>
      </c>
      <c r="W49" s="35">
        <f t="shared" si="7"/>
        <v>0.11552649386612548</v>
      </c>
      <c r="X49" s="52">
        <f t="shared" si="8"/>
        <v>3.1551782851865551E-5</v>
      </c>
      <c r="Y49" s="40">
        <v>-8.4311869999999995</v>
      </c>
      <c r="Z49" s="35">
        <v>-10.365888</v>
      </c>
      <c r="AA49" s="35">
        <f t="shared" si="16"/>
        <v>0.28087965036900231</v>
      </c>
      <c r="AB49" s="35">
        <f t="shared" si="9"/>
        <v>0.20246616093806893</v>
      </c>
      <c r="AC49" s="35">
        <f t="shared" si="10"/>
        <v>3.8464660451415925E-5</v>
      </c>
      <c r="AD49" s="35">
        <v>-12.844867000000001</v>
      </c>
      <c r="AE49" s="35">
        <v>-6.5636190000000001</v>
      </c>
      <c r="AF49" s="35">
        <f t="shared" si="17"/>
        <v>0.3821424787350034</v>
      </c>
      <c r="AG49" s="35">
        <f t="shared" si="11"/>
        <v>1.1472419535564672E-2</v>
      </c>
      <c r="AH49" s="41">
        <f t="shared" si="12"/>
        <v>1.090887272712372E-3</v>
      </c>
    </row>
    <row r="50" spans="1:34" x14ac:dyDescent="0.25">
      <c r="A50" s="1">
        <v>-8.1705229999999993</v>
      </c>
      <c r="B50" s="2">
        <v>-10.482422</v>
      </c>
      <c r="C50" s="2">
        <v>0.63952600000000004</v>
      </c>
      <c r="D50" s="2">
        <v>0.34606900000000002</v>
      </c>
      <c r="E50" s="40">
        <v>-7.5133089999999996</v>
      </c>
      <c r="F50" s="35">
        <v>-10.904923999999999</v>
      </c>
      <c r="G50" s="35">
        <f t="shared" si="0"/>
        <v>0.21089339934299939</v>
      </c>
      <c r="H50" s="35">
        <f t="shared" si="1"/>
        <v>0.42222097457374119</v>
      </c>
      <c r="I50" s="35">
        <f t="shared" si="2"/>
        <v>3.1243937776167102E-2</v>
      </c>
      <c r="J50" s="35">
        <v>-12.643772</v>
      </c>
      <c r="K50" s="35">
        <v>-6.8527250000000004</v>
      </c>
      <c r="L50" s="35">
        <f t="shared" si="13"/>
        <v>0.13648515987999976</v>
      </c>
      <c r="M50" s="35">
        <f t="shared" si="3"/>
        <v>6.6545183582284589E-2</v>
      </c>
      <c r="N50" s="52">
        <f t="shared" si="4"/>
        <v>1.2572584178768157E-5</v>
      </c>
      <c r="O50" s="40">
        <v>-7.072546</v>
      </c>
      <c r="P50" s="35">
        <v>-11.104036000000001</v>
      </c>
      <c r="Q50" s="35">
        <f t="shared" si="14"/>
        <v>0.1831790474280012</v>
      </c>
      <c r="R50" s="35">
        <f t="shared" si="5"/>
        <v>0.26871223351570689</v>
      </c>
      <c r="S50" s="35">
        <f t="shared" si="6"/>
        <v>1.2968778043322493E-6</v>
      </c>
      <c r="T50" s="35">
        <v>-13.021894</v>
      </c>
      <c r="U50" s="35">
        <v>-6.2718590000000001</v>
      </c>
      <c r="V50" s="35">
        <f t="shared" si="15"/>
        <v>1.0421279978339972</v>
      </c>
      <c r="W50" s="35">
        <f t="shared" si="7"/>
        <v>0.15170617892821581</v>
      </c>
      <c r="X50" s="52">
        <f t="shared" si="8"/>
        <v>9.3407176650306574E-4</v>
      </c>
      <c r="Y50" s="40">
        <v>-8.2703769999999999</v>
      </c>
      <c r="Z50" s="35">
        <v>-10.488903000000001</v>
      </c>
      <c r="AA50" s="35">
        <f t="shared" si="16"/>
        <v>0.52532042665500234</v>
      </c>
      <c r="AB50" s="35">
        <f t="shared" si="9"/>
        <v>9.2771282733387622E-3</v>
      </c>
      <c r="AC50" s="35">
        <f t="shared" si="10"/>
        <v>3.4964154712679225E-2</v>
      </c>
      <c r="AD50" s="35">
        <v>-12.834794</v>
      </c>
      <c r="AE50" s="35">
        <v>-6.5691100000000002</v>
      </c>
      <c r="AF50" s="35">
        <f t="shared" si="17"/>
        <v>4.851185385400119E-2</v>
      </c>
      <c r="AG50" s="35">
        <f t="shared" si="11"/>
        <v>1.9592164403148399E-2</v>
      </c>
      <c r="AH50" s="41">
        <f t="shared" si="12"/>
        <v>6.2045020030760984E-4</v>
      </c>
    </row>
    <row r="51" spans="1:34" x14ac:dyDescent="0.25">
      <c r="A51" s="1">
        <v>-7.8036450000000004</v>
      </c>
      <c r="B51" s="2">
        <v>-10.692835000000001</v>
      </c>
      <c r="C51" s="2">
        <v>0.64245600000000003</v>
      </c>
      <c r="D51" s="2">
        <v>0.34289599999999998</v>
      </c>
      <c r="E51" s="40">
        <v>-7.1332399999999998</v>
      </c>
      <c r="F51" s="35">
        <v>-11.088820999999999</v>
      </c>
      <c r="G51" s="35">
        <f t="shared" si="0"/>
        <v>0.57619343627999986</v>
      </c>
      <c r="H51" s="35">
        <f t="shared" si="1"/>
        <v>0.3297258339681618</v>
      </c>
      <c r="I51" s="35">
        <f t="shared" si="2"/>
        <v>7.1004903378025352E-3</v>
      </c>
      <c r="J51" s="35">
        <v>-12.597675000000001</v>
      </c>
      <c r="K51" s="35">
        <v>-6.9007180000000004</v>
      </c>
      <c r="L51" s="35">
        <f t="shared" si="13"/>
        <v>0.41262821627499963</v>
      </c>
      <c r="M51" s="35">
        <f t="shared" si="3"/>
        <v>0.18434769034897053</v>
      </c>
      <c r="N51" s="52">
        <f t="shared" si="4"/>
        <v>1.3054598697250822E-2</v>
      </c>
      <c r="O51" s="40">
        <v>-6.8206610000000003</v>
      </c>
      <c r="P51" s="35">
        <v>-11.197632</v>
      </c>
      <c r="Q51" s="35">
        <f t="shared" si="14"/>
        <v>0.26400258695599943</v>
      </c>
      <c r="R51" s="35">
        <f t="shared" si="5"/>
        <v>0.43100479371464095</v>
      </c>
      <c r="S51" s="35">
        <f t="shared" si="6"/>
        <v>2.5970532676559504E-2</v>
      </c>
      <c r="T51" s="35">
        <v>-12.87096</v>
      </c>
      <c r="U51" s="35">
        <v>-6.2871459999999999</v>
      </c>
      <c r="V51" s="35">
        <f t="shared" si="15"/>
        <v>0.13561036551999847</v>
      </c>
      <c r="W51" s="35">
        <f t="shared" si="7"/>
        <v>0.11144230260542855</v>
      </c>
      <c r="X51" s="52">
        <f t="shared" si="8"/>
        <v>9.4115001075027033E-5</v>
      </c>
      <c r="Y51" s="40">
        <v>-8.2617270000000005</v>
      </c>
      <c r="Z51" s="35">
        <v>-10.492255999999999</v>
      </c>
      <c r="AA51" s="35">
        <f t="shared" si="16"/>
        <v>1.4289570630995011E-2</v>
      </c>
      <c r="AB51" s="35">
        <f t="shared" si="9"/>
        <v>0.12894740765521542</v>
      </c>
      <c r="AC51" s="35">
        <f t="shared" si="10"/>
        <v>4.5315468306281652E-3</v>
      </c>
      <c r="AD51" s="35">
        <v>-12.829435</v>
      </c>
      <c r="AE51" s="35">
        <v>-6.587955</v>
      </c>
      <c r="AF51" s="35">
        <f t="shared" si="17"/>
        <v>0.16639070257499805</v>
      </c>
      <c r="AG51" s="35">
        <f t="shared" si="11"/>
        <v>9.7543132085246884E-2</v>
      </c>
      <c r="AH51" s="41">
        <f t="shared" si="12"/>
        <v>2.8134675429385544E-3</v>
      </c>
    </row>
    <row r="52" spans="1:34" x14ac:dyDescent="0.25">
      <c r="A52" s="1">
        <v>-7.612482</v>
      </c>
      <c r="B52" s="2">
        <v>-10.849371</v>
      </c>
      <c r="C52" s="2">
        <v>0.65466299999999999</v>
      </c>
      <c r="D52" s="2">
        <v>0.34191899999999997</v>
      </c>
      <c r="E52" s="40">
        <v>-6.8141590000000001</v>
      </c>
      <c r="F52" s="35">
        <v>-11.171925999999999</v>
      </c>
      <c r="G52" s="35">
        <f t="shared" si="0"/>
        <v>0.23387068369499933</v>
      </c>
      <c r="H52" s="35">
        <f t="shared" si="1"/>
        <v>8.0199400396761725E-2</v>
      </c>
      <c r="I52" s="35">
        <f t="shared" si="2"/>
        <v>2.7311537326971513E-2</v>
      </c>
      <c r="J52" s="35">
        <v>-12.443891000000001</v>
      </c>
      <c r="K52" s="35">
        <v>-7.0023770000000001</v>
      </c>
      <c r="L52" s="35">
        <f t="shared" si="13"/>
        <v>0.85839751516899776</v>
      </c>
      <c r="M52" s="35">
        <f t="shared" si="3"/>
        <v>4.4314694233402958E-2</v>
      </c>
      <c r="N52" s="52">
        <f t="shared" si="4"/>
        <v>6.6441626778615905E-4</v>
      </c>
      <c r="O52" s="40">
        <v>-6.3966229999999999</v>
      </c>
      <c r="P52" s="35">
        <v>-11.274813</v>
      </c>
      <c r="Q52" s="35">
        <f t="shared" si="14"/>
        <v>0.18497375976299879</v>
      </c>
      <c r="R52" s="35"/>
      <c r="S52" s="35"/>
      <c r="T52" s="35">
        <v>-12.816729</v>
      </c>
      <c r="U52" s="35">
        <v>-6.3845029999999996</v>
      </c>
      <c r="V52" s="35">
        <f t="shared" si="15"/>
        <v>0.8583702852529973</v>
      </c>
      <c r="W52" s="35">
        <f t="shared" si="7"/>
        <v>0.16817340078026644</v>
      </c>
      <c r="X52" s="52">
        <f t="shared" si="8"/>
        <v>2.2118029858602785E-3</v>
      </c>
      <c r="Y52" s="40">
        <v>-8.1535729999999997</v>
      </c>
      <c r="Z52" s="35">
        <v>-10.562471</v>
      </c>
      <c r="AA52" s="35">
        <f t="shared" si="16"/>
        <v>0.29164312819500426</v>
      </c>
      <c r="AB52" s="35">
        <f t="shared" si="9"/>
        <v>0.26639412687970421</v>
      </c>
      <c r="AC52" s="35">
        <f t="shared" si="10"/>
        <v>4.9182104997782328E-3</v>
      </c>
      <c r="AD52" s="35">
        <v>-12.775071000000001</v>
      </c>
      <c r="AE52" s="35">
        <v>-6.6689439999999998</v>
      </c>
      <c r="AF52" s="35">
        <f t="shared" si="17"/>
        <v>0.71068422521899788</v>
      </c>
      <c r="AG52" s="35">
        <f t="shared" si="11"/>
        <v>2.4364144249286408E-2</v>
      </c>
      <c r="AH52" s="41">
        <f t="shared" si="12"/>
        <v>4.05493048060722E-4</v>
      </c>
    </row>
    <row r="53" spans="1:34" x14ac:dyDescent="0.25">
      <c r="A53" s="1">
        <v>-7.3892389999999999</v>
      </c>
      <c r="B53" s="2">
        <v>-10.883622000000001</v>
      </c>
      <c r="C53" s="2">
        <v>0.662964</v>
      </c>
      <c r="D53" s="2">
        <v>0.33874500000000002</v>
      </c>
      <c r="E53" s="40">
        <v>-6.7517909999999999</v>
      </c>
      <c r="F53" s="35">
        <v>-11.222346</v>
      </c>
      <c r="G53" s="35">
        <f t="shared" si="0"/>
        <v>0.1387453022200022</v>
      </c>
      <c r="H53" s="35">
        <f t="shared" si="1"/>
        <v>4.941869918360841E-2</v>
      </c>
      <c r="I53" s="35">
        <f t="shared" si="2"/>
        <v>3.8432750999158875E-2</v>
      </c>
      <c r="J53" s="35">
        <v>-12.430865000000001</v>
      </c>
      <c r="K53" s="35">
        <v>-7.0447340000000001</v>
      </c>
      <c r="L53" s="35">
        <f t="shared" si="13"/>
        <v>0.35710614880499986</v>
      </c>
      <c r="M53" s="35">
        <f t="shared" si="3"/>
        <v>7.6786407599262446E-2</v>
      </c>
      <c r="N53" s="52">
        <f t="shared" si="4"/>
        <v>4.4828917013183533E-5</v>
      </c>
      <c r="O53" s="40"/>
      <c r="P53" s="35"/>
      <c r="Q53" s="35"/>
      <c r="R53" s="35"/>
      <c r="S53" s="35"/>
      <c r="T53" s="35">
        <v>-12.793212</v>
      </c>
      <c r="U53" s="35">
        <v>-6.551024</v>
      </c>
      <c r="V53" s="35">
        <f t="shared" si="15"/>
        <v>1.4642544554520032</v>
      </c>
      <c r="W53" s="35">
        <f t="shared" si="7"/>
        <v>7.3895091108949415E-2</v>
      </c>
      <c r="X53" s="52">
        <f t="shared" si="8"/>
        <v>2.2324207641651753E-3</v>
      </c>
      <c r="Y53" s="40">
        <v>-7.8959669999999997</v>
      </c>
      <c r="Z53" s="35">
        <v>-10.630331</v>
      </c>
      <c r="AA53" s="35">
        <f t="shared" si="16"/>
        <v>0.26438032061999839</v>
      </c>
      <c r="AB53" s="35">
        <f t="shared" si="9"/>
        <v>0.24978422847329587</v>
      </c>
      <c r="AC53" s="35">
        <f t="shared" si="10"/>
        <v>2.8643963902238415E-3</v>
      </c>
      <c r="AD53" s="35">
        <v>-12.754446</v>
      </c>
      <c r="AE53" s="35">
        <v>-6.6819139999999999</v>
      </c>
      <c r="AF53" s="35">
        <f t="shared" si="17"/>
        <v>0.11354516462000129</v>
      </c>
      <c r="AG53" s="35">
        <f t="shared" si="11"/>
        <v>6.4828060174588059E-2</v>
      </c>
      <c r="AH53" s="41">
        <f t="shared" si="12"/>
        <v>4.1318928596938728E-4</v>
      </c>
    </row>
    <row r="54" spans="1:34" x14ac:dyDescent="0.25">
      <c r="A54" s="1">
        <v>-7.3444979999999997</v>
      </c>
      <c r="B54" s="2">
        <v>-10.943052</v>
      </c>
      <c r="C54" s="2">
        <v>0.64685099999999995</v>
      </c>
      <c r="D54" s="2">
        <v>0.33825699999999997</v>
      </c>
      <c r="E54" s="40">
        <v>-6.7027260000000002</v>
      </c>
      <c r="F54" s="35">
        <v>-11.228248000000001</v>
      </c>
      <c r="G54" s="35">
        <f t="shared" si="0"/>
        <v>1.5951488852002E-2</v>
      </c>
      <c r="H54" s="35">
        <f t="shared" si="1"/>
        <v>0.28743539268503515</v>
      </c>
      <c r="I54" s="35">
        <f t="shared" si="2"/>
        <v>1.7618138232764178E-3</v>
      </c>
      <c r="J54" s="35">
        <v>-12.421671</v>
      </c>
      <c r="K54" s="35">
        <v>-7.1209680000000004</v>
      </c>
      <c r="L54" s="35">
        <f t="shared" si="13"/>
        <v>0.64201766701400298</v>
      </c>
      <c r="M54" s="35">
        <f t="shared" si="3"/>
        <v>1.8930716837985244E-2</v>
      </c>
      <c r="N54" s="52">
        <f t="shared" si="4"/>
        <v>2.6173712562789137E-3</v>
      </c>
      <c r="O54" s="40"/>
      <c r="P54" s="35"/>
      <c r="Q54" s="35"/>
      <c r="R54" s="35"/>
      <c r="S54" s="35"/>
      <c r="T54" s="35">
        <v>-12.727633000000001</v>
      </c>
      <c r="U54" s="35">
        <v>-6.5850809999999997</v>
      </c>
      <c r="V54" s="35">
        <f t="shared" si="15"/>
        <v>0.2972369970809981</v>
      </c>
      <c r="W54" s="35">
        <f t="shared" si="7"/>
        <v>2.8521211755464002E-2</v>
      </c>
      <c r="X54" s="52">
        <f t="shared" si="8"/>
        <v>8.5789051804585677E-3</v>
      </c>
      <c r="Y54" s="40">
        <v>-7.6917720000000003</v>
      </c>
      <c r="Z54" s="35">
        <v>-10.774194</v>
      </c>
      <c r="AA54" s="35">
        <f t="shared" si="16"/>
        <v>0.53110939523599865</v>
      </c>
      <c r="AB54" s="35">
        <f t="shared" si="9"/>
        <v>4.2019177109982098E-2</v>
      </c>
      <c r="AC54" s="35">
        <f t="shared" si="10"/>
        <v>2.3791518606212311E-2</v>
      </c>
      <c r="AD54" s="35">
        <v>-12.723927</v>
      </c>
      <c r="AE54" s="35">
        <v>-6.739109</v>
      </c>
      <c r="AF54" s="35">
        <f t="shared" si="17"/>
        <v>0.49896500476500094</v>
      </c>
      <c r="AG54" s="35">
        <f t="shared" si="11"/>
        <v>6.7767815163247577E-2</v>
      </c>
      <c r="AH54" s="41">
        <f t="shared" si="12"/>
        <v>5.4134458554357633E-4</v>
      </c>
    </row>
    <row r="55" spans="1:34" x14ac:dyDescent="0.25">
      <c r="A55" s="1">
        <v>-7.0818060000000003</v>
      </c>
      <c r="B55" s="2">
        <v>-11.079858</v>
      </c>
      <c r="C55" s="2">
        <v>0.65026899999999999</v>
      </c>
      <c r="D55" s="2">
        <v>0.334839</v>
      </c>
      <c r="E55" s="40">
        <v>-6.4153079999999996</v>
      </c>
      <c r="F55" s="35">
        <v>-11.23141</v>
      </c>
      <c r="G55" s="35">
        <f t="shared" si="0"/>
        <v>7.6372038959991893E-3</v>
      </c>
      <c r="H55" s="35">
        <f t="shared" si="1"/>
        <v>0.58559848854056962</v>
      </c>
      <c r="I55" s="35">
        <f t="shared" si="2"/>
        <v>0.11569322085992981</v>
      </c>
      <c r="J55" s="35">
        <v>-12.418949</v>
      </c>
      <c r="K55" s="35">
        <v>-7.1397019999999998</v>
      </c>
      <c r="L55" s="35">
        <f t="shared" si="13"/>
        <v>0.15772059056599463</v>
      </c>
      <c r="M55" s="35">
        <f t="shared" si="3"/>
        <v>2.4428593185036183E-2</v>
      </c>
      <c r="N55" s="52">
        <f t="shared" si="4"/>
        <v>2.085052435647443E-3</v>
      </c>
      <c r="O55" s="40"/>
      <c r="P55" s="35"/>
      <c r="Q55" s="35"/>
      <c r="R55" s="35"/>
      <c r="S55" s="35"/>
      <c r="T55" s="35">
        <v>-12.726257</v>
      </c>
      <c r="U55" s="35">
        <v>-6.613569</v>
      </c>
      <c r="V55" s="35">
        <f t="shared" si="15"/>
        <v>0.24859360941600256</v>
      </c>
      <c r="W55" s="35">
        <f t="shared" si="7"/>
        <v>3.5651905082337426E-2</v>
      </c>
      <c r="X55" s="52">
        <f t="shared" si="8"/>
        <v>7.3088284012321845E-3</v>
      </c>
      <c r="Y55" s="40">
        <v>-7.6664630000000002</v>
      </c>
      <c r="Z55" s="35">
        <v>-10.807736</v>
      </c>
      <c r="AA55" s="35">
        <f t="shared" si="16"/>
        <v>0.12298050194600231</v>
      </c>
      <c r="AB55" s="35">
        <f t="shared" si="9"/>
        <v>0.1048396662766533</v>
      </c>
      <c r="AC55" s="35">
        <f t="shared" si="10"/>
        <v>8.3584403401658122E-3</v>
      </c>
      <c r="AD55" s="35">
        <v>-12.674512999999999</v>
      </c>
      <c r="AE55" s="35">
        <v>-6.7854850000000004</v>
      </c>
      <c r="AF55" s="35">
        <f t="shared" si="17"/>
        <v>0.40228921488800357</v>
      </c>
      <c r="AG55" s="35">
        <f t="shared" si="11"/>
        <v>2.7980918390932006E-2</v>
      </c>
      <c r="AH55" s="41">
        <f t="shared" si="12"/>
        <v>2.7291316900407848E-4</v>
      </c>
    </row>
    <row r="56" spans="1:34" x14ac:dyDescent="0.25">
      <c r="A56" s="1">
        <v>-6.793552</v>
      </c>
      <c r="B56" s="2">
        <v>-11.177459000000001</v>
      </c>
      <c r="C56" s="2">
        <v>0.65124499999999996</v>
      </c>
      <c r="D56" s="2">
        <v>0.33093299999999998</v>
      </c>
      <c r="E56" s="40">
        <v>-5.8311419999999998</v>
      </c>
      <c r="F56" s="35">
        <v>-11.272345</v>
      </c>
      <c r="G56" s="35">
        <f t="shared" si="0"/>
        <v>7.4957797769998669E-2</v>
      </c>
      <c r="H56" s="35"/>
      <c r="I56" s="35"/>
      <c r="J56" s="35">
        <v>-12.403012</v>
      </c>
      <c r="K56" s="35">
        <v>-7.1582160000000004</v>
      </c>
      <c r="L56" s="35">
        <f t="shared" si="13"/>
        <v>0.15557336416800494</v>
      </c>
      <c r="M56" s="35">
        <f t="shared" si="3"/>
        <v>4.291183007050664E-2</v>
      </c>
      <c r="N56" s="52">
        <f t="shared" si="4"/>
        <v>7.3870551591565577E-4</v>
      </c>
      <c r="O56" s="40"/>
      <c r="P56" s="35"/>
      <c r="Q56" s="35"/>
      <c r="R56" s="35"/>
      <c r="S56" s="35"/>
      <c r="T56" s="35">
        <v>-12.696317000000001</v>
      </c>
      <c r="U56" s="35">
        <v>-6.6329250000000002</v>
      </c>
      <c r="V56" s="35">
        <f t="shared" si="15"/>
        <v>0.16832591185200133</v>
      </c>
      <c r="W56" s="35">
        <f t="shared" si="7"/>
        <v>0.21450637379807638</v>
      </c>
      <c r="X56" s="52">
        <f t="shared" si="8"/>
        <v>8.7166091679128244E-3</v>
      </c>
      <c r="Y56" s="40">
        <v>-7.5694520000000001</v>
      </c>
      <c r="Z56" s="35">
        <v>-10.847488</v>
      </c>
      <c r="AA56" s="35">
        <f t="shared" si="16"/>
        <v>0.14189285590400003</v>
      </c>
      <c r="AB56" s="35">
        <f t="shared" si="9"/>
        <v>0.13563401619431617</v>
      </c>
      <c r="AC56" s="35">
        <f t="shared" si="10"/>
        <v>3.6760158549667566E-3</v>
      </c>
      <c r="AD56" s="35">
        <v>-12.647207999999999</v>
      </c>
      <c r="AE56" s="35">
        <v>-6.7915979999999996</v>
      </c>
      <c r="AF56" s="35">
        <f t="shared" si="17"/>
        <v>5.2860382503992616E-2</v>
      </c>
      <c r="AG56" s="35">
        <f t="shared" si="11"/>
        <v>6.229517506998436E-2</v>
      </c>
      <c r="AH56" s="41">
        <f t="shared" si="12"/>
        <v>3.1663258818564669E-4</v>
      </c>
    </row>
    <row r="57" spans="1:34" x14ac:dyDescent="0.25">
      <c r="A57" s="1">
        <v>-6.7909940000000004</v>
      </c>
      <c r="B57" s="2">
        <v>-11.199807</v>
      </c>
      <c r="C57" s="2">
        <v>0.66101100000000002</v>
      </c>
      <c r="D57" s="2">
        <v>0.32531700000000002</v>
      </c>
      <c r="E57" s="40"/>
      <c r="F57" s="35"/>
      <c r="G57" s="35"/>
      <c r="H57" s="35"/>
      <c r="I57" s="35"/>
      <c r="J57" s="35">
        <v>-12.36027</v>
      </c>
      <c r="K57" s="35">
        <v>-7.1620299999999997</v>
      </c>
      <c r="L57" s="35">
        <f t="shared" si="13"/>
        <v>3.1886069779994294E-2</v>
      </c>
      <c r="M57" s="35">
        <f t="shared" si="3"/>
        <v>0.12267887096399302</v>
      </c>
      <c r="N57" s="52">
        <f t="shared" si="4"/>
        <v>2.765487582022913E-3</v>
      </c>
      <c r="O57" s="40"/>
      <c r="P57" s="35"/>
      <c r="Q57" s="35"/>
      <c r="R57" s="35"/>
      <c r="S57" s="35"/>
      <c r="T57" s="35">
        <v>-12.651705</v>
      </c>
      <c r="U57" s="35">
        <v>-6.8427410000000002</v>
      </c>
      <c r="V57" s="35">
        <f t="shared" si="15"/>
        <v>1.81526613628</v>
      </c>
      <c r="W57" s="35">
        <f t="shared" si="7"/>
        <v>0.1792484356891299</v>
      </c>
      <c r="X57" s="52">
        <f t="shared" si="8"/>
        <v>3.3761729490339909E-3</v>
      </c>
      <c r="Y57" s="40">
        <v>-7.4365589999999999</v>
      </c>
      <c r="Z57" s="35">
        <v>-10.874618</v>
      </c>
      <c r="AA57" s="35">
        <f t="shared" si="16"/>
        <v>9.3233845669998816E-2</v>
      </c>
      <c r="AB57" s="35">
        <f t="shared" si="9"/>
        <v>8.4590441079356204E-2</v>
      </c>
      <c r="AC57" s="35">
        <f t="shared" si="10"/>
        <v>1.2471022291832355E-2</v>
      </c>
      <c r="AD57" s="35">
        <v>-12.638482</v>
      </c>
      <c r="AE57" s="35">
        <v>-6.8532789999999997</v>
      </c>
      <c r="AF57" s="35">
        <f t="shared" si="17"/>
        <v>0.53283020824200078</v>
      </c>
      <c r="AG57" s="35">
        <f t="shared" si="11"/>
        <v>2.3135785484827805E-2</v>
      </c>
      <c r="AH57" s="41">
        <f t="shared" si="12"/>
        <v>4.5647248521572191E-4</v>
      </c>
    </row>
    <row r="58" spans="1:34" x14ac:dyDescent="0.25">
      <c r="A58" s="1">
        <v>-6.7027260000000002</v>
      </c>
      <c r="B58" s="2">
        <v>-11.228248000000001</v>
      </c>
      <c r="C58" s="2">
        <v>0.65490700000000002</v>
      </c>
      <c r="D58" s="2">
        <v>0.32800299999999999</v>
      </c>
      <c r="E58" s="40"/>
      <c r="F58" s="35"/>
      <c r="G58" s="35"/>
      <c r="H58" s="35"/>
      <c r="I58" s="35"/>
      <c r="J58" s="35">
        <v>-12.273004</v>
      </c>
      <c r="K58" s="35">
        <v>-7.2482550000000003</v>
      </c>
      <c r="L58" s="35">
        <f t="shared" si="13"/>
        <v>0.71333976990000547</v>
      </c>
      <c r="M58" s="35">
        <f t="shared" si="3"/>
        <v>0.13663015516349186</v>
      </c>
      <c r="N58" s="52">
        <f t="shared" si="4"/>
        <v>4.4274634838899207E-3</v>
      </c>
      <c r="O58" s="40"/>
      <c r="P58" s="35"/>
      <c r="Q58" s="35"/>
      <c r="R58" s="35"/>
      <c r="S58" s="35"/>
      <c r="T58" s="35">
        <v>-12.479260999999999</v>
      </c>
      <c r="U58" s="35">
        <v>-6.8916599999999999</v>
      </c>
      <c r="V58" s="35">
        <f t="shared" si="15"/>
        <v>0.41479696885899753</v>
      </c>
      <c r="W58" s="35">
        <f t="shared" si="7"/>
        <v>0.43005483426767843</v>
      </c>
      <c r="X58" s="52">
        <f t="shared" si="8"/>
        <v>9.5426156071969845E-2</v>
      </c>
      <c r="Y58" s="40">
        <v>-7.3526879999999997</v>
      </c>
      <c r="Z58" s="35">
        <v>-10.885626999999999</v>
      </c>
      <c r="AA58" s="35">
        <f t="shared" si="16"/>
        <v>3.6909742191998662E-2</v>
      </c>
      <c r="AB58" s="35">
        <f t="shared" si="9"/>
        <v>0.14229173685776794</v>
      </c>
      <c r="AC58" s="35">
        <f t="shared" si="10"/>
        <v>2.9130238103255756E-3</v>
      </c>
      <c r="AD58" s="35">
        <v>-12.616483000000001</v>
      </c>
      <c r="AE58" s="35">
        <v>-6.8604419999999999</v>
      </c>
      <c r="AF58" s="35">
        <f t="shared" si="17"/>
        <v>6.1719867729002183E-2</v>
      </c>
      <c r="AG58" s="35">
        <f t="shared" si="11"/>
        <v>6.8639785292496855E-2</v>
      </c>
      <c r="AH58" s="41">
        <f t="shared" si="12"/>
        <v>5.8268084926632222E-4</v>
      </c>
    </row>
    <row r="59" spans="1:34" x14ac:dyDescent="0.25">
      <c r="A59" s="1">
        <v>-5.8311419999999998</v>
      </c>
      <c r="B59" s="2">
        <v>-11.272345</v>
      </c>
      <c r="C59" s="2">
        <v>0.65124499999999996</v>
      </c>
      <c r="D59" s="2">
        <v>0.31750499999999998</v>
      </c>
      <c r="E59" s="40"/>
      <c r="F59" s="35"/>
      <c r="G59" s="35"/>
      <c r="H59" s="35"/>
      <c r="I59" s="35"/>
      <c r="J59" s="35">
        <v>-12.216252000000001</v>
      </c>
      <c r="K59" s="35">
        <v>-7.372541</v>
      </c>
      <c r="L59" s="35">
        <f t="shared" si="13"/>
        <v>1.0211650960719973</v>
      </c>
      <c r="M59" s="35">
        <f t="shared" si="3"/>
        <v>6.388940145282393E-2</v>
      </c>
      <c r="N59" s="52">
        <f t="shared" si="4"/>
        <v>3.845942246526582E-5</v>
      </c>
      <c r="O59" s="40"/>
      <c r="P59" s="35"/>
      <c r="Q59" s="35"/>
      <c r="R59" s="35"/>
      <c r="S59" s="35"/>
      <c r="T59" s="35">
        <v>-12.280151999999999</v>
      </c>
      <c r="U59" s="35">
        <v>-7.2728460000000004</v>
      </c>
      <c r="V59" s="35">
        <f t="shared" si="15"/>
        <v>3.1562780202720035</v>
      </c>
      <c r="W59" s="35">
        <f t="shared" si="7"/>
        <v>0.14647419847877505</v>
      </c>
      <c r="X59" s="52">
        <f t="shared" si="8"/>
        <v>6.4163966333636614E-4</v>
      </c>
      <c r="Y59" s="40">
        <v>-7.2812049999999999</v>
      </c>
      <c r="Z59" s="35">
        <v>-11.008660000000001</v>
      </c>
      <c r="AA59" s="35">
        <f t="shared" si="16"/>
        <v>0.40369649476500419</v>
      </c>
      <c r="AB59" s="35">
        <f t="shared" si="9"/>
        <v>7.5905600485075761E-2</v>
      </c>
      <c r="AC59" s="35">
        <f t="shared" si="10"/>
        <v>1.4486185860082353E-2</v>
      </c>
      <c r="AD59" s="35">
        <v>-12.581845</v>
      </c>
      <c r="AE59" s="35">
        <v>-6.9197009999999999</v>
      </c>
      <c r="AF59" s="35">
        <f t="shared" si="17"/>
        <v>0.50855155285499953</v>
      </c>
      <c r="AG59" s="35">
        <f t="shared" si="11"/>
        <v>3.8967246887610295E-2</v>
      </c>
      <c r="AH59" s="41">
        <f t="shared" si="12"/>
        <v>3.0622447839127923E-5</v>
      </c>
    </row>
    <row r="60" spans="1:34" x14ac:dyDescent="0.25">
      <c r="A60" s="1"/>
      <c r="B60" s="2"/>
      <c r="C60" s="2"/>
      <c r="D60" s="2"/>
      <c r="E60" s="40"/>
      <c r="F60" s="35"/>
      <c r="G60" s="35"/>
      <c r="H60" s="35"/>
      <c r="I60" s="35"/>
      <c r="J60" s="35">
        <v>-12.163869</v>
      </c>
      <c r="K60" s="35">
        <v>-7.4091180000000003</v>
      </c>
      <c r="L60" s="35">
        <f t="shared" si="13"/>
        <v>0.29860983641300248</v>
      </c>
      <c r="M60" s="35">
        <f t="shared" si="3"/>
        <v>3.1227284496094018E-2</v>
      </c>
      <c r="N60" s="52">
        <f t="shared" si="4"/>
        <v>1.5103858630689264E-3</v>
      </c>
      <c r="O60" s="40"/>
      <c r="P60" s="35"/>
      <c r="Q60" s="35"/>
      <c r="R60" s="35"/>
      <c r="S60" s="35"/>
      <c r="T60" s="35">
        <v>-12.141334000000001</v>
      </c>
      <c r="U60" s="35">
        <v>-7.3195819999999996</v>
      </c>
      <c r="V60" s="35">
        <f t="shared" si="15"/>
        <v>0.38049338582399367</v>
      </c>
      <c r="W60" s="35">
        <f t="shared" si="7"/>
        <v>0.14953474991787116</v>
      </c>
      <c r="X60" s="52">
        <f t="shared" si="8"/>
        <v>8.0605789135370352E-4</v>
      </c>
      <c r="Y60" s="40">
        <v>-7.2172660000000004</v>
      </c>
      <c r="Z60" s="35">
        <v>-11.049568000000001</v>
      </c>
      <c r="AA60" s="35">
        <f t="shared" si="16"/>
        <v>0.13161191752799983</v>
      </c>
      <c r="AB60" s="35">
        <f t="shared" si="9"/>
        <v>4.8477160519155751E-2</v>
      </c>
      <c r="AC60" s="35">
        <f t="shared" si="10"/>
        <v>2.1841000913431784E-2</v>
      </c>
      <c r="AD60" s="35">
        <v>-12.561332</v>
      </c>
      <c r="AE60" s="35">
        <v>-6.9528319999999999</v>
      </c>
      <c r="AF60" s="35">
        <f t="shared" si="17"/>
        <v>0.28364549049200016</v>
      </c>
      <c r="AG60" s="35">
        <f t="shared" si="11"/>
        <v>1.260026210044906E-2</v>
      </c>
      <c r="AH60" s="41">
        <f t="shared" si="12"/>
        <v>1.0176572187937558E-3</v>
      </c>
    </row>
    <row r="61" spans="1:34" x14ac:dyDescent="0.25">
      <c r="A61" s="1"/>
      <c r="B61" s="2"/>
      <c r="C61" s="2"/>
      <c r="D61" s="2"/>
      <c r="E61" s="40"/>
      <c r="F61" s="35"/>
      <c r="G61" s="35"/>
      <c r="H61" s="35"/>
      <c r="I61" s="35"/>
      <c r="J61" s="35">
        <v>-12.160444999999999</v>
      </c>
      <c r="K61" s="35">
        <v>-7.4401570000000001</v>
      </c>
      <c r="L61" s="35">
        <f t="shared" si="13"/>
        <v>0.25329205235499846</v>
      </c>
      <c r="M61" s="35">
        <f t="shared" si="3"/>
        <v>8.4051396668942929E-2</v>
      </c>
      <c r="N61" s="52">
        <f t="shared" si="4"/>
        <v>1.9489358026742587E-4</v>
      </c>
      <c r="O61" s="40"/>
      <c r="P61" s="35"/>
      <c r="Q61" s="35"/>
      <c r="R61" s="35"/>
      <c r="S61" s="35"/>
      <c r="T61" s="35">
        <v>-12.106131</v>
      </c>
      <c r="U61" s="35">
        <v>-7.4649140000000003</v>
      </c>
      <c r="V61" s="35">
        <f t="shared" si="15"/>
        <v>1.1780802304920055</v>
      </c>
      <c r="W61" s="35">
        <f t="shared" si="7"/>
        <v>1.1876141629333163E-2</v>
      </c>
      <c r="X61" s="52">
        <f t="shared" si="8"/>
        <v>1.1939375543335667E-2</v>
      </c>
      <c r="Y61" s="40">
        <v>-7.1692220000000004</v>
      </c>
      <c r="Z61" s="35">
        <v>-11.056034</v>
      </c>
      <c r="AA61" s="35">
        <f t="shared" si="16"/>
        <v>2.0492189451998859E-2</v>
      </c>
      <c r="AB61" s="35">
        <f t="shared" si="9"/>
        <v>0.19788518969594465</v>
      </c>
      <c r="AC61" s="35">
        <f t="shared" si="10"/>
        <v>2.6276967143874363E-6</v>
      </c>
      <c r="AD61" s="35">
        <v>-12.549681</v>
      </c>
      <c r="AE61" s="35">
        <v>-6.95763</v>
      </c>
      <c r="AF61" s="35">
        <f t="shared" si="17"/>
        <v>4.1021369438000679E-2</v>
      </c>
      <c r="AG61" s="35">
        <f t="shared" si="11"/>
        <v>6.1147975968138236E-2</v>
      </c>
      <c r="AH61" s="41">
        <f t="shared" si="12"/>
        <v>2.7712173569205357E-4</v>
      </c>
    </row>
    <row r="62" spans="1:34" x14ac:dyDescent="0.25">
      <c r="A62" s="1"/>
      <c r="B62" s="2"/>
      <c r="C62" s="2"/>
      <c r="D62" s="2"/>
      <c r="E62" s="40"/>
      <c r="F62" s="35"/>
      <c r="G62" s="35"/>
      <c r="H62" s="35"/>
      <c r="I62" s="35"/>
      <c r="J62" s="35">
        <v>-12.088483999999999</v>
      </c>
      <c r="K62" s="35">
        <v>-7.4835880000000001</v>
      </c>
      <c r="L62" s="35">
        <f t="shared" si="13"/>
        <v>0.35129094860399995</v>
      </c>
      <c r="M62" s="35">
        <f t="shared" si="3"/>
        <v>8.9741747665175092E-2</v>
      </c>
      <c r="N62" s="52">
        <f t="shared" si="4"/>
        <v>3.8615315784333647E-4</v>
      </c>
      <c r="O62" s="40"/>
      <c r="P62" s="35"/>
      <c r="Q62" s="35"/>
      <c r="R62" s="35"/>
      <c r="S62" s="35"/>
      <c r="T62" s="35">
        <v>-12.100205000000001</v>
      </c>
      <c r="U62" s="35">
        <v>-7.475206</v>
      </c>
      <c r="V62" s="35">
        <f t="shared" si="15"/>
        <v>8.3367309859997948E-2</v>
      </c>
      <c r="W62" s="35">
        <f t="shared" si="7"/>
        <v>1.6064106106473505E-2</v>
      </c>
      <c r="X62" s="52">
        <f t="shared" si="8"/>
        <v>1.1041698194884611E-2</v>
      </c>
      <c r="Y62" s="40">
        <v>-6.9831960000000004</v>
      </c>
      <c r="Z62" s="35">
        <v>-11.123509</v>
      </c>
      <c r="AA62" s="35">
        <f t="shared" si="16"/>
        <v>0.20129115009999987</v>
      </c>
      <c r="AB62" s="35">
        <f t="shared" si="9"/>
        <v>0.11854236593724635</v>
      </c>
      <c r="AC62" s="35">
        <f t="shared" si="10"/>
        <v>6.0406792170639287E-3</v>
      </c>
      <c r="AD62" s="35">
        <v>-12.511514</v>
      </c>
      <c r="AE62" s="35">
        <v>-7.0054040000000004</v>
      </c>
      <c r="AF62" s="35">
        <f t="shared" si="17"/>
        <v>0.40662906983600366</v>
      </c>
      <c r="AG62" s="35">
        <f t="shared" si="11"/>
        <v>1.4079020775607678E-2</v>
      </c>
      <c r="AH62" s="41">
        <f t="shared" si="12"/>
        <v>9.2549695368561306E-4</v>
      </c>
    </row>
    <row r="63" spans="1:34" ht="15.75" thickBot="1" x14ac:dyDescent="0.3">
      <c r="A63" s="4"/>
      <c r="B63" s="5"/>
      <c r="C63" s="5"/>
      <c r="D63" s="5"/>
      <c r="E63" s="40"/>
      <c r="F63" s="35"/>
      <c r="G63" s="35"/>
      <c r="H63" s="35"/>
      <c r="I63" s="35"/>
      <c r="J63" s="35">
        <v>-12.034839</v>
      </c>
      <c r="K63" s="35">
        <v>-7.5555310000000002</v>
      </c>
      <c r="L63" s="35">
        <f t="shared" si="13"/>
        <v>0.57805042217700076</v>
      </c>
      <c r="M63" s="35">
        <f t="shared" si="3"/>
        <v>9.3481006167027397E-2</v>
      </c>
      <c r="N63" s="52">
        <f t="shared" si="4"/>
        <v>5.4709390496863119E-4</v>
      </c>
      <c r="O63" s="40"/>
      <c r="P63" s="35"/>
      <c r="Q63" s="35"/>
      <c r="R63" s="35"/>
      <c r="S63" s="35"/>
      <c r="T63" s="35">
        <v>-12.086603999999999</v>
      </c>
      <c r="U63" s="35">
        <v>-7.4837540000000002</v>
      </c>
      <c r="V63" s="35">
        <f t="shared" si="15"/>
        <v>6.9124290992001791E-2</v>
      </c>
      <c r="W63" s="35">
        <f t="shared" si="7"/>
        <v>1.1884406800508876E-2</v>
      </c>
      <c r="X63" s="52">
        <f t="shared" si="8"/>
        <v>1.193756938329887E-2</v>
      </c>
      <c r="Y63" s="40">
        <v>-6.8811770000000001</v>
      </c>
      <c r="Z63" s="35">
        <v>-11.183878</v>
      </c>
      <c r="AA63" s="35">
        <f t="shared" si="16"/>
        <v>0.17393377431299906</v>
      </c>
      <c r="AB63" s="35">
        <f t="shared" si="9"/>
        <v>0.20663218473897027</v>
      </c>
      <c r="AC63" s="35">
        <f t="shared" si="10"/>
        <v>1.0749567756254897E-4</v>
      </c>
      <c r="AD63" s="35">
        <v>-12.502919</v>
      </c>
      <c r="AE63" s="35">
        <v>-7.0165550000000003</v>
      </c>
      <c r="AF63" s="35">
        <f t="shared" si="17"/>
        <v>9.4816049768999253E-2</v>
      </c>
      <c r="AG63" s="35">
        <f t="shared" si="11"/>
        <v>2.824361203883053E-2</v>
      </c>
      <c r="AH63" s="41">
        <f t="shared" si="12"/>
        <v>2.643027347988053E-4</v>
      </c>
    </row>
    <row r="64" spans="1:34" x14ac:dyDescent="0.25">
      <c r="E64" s="40"/>
      <c r="F64" s="35"/>
      <c r="G64" s="35"/>
      <c r="H64" s="35"/>
      <c r="I64" s="35"/>
      <c r="J64" s="35">
        <v>-11.968654000000001</v>
      </c>
      <c r="K64" s="35">
        <v>-7.6215479999999998</v>
      </c>
      <c r="L64" s="35">
        <f t="shared" si="13"/>
        <v>0.52606663111799645</v>
      </c>
      <c r="M64" s="35">
        <f t="shared" si="3"/>
        <v>9.8587976939382815E-2</v>
      </c>
      <c r="N64" s="52">
        <f t="shared" si="4"/>
        <v>8.1207954226549493E-4</v>
      </c>
      <c r="O64" s="40"/>
      <c r="P64" s="35"/>
      <c r="Q64" s="35"/>
      <c r="R64" s="35"/>
      <c r="S64" s="35"/>
      <c r="T64" s="35">
        <v>-12.080726</v>
      </c>
      <c r="U64" s="35">
        <v>-7.4940829999999998</v>
      </c>
      <c r="V64" s="35">
        <f t="shared" si="15"/>
        <v>8.3465818853996676E-2</v>
      </c>
      <c r="W64" s="35">
        <f t="shared" si="7"/>
        <v>2.7220136755718768E-2</v>
      </c>
      <c r="X64" s="52">
        <f t="shared" si="8"/>
        <v>8.8216153013291141E-3</v>
      </c>
      <c r="Y64" s="40">
        <v>-6.681038</v>
      </c>
      <c r="Z64" s="35">
        <v>-11.235270999999999</v>
      </c>
      <c r="AA64" s="35">
        <f t="shared" si="16"/>
        <v>0.13778658593399767</v>
      </c>
      <c r="AB64" s="35">
        <f t="shared" si="9"/>
        <v>5.6146906237120389E-2</v>
      </c>
      <c r="AC64" s="35">
        <f t="shared" si="10"/>
        <v>1.9632848308021925E-2</v>
      </c>
      <c r="AD64" s="35">
        <v>-12.496333</v>
      </c>
      <c r="AE64" s="35">
        <v>-7.0440199999999997</v>
      </c>
      <c r="AF64" s="35">
        <f t="shared" si="17"/>
        <v>0.23335178584499497</v>
      </c>
      <c r="AG64" s="35">
        <f t="shared" si="11"/>
        <v>6.4150186297469686E-2</v>
      </c>
      <c r="AH64" s="41">
        <f t="shared" si="12"/>
        <v>3.860904357611404E-4</v>
      </c>
    </row>
    <row r="65" spans="5:34" x14ac:dyDescent="0.25">
      <c r="E65" s="40"/>
      <c r="F65" s="35"/>
      <c r="G65" s="35"/>
      <c r="H65" s="35"/>
      <c r="I65" s="35"/>
      <c r="J65" s="35">
        <v>-11.876474999999999</v>
      </c>
      <c r="K65" s="35">
        <v>-7.6565139999999996</v>
      </c>
      <c r="L65" s="35">
        <f t="shared" si="13"/>
        <v>0.27540882484999862</v>
      </c>
      <c r="M65" s="35">
        <f t="shared" si="3"/>
        <v>9.9407563354103057E-2</v>
      </c>
      <c r="N65" s="52">
        <f t="shared" si="4"/>
        <v>8.5946278761420505E-4</v>
      </c>
      <c r="O65" s="40"/>
      <c r="P65" s="35"/>
      <c r="Q65" s="35"/>
      <c r="R65" s="35"/>
      <c r="S65" s="35"/>
      <c r="T65" s="35">
        <v>-12.061088</v>
      </c>
      <c r="U65" s="35">
        <v>-7.5129320000000002</v>
      </c>
      <c r="V65" s="35">
        <f t="shared" si="15"/>
        <v>0.15194344771200272</v>
      </c>
      <c r="W65" s="35">
        <f t="shared" si="7"/>
        <v>5.2606074145481879E-2</v>
      </c>
      <c r="X65" s="52">
        <f t="shared" si="8"/>
        <v>4.6973912488014616E-3</v>
      </c>
      <c r="Y65" s="40">
        <v>-6.6256000000000004</v>
      </c>
      <c r="Z65" s="35">
        <v>-11.244165000000001</v>
      </c>
      <c r="AA65" s="35">
        <f t="shared" si="16"/>
        <v>2.3352086400003972E-2</v>
      </c>
      <c r="AB65" s="35">
        <f t="shared" si="9"/>
        <v>0.38484232642473276</v>
      </c>
      <c r="AC65" s="35">
        <f t="shared" si="10"/>
        <v>3.5561720133569827E-2</v>
      </c>
      <c r="AD65" s="35">
        <v>-12.444013999999999</v>
      </c>
      <c r="AE65" s="35">
        <v>-7.0811409999999997</v>
      </c>
      <c r="AF65" s="35">
        <f t="shared" si="17"/>
        <v>0.31345024369399965</v>
      </c>
      <c r="AG65" s="35">
        <f t="shared" si="11"/>
        <v>9.8497038458016328E-2</v>
      </c>
      <c r="AH65" s="41">
        <f t="shared" si="12"/>
        <v>2.9155719317553175E-3</v>
      </c>
    </row>
    <row r="66" spans="5:34" x14ac:dyDescent="0.25">
      <c r="E66" s="40"/>
      <c r="F66" s="35"/>
      <c r="G66" s="35"/>
      <c r="H66" s="35"/>
      <c r="I66" s="35"/>
      <c r="J66" s="35">
        <v>-11.861851</v>
      </c>
      <c r="K66" s="35">
        <v>-7.7548399999999997</v>
      </c>
      <c r="L66" s="35">
        <f t="shared" si="13"/>
        <v>0.77302436142600106</v>
      </c>
      <c r="M66" s="35">
        <f t="shared" si="3"/>
        <v>6.8684466810189401E-2</v>
      </c>
      <c r="N66" s="52">
        <f t="shared" si="4"/>
        <v>1.9782444235355237E-6</v>
      </c>
      <c r="O66" s="40"/>
      <c r="P66" s="35"/>
      <c r="Q66" s="35"/>
      <c r="R66" s="35"/>
      <c r="S66" s="35"/>
      <c r="T66" s="35">
        <v>-12.047179</v>
      </c>
      <c r="U66" s="35">
        <v>-7.5636659999999996</v>
      </c>
      <c r="V66" s="35">
        <f t="shared" si="15"/>
        <v>0.40826557938599511</v>
      </c>
      <c r="W66" s="35">
        <f t="shared" si="7"/>
        <v>0.16233249778463985</v>
      </c>
      <c r="X66" s="52">
        <f t="shared" si="8"/>
        <v>1.696526022751675E-3</v>
      </c>
      <c r="Y66" s="40">
        <v>-6.2414319999999996</v>
      </c>
      <c r="Z66" s="35">
        <v>-11.266937</v>
      </c>
      <c r="AA66" s="35">
        <f t="shared" si="16"/>
        <v>5.104188950399953E-2</v>
      </c>
      <c r="AB66" s="35">
        <f t="shared" si="9"/>
        <v>5.6621922689007571E-2</v>
      </c>
      <c r="AC66" s="35">
        <f t="shared" si="10"/>
        <v>1.949995793530454E-2</v>
      </c>
      <c r="AD66" s="35">
        <v>-12.391017</v>
      </c>
      <c r="AE66" s="35">
        <v>-7.1641649999999997</v>
      </c>
      <c r="AF66" s="35">
        <f t="shared" si="17"/>
        <v>0.69665579540799982</v>
      </c>
      <c r="AG66" s="35">
        <f t="shared" si="11"/>
        <v>9.4078046418918301E-2</v>
      </c>
      <c r="AH66" s="41">
        <f t="shared" si="12"/>
        <v>2.4578833136482919E-3</v>
      </c>
    </row>
    <row r="67" spans="5:34" x14ac:dyDescent="0.25">
      <c r="E67" s="40"/>
      <c r="F67" s="35"/>
      <c r="G67" s="35"/>
      <c r="H67" s="35"/>
      <c r="I67" s="35"/>
      <c r="J67" s="35">
        <v>-11.817216999999999</v>
      </c>
      <c r="K67" s="35">
        <v>-7.8070449999999996</v>
      </c>
      <c r="L67" s="35">
        <f t="shared" si="13"/>
        <v>0.40809781348499868</v>
      </c>
      <c r="M67" s="35">
        <f t="shared" si="3"/>
        <v>0.18936682706588295</v>
      </c>
      <c r="N67" s="52">
        <f t="shared" si="4"/>
        <v>1.4226730655412774E-2</v>
      </c>
      <c r="O67" s="40"/>
      <c r="P67" s="35"/>
      <c r="Q67" s="35"/>
      <c r="R67" s="35"/>
      <c r="S67" s="35"/>
      <c r="T67" s="35">
        <v>-11.923693</v>
      </c>
      <c r="U67" s="35">
        <v>-7.6690370000000003</v>
      </c>
      <c r="V67" s="35">
        <f t="shared" si="15"/>
        <v>0.83492745510300614</v>
      </c>
      <c r="W67" s="35">
        <f t="shared" si="7"/>
        <v>0.10120569115420294</v>
      </c>
      <c r="X67" s="52">
        <f t="shared" si="8"/>
        <v>3.9751985963343945E-4</v>
      </c>
      <c r="Y67" s="40">
        <v>-6.1862870000000001</v>
      </c>
      <c r="Z67" s="35">
        <v>-11.279785</v>
      </c>
      <c r="AA67" s="35">
        <f t="shared" si="16"/>
        <v>2.8089415375999936E-2</v>
      </c>
      <c r="AB67" s="35">
        <f t="shared" si="9"/>
        <v>0.16552658943505097</v>
      </c>
      <c r="AC67" s="35">
        <f t="shared" si="10"/>
        <v>9.4479901334135793E-4</v>
      </c>
      <c r="AD67" s="35">
        <v>-12.317209999999999</v>
      </c>
      <c r="AE67" s="35">
        <v>-7.2225020000000004</v>
      </c>
      <c r="AF67" s="35">
        <f t="shared" si="17"/>
        <v>0.48520107977000621</v>
      </c>
      <c r="AG67" s="35">
        <f t="shared" si="11"/>
        <v>5.1309932303599155E-2</v>
      </c>
      <c r="AH67" s="41">
        <f t="shared" si="12"/>
        <v>4.6361529178183002E-5</v>
      </c>
    </row>
    <row r="68" spans="5:34" x14ac:dyDescent="0.25">
      <c r="E68" s="40"/>
      <c r="F68" s="35"/>
      <c r="G68" s="35"/>
      <c r="H68" s="35"/>
      <c r="I68" s="35"/>
      <c r="J68" s="35">
        <v>-11.68318</v>
      </c>
      <c r="K68" s="35">
        <v>-7.9408130000000003</v>
      </c>
      <c r="L68" s="35">
        <f t="shared" si="13"/>
        <v>1.0277636222400059</v>
      </c>
      <c r="M68" s="35">
        <f t="shared" si="3"/>
        <v>3.1844444476234177E-2</v>
      </c>
      <c r="N68" s="52">
        <f t="shared" si="4"/>
        <v>1.4627965297460037E-3</v>
      </c>
      <c r="O68" s="40"/>
      <c r="P68" s="35"/>
      <c r="Q68" s="35"/>
      <c r="R68" s="35"/>
      <c r="S68" s="35"/>
      <c r="T68" s="35">
        <v>-11.861254000000001</v>
      </c>
      <c r="U68" s="35">
        <v>-7.7486860000000002</v>
      </c>
      <c r="V68" s="35">
        <f t="shared" si="15"/>
        <v>0.6261410198459989</v>
      </c>
      <c r="W68" s="35">
        <f t="shared" si="7"/>
        <v>0.14849796785815031</v>
      </c>
      <c r="X68" s="52">
        <f t="shared" si="8"/>
        <v>7.4826192043896773E-4</v>
      </c>
      <c r="Y68" s="40">
        <v>-6.0207740000000003</v>
      </c>
      <c r="Z68" s="35">
        <v>-11.281905999999999</v>
      </c>
      <c r="AA68" s="35">
        <f t="shared" si="16"/>
        <v>4.2860616539978367E-3</v>
      </c>
      <c r="AB68" s="35"/>
      <c r="AC68" s="35"/>
      <c r="AD68" s="35">
        <v>-12.303898</v>
      </c>
      <c r="AE68" s="35">
        <v>-7.2720549999999999</v>
      </c>
      <c r="AF68" s="35">
        <f t="shared" si="17"/>
        <v>0.41148305759399595</v>
      </c>
      <c r="AG68" s="35">
        <f t="shared" si="11"/>
        <v>3.8377283098208585E-2</v>
      </c>
      <c r="AH68" s="41">
        <f t="shared" si="12"/>
        <v>3.7499935617423531E-5</v>
      </c>
    </row>
    <row r="69" spans="5:34" x14ac:dyDescent="0.25">
      <c r="E69" s="40"/>
      <c r="F69" s="35"/>
      <c r="G69" s="35"/>
      <c r="H69" s="35"/>
      <c r="I69" s="35"/>
      <c r="J69" s="35">
        <v>-11.6591</v>
      </c>
      <c r="K69" s="35">
        <v>-7.9616509999999998</v>
      </c>
      <c r="L69" s="35">
        <f t="shared" si="13"/>
        <v>0.15960032579999595</v>
      </c>
      <c r="M69" s="35">
        <f t="shared" si="3"/>
        <v>3.9187182853581588E-2</v>
      </c>
      <c r="N69" s="52">
        <f t="shared" si="4"/>
        <v>9.5504391059385687E-4</v>
      </c>
      <c r="O69" s="40"/>
      <c r="P69" s="35"/>
      <c r="Q69" s="35"/>
      <c r="R69" s="35"/>
      <c r="S69" s="35"/>
      <c r="T69" s="35">
        <v>-11.757370999999999</v>
      </c>
      <c r="U69" s="35">
        <v>-7.8547989999999999</v>
      </c>
      <c r="V69" s="35">
        <f t="shared" si="15"/>
        <v>0.82315790892299745</v>
      </c>
      <c r="W69" s="35">
        <f t="shared" si="7"/>
        <v>7.1981105645856136E-2</v>
      </c>
      <c r="X69" s="52">
        <f t="shared" si="8"/>
        <v>2.4169499893067041E-3</v>
      </c>
      <c r="Y69" s="40"/>
      <c r="Z69" s="35"/>
      <c r="AA69" s="35"/>
      <c r="AB69" s="35"/>
      <c r="AC69" s="35"/>
      <c r="AD69" s="35">
        <v>-12.280374999999999</v>
      </c>
      <c r="AE69" s="35">
        <v>-7.302378</v>
      </c>
      <c r="AF69" s="35">
        <f t="shared" si="17"/>
        <v>0.25108581112500084</v>
      </c>
      <c r="AG69" s="35">
        <f t="shared" si="11"/>
        <v>3.8344668312556125E-2</v>
      </c>
      <c r="AH69" s="41">
        <f t="shared" si="12"/>
        <v>3.7900446913360594E-5</v>
      </c>
    </row>
    <row r="70" spans="5:34" x14ac:dyDescent="0.25">
      <c r="E70" s="40"/>
      <c r="F70" s="35"/>
      <c r="G70" s="35"/>
      <c r="H70" s="35"/>
      <c r="I70" s="35"/>
      <c r="J70" s="35">
        <v>-11.632422</v>
      </c>
      <c r="K70" s="35">
        <v>-7.9903550000000001</v>
      </c>
      <c r="L70" s="35">
        <f t="shared" si="13"/>
        <v>0.21908104108800217</v>
      </c>
      <c r="M70" s="35">
        <f t="shared" si="3"/>
        <v>6.7627364313567709E-2</v>
      </c>
      <c r="N70" s="52">
        <f t="shared" si="4"/>
        <v>6.0693410684896172E-6</v>
      </c>
      <c r="O70" s="40"/>
      <c r="P70" s="35"/>
      <c r="Q70" s="35"/>
      <c r="R70" s="35"/>
      <c r="S70" s="35"/>
      <c r="T70" s="35">
        <v>-11.702714</v>
      </c>
      <c r="U70" s="35">
        <v>-7.9016380000000002</v>
      </c>
      <c r="V70" s="35">
        <f t="shared" si="15"/>
        <v>0.36078742104600231</v>
      </c>
      <c r="W70" s="35">
        <f t="shared" si="7"/>
        <v>4.4719273976664954E-2</v>
      </c>
      <c r="X70" s="52">
        <f t="shared" si="8"/>
        <v>5.8406762684087522E-3</v>
      </c>
      <c r="Y70" s="40"/>
      <c r="Z70" s="35"/>
      <c r="AA70" s="35"/>
      <c r="AB70" s="35"/>
      <c r="AC70" s="35"/>
      <c r="AD70" s="35">
        <v>-12.253467000000001</v>
      </c>
      <c r="AE70" s="35">
        <v>-7.3296960000000002</v>
      </c>
      <c r="AF70" s="35">
        <f t="shared" si="17"/>
        <v>0.22546821150600146</v>
      </c>
      <c r="AG70" s="35">
        <f t="shared" si="11"/>
        <v>2.7592409699045882E-2</v>
      </c>
      <c r="AH70" s="41">
        <f t="shared" si="12"/>
        <v>2.8590050030748691E-4</v>
      </c>
    </row>
    <row r="71" spans="5:34" x14ac:dyDescent="0.25">
      <c r="E71" s="40"/>
      <c r="F71" s="35"/>
      <c r="G71" s="35"/>
      <c r="H71" s="35"/>
      <c r="I71" s="35"/>
      <c r="J71" s="35">
        <v>-11.584332</v>
      </c>
      <c r="K71" s="35">
        <v>-8.037903</v>
      </c>
      <c r="L71" s="35">
        <f t="shared" si="13"/>
        <v>0.3606198179359994</v>
      </c>
      <c r="M71" s="35">
        <f t="shared" si="3"/>
        <v>9.7375184210352045E-2</v>
      </c>
      <c r="N71" s="52">
        <f t="shared" si="4"/>
        <v>7.4442847697567022E-4</v>
      </c>
      <c r="O71" s="40"/>
      <c r="P71" s="35"/>
      <c r="Q71" s="35"/>
      <c r="R71" s="35"/>
      <c r="S71" s="35"/>
      <c r="T71" s="35">
        <v>-11.682922</v>
      </c>
      <c r="U71" s="35">
        <v>-7.9417390000000001</v>
      </c>
      <c r="V71" s="35">
        <f t="shared" si="15"/>
        <v>0.30809285512199952</v>
      </c>
      <c r="W71" s="35">
        <f t="shared" si="7"/>
        <v>5.1186739620726042E-2</v>
      </c>
      <c r="X71" s="52">
        <f t="shared" si="8"/>
        <v>4.8939610877871322E-3</v>
      </c>
      <c r="Y71" s="40"/>
      <c r="Z71" s="35"/>
      <c r="AA71" s="35"/>
      <c r="AB71" s="35"/>
      <c r="AC71" s="35"/>
      <c r="AD71" s="35">
        <v>-12.238364000000001</v>
      </c>
      <c r="AE71" s="35">
        <v>-7.3527880000000003</v>
      </c>
      <c r="AF71" s="35">
        <f t="shared" si="17"/>
        <v>0.19024030148800095</v>
      </c>
      <c r="AG71" s="35">
        <f t="shared" si="11"/>
        <v>1.3822872639217356E-2</v>
      </c>
      <c r="AH71" s="41">
        <f t="shared" si="12"/>
        <v>9.4114763324686167E-4</v>
      </c>
    </row>
    <row r="72" spans="5:34" x14ac:dyDescent="0.25">
      <c r="E72" s="40"/>
      <c r="F72" s="35"/>
      <c r="G72" s="35"/>
      <c r="H72" s="35"/>
      <c r="I72" s="35"/>
      <c r="J72" s="35">
        <v>-11.513852</v>
      </c>
      <c r="K72" s="35">
        <v>-8.1050930000000001</v>
      </c>
      <c r="L72" s="35">
        <f t="shared" si="13"/>
        <v>0.50485571588000067</v>
      </c>
      <c r="M72" s="35">
        <f t="shared" si="3"/>
        <v>5.1260640115004495E-2</v>
      </c>
      <c r="N72" s="52">
        <f t="shared" si="4"/>
        <v>3.5458123254684129E-4</v>
      </c>
      <c r="O72" s="40"/>
      <c r="P72" s="35"/>
      <c r="Q72" s="35"/>
      <c r="R72" s="35"/>
      <c r="S72" s="35"/>
      <c r="T72" s="35">
        <v>-11.633694999999999</v>
      </c>
      <c r="U72" s="35">
        <v>-7.9557669999999998</v>
      </c>
      <c r="V72" s="35">
        <f t="shared" si="15"/>
        <v>0.10708547345999776</v>
      </c>
      <c r="W72" s="35">
        <f t="shared" si="7"/>
        <v>0.41058296969309427</v>
      </c>
      <c r="X72" s="52">
        <f t="shared" si="8"/>
        <v>8.377515380218481E-2</v>
      </c>
      <c r="Y72" s="40"/>
      <c r="Z72" s="35"/>
      <c r="AA72" s="35"/>
      <c r="AB72" s="35"/>
      <c r="AC72" s="35"/>
      <c r="AD72" s="35">
        <v>-12.225076</v>
      </c>
      <c r="AE72" s="35">
        <v>-7.3565959999999997</v>
      </c>
      <c r="AF72" s="35">
        <f t="shared" si="17"/>
        <v>3.1321089407994794E-2</v>
      </c>
      <c r="AG72" s="35">
        <f t="shared" si="11"/>
        <v>7.3595287546146387E-2</v>
      </c>
      <c r="AH72" s="41">
        <f t="shared" si="12"/>
        <v>8.4647743989906248E-4</v>
      </c>
    </row>
    <row r="73" spans="5:34" x14ac:dyDescent="0.25">
      <c r="E73" s="40"/>
      <c r="F73" s="35"/>
      <c r="G73" s="35"/>
      <c r="H73" s="35"/>
      <c r="I73" s="35"/>
      <c r="J73" s="35">
        <v>-11.462624</v>
      </c>
      <c r="K73" s="35">
        <v>-8.1069220000000008</v>
      </c>
      <c r="L73" s="35">
        <f t="shared" si="13"/>
        <v>1.3649139296005572E-2</v>
      </c>
      <c r="M73" s="35">
        <f t="shared" si="3"/>
        <v>0.15470802023489216</v>
      </c>
      <c r="N73" s="52">
        <f t="shared" si="4"/>
        <v>7.1600455995160291E-3</v>
      </c>
      <c r="O73" s="40"/>
      <c r="P73" s="35"/>
      <c r="Q73" s="35"/>
      <c r="R73" s="35"/>
      <c r="S73" s="35"/>
      <c r="T73" s="35">
        <v>-11.343404</v>
      </c>
      <c r="U73" s="35">
        <v>-8.2461280000000006</v>
      </c>
      <c r="V73" s="35">
        <f t="shared" si="15"/>
        <v>2.1322381288440053</v>
      </c>
      <c r="W73" s="35">
        <f t="shared" si="7"/>
        <v>0.1546016399913008</v>
      </c>
      <c r="X73" s="52">
        <f t="shared" si="8"/>
        <v>1.11944102657633E-3</v>
      </c>
      <c r="Y73" s="40"/>
      <c r="Z73" s="35"/>
      <c r="AA73" s="35"/>
      <c r="AB73" s="35"/>
      <c r="AC73" s="35"/>
      <c r="AD73" s="35">
        <v>-12.161866</v>
      </c>
      <c r="AE73" s="35">
        <v>-7.3942889999999997</v>
      </c>
      <c r="AF73" s="35">
        <f t="shared" si="17"/>
        <v>0.30764521513799981</v>
      </c>
      <c r="AG73" s="35">
        <f t="shared" si="11"/>
        <v>4.1777392091895078E-2</v>
      </c>
      <c r="AH73" s="41">
        <f t="shared" si="12"/>
        <v>7.4180520119774979E-6</v>
      </c>
    </row>
    <row r="74" spans="5:34" x14ac:dyDescent="0.25">
      <c r="E74" s="40"/>
      <c r="F74" s="35"/>
      <c r="G74" s="35"/>
      <c r="H74" s="35"/>
      <c r="I74" s="35"/>
      <c r="J74" s="35">
        <v>-11.36565</v>
      </c>
      <c r="K74" s="35">
        <v>-8.2274650000000005</v>
      </c>
      <c r="L74" s="35">
        <f t="shared" si="13"/>
        <v>0.88787754794999729</v>
      </c>
      <c r="M74" s="35">
        <f t="shared" si="3"/>
        <v>0.14014371777928494</v>
      </c>
      <c r="N74" s="52">
        <f t="shared" si="4"/>
        <v>4.9073878100820909E-3</v>
      </c>
      <c r="O74" s="40"/>
      <c r="P74" s="35"/>
      <c r="Q74" s="35"/>
      <c r="R74" s="35"/>
      <c r="S74" s="35"/>
      <c r="T74" s="35">
        <v>-11.238396</v>
      </c>
      <c r="U74" s="35">
        <v>-8.3595959999999998</v>
      </c>
      <c r="V74" s="35">
        <f t="shared" si="15"/>
        <v>0.82132631732799444</v>
      </c>
      <c r="W74" s="35">
        <f t="shared" si="7"/>
        <v>9.8705144840581543E-2</v>
      </c>
      <c r="X74" s="52">
        <f t="shared" si="8"/>
        <v>5.0348387659698238E-4</v>
      </c>
      <c r="Y74" s="40"/>
      <c r="Z74" s="35"/>
      <c r="AA74" s="35"/>
      <c r="AB74" s="35"/>
      <c r="AC74" s="35"/>
      <c r="AD74" s="35">
        <v>-12.123233000000001</v>
      </c>
      <c r="AE74" s="35">
        <v>-7.4101900000000001</v>
      </c>
      <c r="AF74" s="35">
        <f t="shared" si="17"/>
        <v>0.12916752793300315</v>
      </c>
      <c r="AG74" s="35">
        <f t="shared" si="11"/>
        <v>4.6260925466315501E-2</v>
      </c>
      <c r="AH74" s="41">
        <f t="shared" si="12"/>
        <v>3.097329909130177E-6</v>
      </c>
    </row>
    <row r="75" spans="5:34" x14ac:dyDescent="0.25">
      <c r="E75" s="40"/>
      <c r="F75" s="35"/>
      <c r="G75" s="35"/>
      <c r="H75" s="35"/>
      <c r="I75" s="35"/>
      <c r="J75" s="35">
        <v>-11.234963</v>
      </c>
      <c r="K75" s="35">
        <v>-8.2780729999999991</v>
      </c>
      <c r="L75" s="35">
        <f t="shared" si="13"/>
        <v>0.36614700750399026</v>
      </c>
      <c r="M75" s="35">
        <f t="shared" si="3"/>
        <v>2.4825068136865223E-2</v>
      </c>
      <c r="N75" s="52">
        <f t="shared" si="4"/>
        <v>2.0490016526553139E-3</v>
      </c>
      <c r="O75" s="40"/>
      <c r="P75" s="35"/>
      <c r="Q75" s="35"/>
      <c r="R75" s="35"/>
      <c r="S75" s="35"/>
      <c r="T75" s="35">
        <v>-11.158918999999999</v>
      </c>
      <c r="U75" s="35">
        <v>-8.4181290000000004</v>
      </c>
      <c r="V75" s="35">
        <f t="shared" si="15"/>
        <v>0.41903300582700431</v>
      </c>
      <c r="W75" s="35">
        <f t="shared" si="7"/>
        <v>8.5638670062068323E-2</v>
      </c>
      <c r="X75" s="52">
        <f t="shared" si="8"/>
        <v>1.2605994274989274E-3</v>
      </c>
      <c r="Y75" s="40"/>
      <c r="Z75" s="35"/>
      <c r="AA75" s="35"/>
      <c r="AB75" s="35"/>
      <c r="AC75" s="35"/>
      <c r="AD75" s="35">
        <v>-12.119524</v>
      </c>
      <c r="AE75" s="35">
        <v>-7.456302</v>
      </c>
      <c r="AF75" s="35">
        <f t="shared" si="17"/>
        <v>0.37440749068799944</v>
      </c>
      <c r="AG75" s="35">
        <f t="shared" si="11"/>
        <v>3.2815189607863345E-2</v>
      </c>
      <c r="AH75" s="41">
        <f t="shared" si="12"/>
        <v>1.3655821589995116E-4</v>
      </c>
    </row>
    <row r="76" spans="5:34" x14ac:dyDescent="0.25">
      <c r="E76" s="40"/>
      <c r="F76" s="35"/>
      <c r="G76" s="35"/>
      <c r="H76" s="35"/>
      <c r="I76" s="35"/>
      <c r="J76" s="35">
        <v>-11.222625000000001</v>
      </c>
      <c r="K76" s="35">
        <v>-8.2996149999999993</v>
      </c>
      <c r="L76" s="35">
        <f t="shared" si="13"/>
        <v>0.15558978775000126</v>
      </c>
      <c r="M76" s="35">
        <f t="shared" si="3"/>
        <v>0.2701534781601021</v>
      </c>
      <c r="N76" s="52">
        <f t="shared" si="4"/>
        <v>4.0025008138467322E-2</v>
      </c>
      <c r="O76" s="40"/>
      <c r="P76" s="35"/>
      <c r="Q76" s="35"/>
      <c r="R76" s="35"/>
      <c r="S76" s="35"/>
      <c r="T76" s="35">
        <v>-11.074016</v>
      </c>
      <c r="U76" s="35">
        <v>-8.4293300000000002</v>
      </c>
      <c r="V76" s="35">
        <f t="shared" si="15"/>
        <v>7.9236053215998553E-2</v>
      </c>
      <c r="W76" s="35">
        <f t="shared" si="7"/>
        <v>0.20247539400381492</v>
      </c>
      <c r="X76" s="52">
        <f t="shared" si="8"/>
        <v>6.6148621416189162E-3</v>
      </c>
      <c r="Y76" s="40"/>
      <c r="Z76" s="35"/>
      <c r="AA76" s="35"/>
      <c r="AB76" s="35"/>
      <c r="AC76" s="35"/>
      <c r="AD76" s="35">
        <v>-12.114136999999999</v>
      </c>
      <c r="AE76" s="35">
        <v>-7.4886720000000002</v>
      </c>
      <c r="AF76" s="35">
        <f t="shared" si="17"/>
        <v>0.26265461469000184</v>
      </c>
      <c r="AG76" s="35">
        <f t="shared" si="11"/>
        <v>3.2498239413851056E-2</v>
      </c>
      <c r="AH76" s="41">
        <f t="shared" si="12"/>
        <v>1.4406631446092687E-4</v>
      </c>
    </row>
    <row r="77" spans="5:34" x14ac:dyDescent="0.25">
      <c r="E77" s="40"/>
      <c r="F77" s="35"/>
      <c r="G77" s="35"/>
      <c r="H77" s="35"/>
      <c r="I77" s="35"/>
      <c r="J77" s="35">
        <v>-11.019826</v>
      </c>
      <c r="K77" s="35">
        <v>-8.4780960000000007</v>
      </c>
      <c r="L77" s="35">
        <f t="shared" si="13"/>
        <v>1.2529055643060101</v>
      </c>
      <c r="M77" s="35">
        <f t="shared" si="3"/>
        <v>7.0658695211558598E-2</v>
      </c>
      <c r="N77" s="52">
        <f t="shared" si="4"/>
        <v>3.2231466038267402E-7</v>
      </c>
      <c r="O77" s="40"/>
      <c r="P77" s="35"/>
      <c r="Q77" s="35"/>
      <c r="R77" s="35"/>
      <c r="S77" s="35"/>
      <c r="T77" s="35">
        <v>-10.957235000000001</v>
      </c>
      <c r="U77" s="35">
        <v>-8.5947340000000008</v>
      </c>
      <c r="V77" s="35">
        <f t="shared" si="15"/>
        <v>1.150754497940004</v>
      </c>
      <c r="W77" s="35">
        <f t="shared" si="7"/>
        <v>0.30511855718720282</v>
      </c>
      <c r="X77" s="52">
        <f t="shared" si="8"/>
        <v>3.3846788097099498E-2</v>
      </c>
      <c r="Y77" s="40"/>
      <c r="Z77" s="35"/>
      <c r="AA77" s="35"/>
      <c r="AB77" s="35"/>
      <c r="AC77" s="35"/>
      <c r="AD77" s="35">
        <v>-12.087228</v>
      </c>
      <c r="AE77" s="35">
        <v>-7.506894</v>
      </c>
      <c r="AF77" s="35">
        <f t="shared" si="17"/>
        <v>0.14736546861599789</v>
      </c>
      <c r="AG77" s="35">
        <f t="shared" si="11"/>
        <v>2.6983197141924861E-2</v>
      </c>
      <c r="AH77" s="41">
        <f t="shared" si="12"/>
        <v>3.0687349399487624E-4</v>
      </c>
    </row>
    <row r="78" spans="5:34" x14ac:dyDescent="0.25">
      <c r="E78" s="40"/>
      <c r="F78" s="35"/>
      <c r="G78" s="35"/>
      <c r="H78" s="35"/>
      <c r="I78" s="35"/>
      <c r="J78" s="35">
        <v>-11.002781000000001</v>
      </c>
      <c r="K78" s="35">
        <v>-8.5466680000000004</v>
      </c>
      <c r="L78" s="35">
        <f t="shared" si="13"/>
        <v>0.48019469873199749</v>
      </c>
      <c r="M78" s="35">
        <f t="shared" ref="M78:M141" si="18">SQRT((J78-J79)*(J78-J79)+(K78-K79)*(K78-K79))</f>
        <v>6.2167869900778126E-2</v>
      </c>
      <c r="N78" s="52">
        <f t="shared" ref="N78:N141" si="19">(M78-$M$11)*(M78-$M$11)</f>
        <v>6.2775476879881756E-5</v>
      </c>
      <c r="O78" s="40"/>
      <c r="P78" s="35"/>
      <c r="Q78" s="35"/>
      <c r="R78" s="35"/>
      <c r="S78" s="35"/>
      <c r="T78" s="35">
        <v>-10.655671</v>
      </c>
      <c r="U78" s="35">
        <v>-8.6411719999999992</v>
      </c>
      <c r="V78" s="35">
        <f t="shared" si="15"/>
        <v>0.30907604989798954</v>
      </c>
      <c r="W78" s="35">
        <f t="shared" ref="W78:W99" si="20">SQRT((T78-T79)*(T78-T79)+(U78-U79)*(U78-U79))</f>
        <v>0.1233391681664832</v>
      </c>
      <c r="X78" s="52">
        <f t="shared" ref="X78:X99" si="21">(W78-W$11)*(W78-W$11)</f>
        <v>4.8205580618858646E-6</v>
      </c>
      <c r="Y78" s="40"/>
      <c r="Z78" s="35"/>
      <c r="AA78" s="35"/>
      <c r="AB78" s="35"/>
      <c r="AC78" s="35"/>
      <c r="AD78" s="35">
        <v>-12.068156</v>
      </c>
      <c r="AE78" s="35">
        <v>-7.5259819999999999</v>
      </c>
      <c r="AF78" s="35">
        <f t="shared" si="17"/>
        <v>0.15400496172799996</v>
      </c>
      <c r="AG78" s="35">
        <f t="shared" ref="AG78:AG141" si="22">SQRT((AD78-AD79)*(AD78-AD79)+(AE78-AE79)*(AE78-AE79))</f>
        <v>1.0940353056460623E-2</v>
      </c>
      <c r="AH78" s="41">
        <f t="shared" ref="AH78:AH141" si="23">(AG78-AG$11)*(AG78-AG$11)</f>
        <v>1.1263171708249277E-3</v>
      </c>
    </row>
    <row r="79" spans="5:34" x14ac:dyDescent="0.25">
      <c r="E79" s="40"/>
      <c r="F79" s="35"/>
      <c r="G79" s="35"/>
      <c r="H79" s="35"/>
      <c r="I79" s="35"/>
      <c r="J79" s="35">
        <v>-10.964029</v>
      </c>
      <c r="K79" s="35">
        <v>-8.5952800000000007</v>
      </c>
      <c r="L79" s="35">
        <f t="shared" ref="L79:L142" si="24">(K78-K79)*($B$6-J79)</f>
        <v>0.33853537774800224</v>
      </c>
      <c r="M79" s="35">
        <f t="shared" si="18"/>
        <v>6.7199513160437457E-2</v>
      </c>
      <c r="N79" s="52">
        <f t="shared" si="19"/>
        <v>8.3605086769726441E-6</v>
      </c>
      <c r="O79" s="40"/>
      <c r="P79" s="35"/>
      <c r="Q79" s="35"/>
      <c r="R79" s="35"/>
      <c r="S79" s="35"/>
      <c r="T79" s="35">
        <v>-10.622510999999999</v>
      </c>
      <c r="U79" s="35">
        <v>-8.7599699999999991</v>
      </c>
      <c r="V79" s="35">
        <f t="shared" ref="V79:V93" si="25">(U78-U79)*($B$6-T79)</f>
        <v>0.78674106177799963</v>
      </c>
      <c r="W79" s="35">
        <f t="shared" si="20"/>
        <v>0.10689148819246728</v>
      </c>
      <c r="X79" s="52">
        <f t="shared" si="21"/>
        <v>2.0312244113610835E-4</v>
      </c>
      <c r="Y79" s="40"/>
      <c r="Z79" s="35"/>
      <c r="AA79" s="35"/>
      <c r="AB79" s="35"/>
      <c r="AC79" s="35"/>
      <c r="AD79" s="35">
        <v>-12.065918</v>
      </c>
      <c r="AE79" s="35">
        <v>-7.5366910000000003</v>
      </c>
      <c r="AF79" s="35">
        <f t="shared" ref="AF79:AF142" si="26">(AE78-AE79)*($B$6-AD79)</f>
        <v>8.6377915862002427E-2</v>
      </c>
      <c r="AG79" s="35">
        <f t="shared" si="22"/>
        <v>8.7302757631130407E-2</v>
      </c>
      <c r="AH79" s="41">
        <f t="shared" si="23"/>
        <v>1.8319902681276396E-3</v>
      </c>
    </row>
    <row r="80" spans="5:34" x14ac:dyDescent="0.25">
      <c r="E80" s="40"/>
      <c r="F80" s="35"/>
      <c r="G80" s="35"/>
      <c r="H80" s="35"/>
      <c r="I80" s="35"/>
      <c r="J80" s="35">
        <v>-10.906809000000001</v>
      </c>
      <c r="K80" s="35">
        <v>-8.6305169999999993</v>
      </c>
      <c r="L80" s="35">
        <f t="shared" si="24"/>
        <v>0.24337522873299058</v>
      </c>
      <c r="M80" s="35">
        <f t="shared" si="18"/>
        <v>3.8757657024129359E-2</v>
      </c>
      <c r="N80" s="52">
        <f t="shared" si="19"/>
        <v>9.8177635057014015E-4</v>
      </c>
      <c r="O80" s="40"/>
      <c r="P80" s="35"/>
      <c r="Q80" s="35"/>
      <c r="R80" s="35"/>
      <c r="S80" s="35"/>
      <c r="T80" s="35">
        <v>-10.597892999999999</v>
      </c>
      <c r="U80" s="35">
        <v>-8.8639880000000009</v>
      </c>
      <c r="V80" s="35">
        <f t="shared" si="25"/>
        <v>0.68629963407401129</v>
      </c>
      <c r="W80" s="35">
        <f t="shared" si="20"/>
        <v>0.18112227512097898</v>
      </c>
      <c r="X80" s="52">
        <f t="shared" si="21"/>
        <v>3.5974425206894045E-3</v>
      </c>
      <c r="Y80" s="40"/>
      <c r="Z80" s="35"/>
      <c r="AA80" s="35"/>
      <c r="AB80" s="35"/>
      <c r="AC80" s="35"/>
      <c r="AD80" s="35">
        <v>-12.001495</v>
      </c>
      <c r="AE80" s="35">
        <v>-7.5956099999999998</v>
      </c>
      <c r="AF80" s="35">
        <f t="shared" si="26"/>
        <v>0.47144008390499603</v>
      </c>
      <c r="AG80" s="35">
        <f t="shared" si="22"/>
        <v>3.9864980484129689E-2</v>
      </c>
      <c r="AH80" s="41">
        <f t="shared" si="23"/>
        <v>2.1492697334712205E-5</v>
      </c>
    </row>
    <row r="81" spans="5:34" x14ac:dyDescent="0.25">
      <c r="E81" s="40"/>
      <c r="F81" s="35"/>
      <c r="G81" s="35"/>
      <c r="H81" s="35"/>
      <c r="I81" s="35"/>
      <c r="J81" s="35">
        <v>-10.876032</v>
      </c>
      <c r="K81" s="35">
        <v>-8.6540739999999996</v>
      </c>
      <c r="L81" s="35">
        <f t="shared" si="24"/>
        <v>0.16197868582400188</v>
      </c>
      <c r="M81" s="35">
        <f t="shared" si="18"/>
        <v>0.11169596177570686</v>
      </c>
      <c r="N81" s="52">
        <f t="shared" si="19"/>
        <v>1.73097554178645E-3</v>
      </c>
      <c r="O81" s="40"/>
      <c r="P81" s="35"/>
      <c r="Q81" s="35"/>
      <c r="R81" s="35"/>
      <c r="S81" s="35"/>
      <c r="T81" s="35">
        <v>-10.477691999999999</v>
      </c>
      <c r="U81" s="35">
        <v>-8.9994759999999996</v>
      </c>
      <c r="V81" s="35">
        <f t="shared" si="25"/>
        <v>0.87764953369599163</v>
      </c>
      <c r="W81" s="35">
        <f t="shared" si="20"/>
        <v>0.35523233314128372</v>
      </c>
      <c r="X81" s="52">
        <f t="shared" si="21"/>
        <v>5.4797539087248021E-2</v>
      </c>
      <c r="Y81" s="40"/>
      <c r="Z81" s="35"/>
      <c r="AA81" s="35"/>
      <c r="AB81" s="35"/>
      <c r="AC81" s="35"/>
      <c r="AD81" s="35">
        <v>-11.973858</v>
      </c>
      <c r="AE81" s="35">
        <v>-7.6243400000000001</v>
      </c>
      <c r="AF81" s="35">
        <f t="shared" si="26"/>
        <v>0.22908894034000291</v>
      </c>
      <c r="AG81" s="35">
        <f t="shared" si="22"/>
        <v>2.5907534425336866E-2</v>
      </c>
      <c r="AH81" s="41">
        <f t="shared" si="23"/>
        <v>3.4571704382603779E-4</v>
      </c>
    </row>
    <row r="82" spans="5:34" x14ac:dyDescent="0.25">
      <c r="E82" s="40"/>
      <c r="F82" s="35"/>
      <c r="G82" s="35"/>
      <c r="H82" s="35"/>
      <c r="I82" s="35"/>
      <c r="J82" s="35">
        <v>-10.767071</v>
      </c>
      <c r="K82" s="35">
        <v>-8.6786399999999997</v>
      </c>
      <c r="L82" s="35">
        <f t="shared" si="24"/>
        <v>0.16623986618600059</v>
      </c>
      <c r="M82" s="35">
        <f t="shared" si="18"/>
        <v>0.1301153952843398</v>
      </c>
      <c r="N82" s="52">
        <f t="shared" si="19"/>
        <v>3.6029319208896403E-3</v>
      </c>
      <c r="O82" s="40"/>
      <c r="P82" s="35"/>
      <c r="Q82" s="35"/>
      <c r="R82" s="35"/>
      <c r="S82" s="35"/>
      <c r="T82" s="35">
        <v>-10.179689</v>
      </c>
      <c r="U82" s="35">
        <v>-9.1928260000000002</v>
      </c>
      <c r="V82" s="35">
        <f t="shared" si="25"/>
        <v>1.1948428681500036</v>
      </c>
      <c r="W82" s="35">
        <f t="shared" si="20"/>
        <v>7.4858409981777591E-2</v>
      </c>
      <c r="X82" s="52">
        <f t="shared" si="21"/>
        <v>2.142318003647347E-3</v>
      </c>
      <c r="Y82" s="40"/>
      <c r="Z82" s="35"/>
      <c r="AA82" s="35"/>
      <c r="AB82" s="35"/>
      <c r="AC82" s="35"/>
      <c r="AD82" s="35">
        <v>-11.960751999999999</v>
      </c>
      <c r="AE82" s="35">
        <v>-7.6466880000000002</v>
      </c>
      <c r="AF82" s="35">
        <f t="shared" si="26"/>
        <v>0.17790688569600027</v>
      </c>
      <c r="AG82" s="35">
        <f t="shared" si="22"/>
        <v>5.9995244294860271E-2</v>
      </c>
      <c r="AH82" s="41">
        <f t="shared" si="23"/>
        <v>2.4007153814530451E-4</v>
      </c>
    </row>
    <row r="83" spans="5:34" x14ac:dyDescent="0.25">
      <c r="E83" s="40"/>
      <c r="F83" s="35"/>
      <c r="G83" s="35"/>
      <c r="H83" s="35"/>
      <c r="I83" s="35"/>
      <c r="J83" s="35">
        <v>-10.721830000000001</v>
      </c>
      <c r="K83" s="35">
        <v>-8.800637</v>
      </c>
      <c r="L83" s="35">
        <f t="shared" si="24"/>
        <v>0.82004309451000246</v>
      </c>
      <c r="M83" s="35">
        <f t="shared" si="18"/>
        <v>9.2672499049072182E-2</v>
      </c>
      <c r="N83" s="52">
        <f t="shared" si="19"/>
        <v>5.0992556335932972E-4</v>
      </c>
      <c r="O83" s="40"/>
      <c r="P83" s="35"/>
      <c r="Q83" s="35"/>
      <c r="R83" s="35"/>
      <c r="S83" s="35"/>
      <c r="T83" s="35">
        <v>-10.139917000000001</v>
      </c>
      <c r="U83" s="35">
        <v>-9.2562449999999998</v>
      </c>
      <c r="V83" s="35">
        <f t="shared" si="25"/>
        <v>0.38938739622299801</v>
      </c>
      <c r="W83" s="35">
        <f t="shared" si="20"/>
        <v>0.20352283081020692</v>
      </c>
      <c r="X83" s="52">
        <f t="shared" si="21"/>
        <v>6.7863391129827592E-3</v>
      </c>
      <c r="Y83" s="40"/>
      <c r="Z83" s="35"/>
      <c r="AA83" s="35"/>
      <c r="AB83" s="35"/>
      <c r="AC83" s="35"/>
      <c r="AD83" s="35">
        <v>-11.920665</v>
      </c>
      <c r="AE83" s="35">
        <v>-7.691325</v>
      </c>
      <c r="AF83" s="35">
        <f t="shared" si="26"/>
        <v>0.35355472360499851</v>
      </c>
      <c r="AG83" s="35">
        <f t="shared" si="22"/>
        <v>3.1674764876790017E-2</v>
      </c>
      <c r="AH83" s="41">
        <f t="shared" si="23"/>
        <v>1.6451236382895046E-4</v>
      </c>
    </row>
    <row r="84" spans="5:34" x14ac:dyDescent="0.25">
      <c r="E84" s="40"/>
      <c r="F84" s="35"/>
      <c r="G84" s="35"/>
      <c r="H84" s="35"/>
      <c r="I84" s="35"/>
      <c r="J84" s="35">
        <v>-10.650817999999999</v>
      </c>
      <c r="K84" s="35">
        <v>-8.8601810000000008</v>
      </c>
      <c r="L84" s="35">
        <f t="shared" si="24"/>
        <v>0.39601630699200469</v>
      </c>
      <c r="M84" s="35">
        <f t="shared" si="18"/>
        <v>0.10142239204435979</v>
      </c>
      <c r="N84" s="52">
        <f t="shared" si="19"/>
        <v>9.8165815878638839E-4</v>
      </c>
      <c r="O84" s="40"/>
      <c r="P84" s="35"/>
      <c r="Q84" s="35"/>
      <c r="R84" s="35"/>
      <c r="S84" s="35"/>
      <c r="T84" s="35">
        <v>-9.9688870000000005</v>
      </c>
      <c r="U84" s="35">
        <v>-9.3665640000000003</v>
      </c>
      <c r="V84" s="35">
        <f t="shared" si="25"/>
        <v>0.65848164495300299</v>
      </c>
      <c r="W84" s="35">
        <f t="shared" si="20"/>
        <v>0.15191442025035021</v>
      </c>
      <c r="X84" s="52">
        <f t="shared" si="21"/>
        <v>9.4684391828946102E-4</v>
      </c>
      <c r="Y84" s="40"/>
      <c r="Z84" s="35"/>
      <c r="AA84" s="35"/>
      <c r="AB84" s="35"/>
      <c r="AC84" s="35"/>
      <c r="AD84" s="35">
        <v>-11.889404000000001</v>
      </c>
      <c r="AE84" s="35">
        <v>-7.696428</v>
      </c>
      <c r="AF84" s="35">
        <f t="shared" si="26"/>
        <v>4.0259628612000629E-2</v>
      </c>
      <c r="AG84" s="35">
        <f t="shared" si="22"/>
        <v>0.13118347958489296</v>
      </c>
      <c r="AH84" s="41">
        <f t="shared" si="23"/>
        <v>7.5138518858687189E-3</v>
      </c>
    </row>
    <row r="85" spans="5:34" x14ac:dyDescent="0.25">
      <c r="E85" s="40"/>
      <c r="F85" s="35"/>
      <c r="G85" s="35"/>
      <c r="H85" s="35"/>
      <c r="I85" s="35"/>
      <c r="J85" s="35">
        <v>-10.564556</v>
      </c>
      <c r="K85" s="35">
        <v>-8.9135229999999996</v>
      </c>
      <c r="L85" s="35">
        <f t="shared" si="24"/>
        <v>0.35016654615199272</v>
      </c>
      <c r="M85" s="35">
        <f t="shared" si="18"/>
        <v>0.11240046505686754</v>
      </c>
      <c r="N85" s="52">
        <f t="shared" si="19"/>
        <v>1.7900935765026737E-3</v>
      </c>
      <c r="O85" s="40"/>
      <c r="P85" s="35"/>
      <c r="Q85" s="35"/>
      <c r="R85" s="35"/>
      <c r="S85" s="35"/>
      <c r="T85" s="35">
        <v>-9.8560929999999995</v>
      </c>
      <c r="U85" s="35">
        <v>-9.4683259999999994</v>
      </c>
      <c r="V85" s="35">
        <f t="shared" si="25"/>
        <v>0.59592773586599423</v>
      </c>
      <c r="W85" s="35">
        <f t="shared" si="20"/>
        <v>0.53515672115745616</v>
      </c>
      <c r="X85" s="52">
        <f t="shared" si="21"/>
        <v>0.1714068717481555</v>
      </c>
      <c r="Y85" s="40"/>
      <c r="Z85" s="35"/>
      <c r="AA85" s="35"/>
      <c r="AB85" s="35"/>
      <c r="AC85" s="35"/>
      <c r="AD85" s="35">
        <v>-11.817558</v>
      </c>
      <c r="AE85" s="35">
        <v>-7.8061879999999997</v>
      </c>
      <c r="AF85" s="35">
        <f t="shared" si="26"/>
        <v>0.8580551660799971</v>
      </c>
      <c r="AG85" s="35">
        <f t="shared" si="22"/>
        <v>9.2235025884975332E-4</v>
      </c>
      <c r="AH85" s="41">
        <f t="shared" si="23"/>
        <v>1.8990989048640141E-3</v>
      </c>
    </row>
    <row r="86" spans="5:34" x14ac:dyDescent="0.25">
      <c r="E86" s="40"/>
      <c r="F86" s="35"/>
      <c r="G86" s="35"/>
      <c r="H86" s="35"/>
      <c r="I86" s="35"/>
      <c r="J86" s="35">
        <v>-10.454027999999999</v>
      </c>
      <c r="K86" s="35">
        <v>-8.933954</v>
      </c>
      <c r="L86" s="35">
        <f t="shared" si="24"/>
        <v>0.13186224606800198</v>
      </c>
      <c r="M86" s="35">
        <f t="shared" si="18"/>
        <v>0.20740087032604232</v>
      </c>
      <c r="N86" s="52">
        <f t="shared" si="19"/>
        <v>1.8854009391340965E-2</v>
      </c>
      <c r="O86" s="40"/>
      <c r="P86" s="35"/>
      <c r="Q86" s="35"/>
      <c r="R86" s="35"/>
      <c r="S86" s="35"/>
      <c r="T86" s="35">
        <v>-9.3375950000000003</v>
      </c>
      <c r="U86" s="35">
        <v>-9.6008119999999995</v>
      </c>
      <c r="V86" s="35">
        <f t="shared" si="25"/>
        <v>0.70715661117000062</v>
      </c>
      <c r="W86" s="35">
        <f t="shared" si="20"/>
        <v>0.14455635054192525</v>
      </c>
      <c r="X86" s="52">
        <f t="shared" si="21"/>
        <v>5.481572983621455E-4</v>
      </c>
      <c r="Y86" s="40"/>
      <c r="Z86" s="35"/>
      <c r="AA86" s="35"/>
      <c r="AB86" s="35"/>
      <c r="AC86" s="35"/>
      <c r="AD86" s="35">
        <v>-11.817216999999999</v>
      </c>
      <c r="AE86" s="35">
        <v>-7.8070449999999996</v>
      </c>
      <c r="AF86" s="35">
        <f t="shared" si="26"/>
        <v>6.6993549689991052E-3</v>
      </c>
      <c r="AG86" s="35">
        <f t="shared" si="22"/>
        <v>6.6513300632279018E-2</v>
      </c>
      <c r="AH86" s="41">
        <f t="shared" si="23"/>
        <v>4.845412823444015E-4</v>
      </c>
    </row>
    <row r="87" spans="5:34" x14ac:dyDescent="0.25">
      <c r="E87" s="40"/>
      <c r="F87" s="35"/>
      <c r="G87" s="35"/>
      <c r="H87" s="35"/>
      <c r="I87" s="35"/>
      <c r="J87" s="35">
        <v>-10.317272000000001</v>
      </c>
      <c r="K87" s="35">
        <v>-9.0898800000000008</v>
      </c>
      <c r="L87" s="35">
        <f t="shared" si="24"/>
        <v>0.98502695387200578</v>
      </c>
      <c r="M87" s="35">
        <f t="shared" si="18"/>
        <v>3.011198527164919E-2</v>
      </c>
      <c r="N87" s="52">
        <f t="shared" si="19"/>
        <v>1.598319026640463E-3</v>
      </c>
      <c r="O87" s="40"/>
      <c r="P87" s="35"/>
      <c r="Q87" s="35"/>
      <c r="R87" s="35"/>
      <c r="S87" s="35"/>
      <c r="T87" s="35">
        <v>-9.2763240000000007</v>
      </c>
      <c r="U87" s="35">
        <v>-9.7317409999999995</v>
      </c>
      <c r="V87" s="35">
        <f t="shared" si="25"/>
        <v>0.69082382499600048</v>
      </c>
      <c r="W87" s="35">
        <f t="shared" si="20"/>
        <v>0.30509278232695075</v>
      </c>
      <c r="X87" s="52">
        <f t="shared" si="21"/>
        <v>3.3837304903368323E-2</v>
      </c>
      <c r="Y87" s="40"/>
      <c r="Z87" s="35"/>
      <c r="AA87" s="35"/>
      <c r="AB87" s="35"/>
      <c r="AC87" s="35"/>
      <c r="AD87" s="35">
        <v>-11.768036</v>
      </c>
      <c r="AE87" s="35">
        <v>-7.8518249999999998</v>
      </c>
      <c r="AF87" s="35">
        <f t="shared" si="26"/>
        <v>0.34785265208000204</v>
      </c>
      <c r="AG87" s="35">
        <f t="shared" si="22"/>
        <v>1.6179774813019823E-2</v>
      </c>
      <c r="AH87" s="41">
        <f t="shared" si="23"/>
        <v>8.0209192061151476E-4</v>
      </c>
    </row>
    <row r="88" spans="5:34" x14ac:dyDescent="0.25">
      <c r="E88" s="40"/>
      <c r="F88" s="35"/>
      <c r="G88" s="35"/>
      <c r="H88" s="35"/>
      <c r="I88" s="35"/>
      <c r="J88" s="35">
        <v>-10.306082999999999</v>
      </c>
      <c r="K88" s="35">
        <v>-9.1178360000000005</v>
      </c>
      <c r="L88" s="35">
        <f t="shared" si="24"/>
        <v>0.17629285634799777</v>
      </c>
      <c r="M88" s="35">
        <f t="shared" si="18"/>
        <v>7.6264033987194085E-2</v>
      </c>
      <c r="N88" s="52">
        <f t="shared" si="19"/>
        <v>3.8106748832263149E-5</v>
      </c>
      <c r="O88" s="40"/>
      <c r="P88" s="35"/>
      <c r="Q88" s="35"/>
      <c r="R88" s="35"/>
      <c r="S88" s="35"/>
      <c r="T88" s="35">
        <v>-9.0608660000000008</v>
      </c>
      <c r="U88" s="35">
        <v>-9.947749</v>
      </c>
      <c r="V88" s="35">
        <f t="shared" si="25"/>
        <v>1.0931875429280022</v>
      </c>
      <c r="W88" s="35">
        <f t="shared" si="20"/>
        <v>0.12770877561076299</v>
      </c>
      <c r="X88" s="52">
        <f t="shared" si="21"/>
        <v>4.3101645887238258E-5</v>
      </c>
      <c r="Y88" s="40"/>
      <c r="Z88" s="35"/>
      <c r="AA88" s="35"/>
      <c r="AB88" s="35"/>
      <c r="AC88" s="35"/>
      <c r="AD88" s="35">
        <v>-11.759067999999999</v>
      </c>
      <c r="AE88" s="35">
        <v>-7.8652920000000002</v>
      </c>
      <c r="AF88" s="35">
        <f t="shared" si="26"/>
        <v>0.10449136875600262</v>
      </c>
      <c r="AG88" s="35">
        <f t="shared" si="22"/>
        <v>5.1012605785235754E-2</v>
      </c>
      <c r="AH88" s="41">
        <f t="shared" si="23"/>
        <v>4.2400981272757502E-5</v>
      </c>
    </row>
    <row r="89" spans="5:34" x14ac:dyDescent="0.25">
      <c r="E89" s="40"/>
      <c r="F89" s="35"/>
      <c r="G89" s="35"/>
      <c r="H89" s="35"/>
      <c r="I89" s="35"/>
      <c r="J89" s="35">
        <v>-10.250907</v>
      </c>
      <c r="K89" s="35">
        <v>-9.1704840000000001</v>
      </c>
      <c r="L89" s="35">
        <f t="shared" si="24"/>
        <v>0.32909775173599737</v>
      </c>
      <c r="M89" s="35">
        <f t="shared" si="18"/>
        <v>0.11380636968113876</v>
      </c>
      <c r="N89" s="52">
        <f t="shared" si="19"/>
        <v>1.9110363806138055E-3</v>
      </c>
      <c r="O89" s="40"/>
      <c r="P89" s="35"/>
      <c r="Q89" s="35"/>
      <c r="R89" s="35"/>
      <c r="S89" s="35"/>
      <c r="T89" s="35">
        <v>-8.9916079999999994</v>
      </c>
      <c r="U89" s="35">
        <v>-10.055047</v>
      </c>
      <c r="V89" s="35">
        <f t="shared" si="25"/>
        <v>0.53558955518400053</v>
      </c>
      <c r="W89" s="35">
        <f t="shared" si="20"/>
        <v>0.49448982842521522</v>
      </c>
      <c r="X89" s="52">
        <f t="shared" si="21"/>
        <v>0.13938741282406264</v>
      </c>
      <c r="Y89" s="40"/>
      <c r="Z89" s="35"/>
      <c r="AA89" s="35"/>
      <c r="AB89" s="35"/>
      <c r="AC89" s="35"/>
      <c r="AD89" s="35">
        <v>-11.716098000000001</v>
      </c>
      <c r="AE89" s="35">
        <v>-7.8927849999999999</v>
      </c>
      <c r="AF89" s="35">
        <f t="shared" si="26"/>
        <v>0.21213868231399821</v>
      </c>
      <c r="AG89" s="35">
        <f t="shared" si="22"/>
        <v>4.4404062899694861E-2</v>
      </c>
      <c r="AH89" s="41">
        <f t="shared" si="23"/>
        <v>9.3972276235404761E-9</v>
      </c>
    </row>
    <row r="90" spans="5:34" x14ac:dyDescent="0.25">
      <c r="E90" s="40"/>
      <c r="F90" s="35"/>
      <c r="G90" s="35"/>
      <c r="H90" s="35"/>
      <c r="I90" s="35"/>
      <c r="J90" s="35">
        <v>-10.162623</v>
      </c>
      <c r="K90" s="35">
        <v>-9.2423020000000005</v>
      </c>
      <c r="L90" s="35">
        <f t="shared" si="24"/>
        <v>0.44258725861400233</v>
      </c>
      <c r="M90" s="35">
        <f t="shared" si="18"/>
        <v>5.8113714844260353E-2</v>
      </c>
      <c r="N90" s="52">
        <f t="shared" si="19"/>
        <v>1.4345458316439947E-4</v>
      </c>
      <c r="O90" s="40"/>
      <c r="P90" s="35"/>
      <c r="Q90" s="35"/>
      <c r="R90" s="35"/>
      <c r="S90" s="35"/>
      <c r="T90" s="35">
        <v>-8.5320040000000006</v>
      </c>
      <c r="U90" s="35">
        <v>-10.237487</v>
      </c>
      <c r="V90" s="35">
        <f t="shared" si="25"/>
        <v>0.82681880975999877</v>
      </c>
      <c r="W90" s="35">
        <f t="shared" si="20"/>
        <v>8.0891501067788682E-2</v>
      </c>
      <c r="X90" s="52">
        <f t="shared" si="21"/>
        <v>1.6202307628325244E-3</v>
      </c>
      <c r="Y90" s="40"/>
      <c r="Z90" s="35"/>
      <c r="AA90" s="35"/>
      <c r="AB90" s="35"/>
      <c r="AC90" s="35"/>
      <c r="AD90" s="35">
        <v>-11.692539</v>
      </c>
      <c r="AE90" s="35">
        <v>-7.9304240000000004</v>
      </c>
      <c r="AF90" s="35">
        <f t="shared" si="26"/>
        <v>0.28953947542100322</v>
      </c>
      <c r="AG90" s="35">
        <f t="shared" si="22"/>
        <v>5.0810062979679271E-3</v>
      </c>
      <c r="AH90" s="41">
        <f t="shared" si="23"/>
        <v>1.5539360767860542E-3</v>
      </c>
    </row>
    <row r="91" spans="5:34" x14ac:dyDescent="0.25">
      <c r="E91" s="40"/>
      <c r="F91" s="35"/>
      <c r="G91" s="35"/>
      <c r="H91" s="35"/>
      <c r="I91" s="35"/>
      <c r="J91" s="35">
        <v>-10.116384999999999</v>
      </c>
      <c r="K91" s="35">
        <v>-9.2775049999999997</v>
      </c>
      <c r="L91" s="35">
        <f t="shared" si="24"/>
        <v>0.21531510115499514</v>
      </c>
      <c r="M91" s="35">
        <f t="shared" si="18"/>
        <v>0.13250386020792013</v>
      </c>
      <c r="N91" s="52">
        <f t="shared" si="19"/>
        <v>3.8953691658267287E-3</v>
      </c>
      <c r="O91" s="40"/>
      <c r="P91" s="35"/>
      <c r="Q91" s="35"/>
      <c r="R91" s="35"/>
      <c r="S91" s="35"/>
      <c r="T91" s="35">
        <v>-8.5137630000000009</v>
      </c>
      <c r="U91" s="35">
        <v>-10.316295</v>
      </c>
      <c r="V91" s="35">
        <f t="shared" si="25"/>
        <v>0.35572063450400204</v>
      </c>
      <c r="W91" s="35">
        <f t="shared" si="20"/>
        <v>0.10028837592662526</v>
      </c>
      <c r="X91" s="52">
        <f t="shared" si="21"/>
        <v>4.3494000556033342E-4</v>
      </c>
      <c r="Y91" s="40"/>
      <c r="Z91" s="35"/>
      <c r="AA91" s="35"/>
      <c r="AB91" s="35"/>
      <c r="AC91" s="35"/>
      <c r="AD91" s="35">
        <v>-11.688052000000001</v>
      </c>
      <c r="AE91" s="35">
        <v>-7.9328079999999996</v>
      </c>
      <c r="AF91" s="35">
        <f t="shared" si="26"/>
        <v>1.8328315967994432E-2</v>
      </c>
      <c r="AG91" s="35">
        <f t="shared" si="22"/>
        <v>3.8771625256107209E-2</v>
      </c>
      <c r="AH91" s="41">
        <f t="shared" si="23"/>
        <v>3.2825760146290963E-5</v>
      </c>
    </row>
    <row r="92" spans="5:34" x14ac:dyDescent="0.25">
      <c r="E92" s="40"/>
      <c r="F92" s="35"/>
      <c r="G92" s="35"/>
      <c r="H92" s="35"/>
      <c r="I92" s="35"/>
      <c r="J92" s="35">
        <v>-9.9873379999999994</v>
      </c>
      <c r="K92" s="35">
        <v>-9.3075740000000007</v>
      </c>
      <c r="L92" s="35">
        <f t="shared" si="24"/>
        <v>0.18003326632200603</v>
      </c>
      <c r="M92" s="35">
        <f t="shared" si="18"/>
        <v>0.16338877325263035</v>
      </c>
      <c r="N92" s="52">
        <f t="shared" si="19"/>
        <v>8.7044805427934011E-3</v>
      </c>
      <c r="O92" s="40"/>
      <c r="P92" s="35"/>
      <c r="Q92" s="35"/>
      <c r="R92" s="35"/>
      <c r="S92" s="35"/>
      <c r="T92" s="35">
        <v>-8.4226980000000005</v>
      </c>
      <c r="U92" s="35">
        <v>-10.358306000000001</v>
      </c>
      <c r="V92" s="35">
        <f t="shared" si="25"/>
        <v>0.18580196567800208</v>
      </c>
      <c r="W92" s="35">
        <f t="shared" si="20"/>
        <v>0.3091300399847946</v>
      </c>
      <c r="X92" s="52">
        <f t="shared" si="21"/>
        <v>3.533890491354414E-2</v>
      </c>
      <c r="Y92" s="40"/>
      <c r="Z92" s="35"/>
      <c r="AA92" s="35"/>
      <c r="AB92" s="35"/>
      <c r="AC92" s="35"/>
      <c r="AD92" s="35">
        <v>-11.653047000000001</v>
      </c>
      <c r="AE92" s="35">
        <v>-7.949478</v>
      </c>
      <c r="AF92" s="35">
        <f t="shared" si="26"/>
        <v>0.12757629349000313</v>
      </c>
      <c r="AG92" s="35">
        <f t="shared" si="22"/>
        <v>2.2537931870515854E-2</v>
      </c>
      <c r="AH92" s="41">
        <f t="shared" si="23"/>
        <v>4.8237645822534115E-4</v>
      </c>
    </row>
    <row r="93" spans="5:34" x14ac:dyDescent="0.25">
      <c r="E93" s="40"/>
      <c r="F93" s="35"/>
      <c r="G93" s="35"/>
      <c r="H93" s="35"/>
      <c r="I93" s="35"/>
      <c r="J93" s="35">
        <v>-9.8836460000000006</v>
      </c>
      <c r="K93" s="35">
        <v>-9.4338429999999995</v>
      </c>
      <c r="L93" s="35">
        <f t="shared" si="24"/>
        <v>0.74292209677399335</v>
      </c>
      <c r="M93" s="35">
        <f t="shared" si="18"/>
        <v>2.4068793737950657E-2</v>
      </c>
      <c r="N93" s="52">
        <f t="shared" si="19"/>
        <v>2.1180404854114678E-3</v>
      </c>
      <c r="O93" s="40"/>
      <c r="P93" s="35"/>
      <c r="Q93" s="35"/>
      <c r="R93" s="35"/>
      <c r="S93" s="35"/>
      <c r="T93" s="35">
        <v>-8.1146119999999993</v>
      </c>
      <c r="U93" s="35">
        <v>-10.383691000000001</v>
      </c>
      <c r="V93" s="35">
        <f t="shared" si="25"/>
        <v>0.10444942561999994</v>
      </c>
      <c r="W93" s="35">
        <f t="shared" si="20"/>
        <v>0.18140746306863975</v>
      </c>
      <c r="X93" s="52">
        <f t="shared" si="21"/>
        <v>3.6317342483765465E-3</v>
      </c>
      <c r="Y93" s="40"/>
      <c r="Z93" s="35"/>
      <c r="AA93" s="35"/>
      <c r="AB93" s="35"/>
      <c r="AC93" s="35"/>
      <c r="AD93" s="35">
        <v>-11.63156</v>
      </c>
      <c r="AE93" s="35">
        <v>-7.9562799999999996</v>
      </c>
      <c r="AF93" s="35">
        <f t="shared" si="26"/>
        <v>5.1909871119996419E-2</v>
      </c>
      <c r="AG93" s="35">
        <f t="shared" si="22"/>
        <v>7.9536605993718423E-2</v>
      </c>
      <c r="AH93" s="41">
        <f t="shared" si="23"/>
        <v>1.2274935333061101E-3</v>
      </c>
    </row>
    <row r="94" spans="5:34" x14ac:dyDescent="0.25">
      <c r="E94" s="40"/>
      <c r="F94" s="35"/>
      <c r="G94" s="35"/>
      <c r="H94" s="35"/>
      <c r="I94" s="35"/>
      <c r="J94" s="35">
        <v>-9.8732419999999994</v>
      </c>
      <c r="K94" s="35">
        <v>-9.4555469999999993</v>
      </c>
      <c r="L94" s="35">
        <f t="shared" si="24"/>
        <v>0.12747284436799836</v>
      </c>
      <c r="M94" s="35">
        <f t="shared" si="18"/>
        <v>0.12426906061043472</v>
      </c>
      <c r="N94" s="52">
        <f t="shared" si="19"/>
        <v>2.9352657641040576E-3</v>
      </c>
      <c r="O94" s="40"/>
      <c r="P94" s="35"/>
      <c r="Q94" s="35"/>
      <c r="R94" s="35"/>
      <c r="S94" s="35"/>
      <c r="T94" s="35">
        <v>-8.0842229999999997</v>
      </c>
      <c r="U94" s="35">
        <v>-10.562535</v>
      </c>
      <c r="V94" s="35">
        <f>(U93-U94)*($B$6-T94)</f>
        <v>0.7304387782119991</v>
      </c>
      <c r="W94" s="35">
        <f t="shared" si="20"/>
        <v>8.1006842735660334E-2</v>
      </c>
      <c r="X94" s="52">
        <f t="shared" si="21"/>
        <v>1.61095858010245E-3</v>
      </c>
      <c r="Y94" s="40"/>
      <c r="Z94" s="35"/>
      <c r="AA94" s="35"/>
      <c r="AB94" s="35"/>
      <c r="AC94" s="35"/>
      <c r="AD94" s="35">
        <v>-11.594773</v>
      </c>
      <c r="AE94" s="35">
        <v>-8.0267979999999994</v>
      </c>
      <c r="AF94" s="35">
        <f t="shared" si="26"/>
        <v>0.53556820241399894</v>
      </c>
      <c r="AG94" s="35">
        <f t="shared" si="22"/>
        <v>4.2017003046386156E-2</v>
      </c>
      <c r="AH94" s="41">
        <f t="shared" si="23"/>
        <v>6.1702517869517231E-6</v>
      </c>
    </row>
    <row r="95" spans="5:34" x14ac:dyDescent="0.25">
      <c r="E95" s="40"/>
      <c r="F95" s="35"/>
      <c r="G95" s="35"/>
      <c r="H95" s="35"/>
      <c r="I95" s="35"/>
      <c r="J95" s="35">
        <v>-9.7694220000000005</v>
      </c>
      <c r="K95" s="35">
        <v>-9.5238420000000001</v>
      </c>
      <c r="L95" s="35">
        <f t="shared" si="24"/>
        <v>0.39402267549000514</v>
      </c>
      <c r="M95" s="35">
        <f t="shared" si="18"/>
        <v>0.13586449710281143</v>
      </c>
      <c r="N95" s="52">
        <f t="shared" si="19"/>
        <v>4.3261571855113361E-3</v>
      </c>
      <c r="O95" s="40"/>
      <c r="P95" s="35"/>
      <c r="Q95" s="35"/>
      <c r="R95" s="35"/>
      <c r="S95" s="35"/>
      <c r="T95" s="35">
        <v>-8.0034539999999996</v>
      </c>
      <c r="U95" s="35">
        <v>-10.568738</v>
      </c>
      <c r="V95" s="35">
        <f t="shared" ref="V95:V100" si="27">(U94-U95)*($B$6-T95)</f>
        <v>2.4833425161997165E-2</v>
      </c>
      <c r="W95" s="35">
        <f t="shared" si="20"/>
        <v>0.38513903251812864</v>
      </c>
      <c r="X95" s="52">
        <f t="shared" si="21"/>
        <v>6.9693593018252745E-2</v>
      </c>
      <c r="Y95" s="40"/>
      <c r="Z95" s="35"/>
      <c r="AA95" s="35"/>
      <c r="AB95" s="35"/>
      <c r="AC95" s="35"/>
      <c r="AD95" s="35">
        <v>-11.565041000000001</v>
      </c>
      <c r="AE95" s="35">
        <v>-8.0564870000000006</v>
      </c>
      <c r="AF95" s="35">
        <f t="shared" si="26"/>
        <v>0.22459850224900901</v>
      </c>
      <c r="AG95" s="35">
        <f t="shared" si="22"/>
        <v>1.4827992615320517E-2</v>
      </c>
      <c r="AH95" s="41">
        <f t="shared" si="23"/>
        <v>8.8048749771449549E-4</v>
      </c>
    </row>
    <row r="96" spans="5:34" x14ac:dyDescent="0.25">
      <c r="E96" s="40"/>
      <c r="F96" s="35"/>
      <c r="G96" s="35"/>
      <c r="H96" s="35"/>
      <c r="I96" s="35"/>
      <c r="J96" s="35">
        <v>-9.6574240000000007</v>
      </c>
      <c r="K96" s="35">
        <v>-9.6007549999999995</v>
      </c>
      <c r="L96" s="35">
        <f t="shared" si="24"/>
        <v>0.43512945211199633</v>
      </c>
      <c r="M96" s="35">
        <f t="shared" si="18"/>
        <v>0.13296658740074679</v>
      </c>
      <c r="N96" s="52">
        <f t="shared" si="19"/>
        <v>3.9533435674828782E-3</v>
      </c>
      <c r="O96" s="40"/>
      <c r="P96" s="35"/>
      <c r="Q96" s="35"/>
      <c r="R96" s="35"/>
      <c r="S96" s="35"/>
      <c r="T96" s="35">
        <v>-7.6715169999999997</v>
      </c>
      <c r="U96" s="35">
        <v>-10.764058</v>
      </c>
      <c r="V96" s="35">
        <f t="shared" si="27"/>
        <v>0.7171207004400022</v>
      </c>
      <c r="W96" s="35">
        <f t="shared" si="20"/>
        <v>0.47055317011470643</v>
      </c>
      <c r="X96" s="52">
        <f t="shared" si="21"/>
        <v>0.12208705381286589</v>
      </c>
      <c r="Y96" s="40"/>
      <c r="Z96" s="35"/>
      <c r="AA96" s="35"/>
      <c r="AB96" s="35"/>
      <c r="AC96" s="35"/>
      <c r="AD96" s="35">
        <v>-11.550859000000001</v>
      </c>
      <c r="AE96" s="35">
        <v>-8.0608160000000009</v>
      </c>
      <c r="AF96" s="35">
        <f t="shared" si="26"/>
        <v>3.2687668611001884E-2</v>
      </c>
      <c r="AG96" s="35">
        <f t="shared" si="22"/>
        <v>5.7705898987885106E-2</v>
      </c>
      <c r="AH96" s="41">
        <f t="shared" si="23"/>
        <v>1.7436929922230311E-4</v>
      </c>
    </row>
    <row r="97" spans="5:34" x14ac:dyDescent="0.25">
      <c r="E97" s="40"/>
      <c r="F97" s="35"/>
      <c r="G97" s="35"/>
      <c r="H97" s="35"/>
      <c r="I97" s="35"/>
      <c r="J97" s="35">
        <v>-9.5324659999999994</v>
      </c>
      <c r="K97" s="35">
        <v>-9.6462040000000009</v>
      </c>
      <c r="L97" s="35">
        <f t="shared" si="24"/>
        <v>0.25144504723400773</v>
      </c>
      <c r="M97" s="35">
        <f t="shared" si="18"/>
        <v>6.1742003547018025E-2</v>
      </c>
      <c r="N97" s="52">
        <f t="shared" si="19"/>
        <v>6.9705200471857116E-5</v>
      </c>
      <c r="O97" s="40"/>
      <c r="P97" s="35"/>
      <c r="Q97" s="35"/>
      <c r="R97" s="35"/>
      <c r="S97" s="35"/>
      <c r="T97" s="35">
        <v>-7.2280530000000001</v>
      </c>
      <c r="U97" s="35">
        <v>-10.921411000000001</v>
      </c>
      <c r="V97" s="35">
        <f t="shared" si="27"/>
        <v>0.50794382370900171</v>
      </c>
      <c r="W97" s="35">
        <f t="shared" si="20"/>
        <v>0.2214265363320298</v>
      </c>
      <c r="X97" s="52">
        <f t="shared" si="21"/>
        <v>1.0056669077325886E-2</v>
      </c>
      <c r="Y97" s="40"/>
      <c r="Z97" s="35"/>
      <c r="AA97" s="35"/>
      <c r="AB97" s="35"/>
      <c r="AC97" s="35"/>
      <c r="AD97" s="35">
        <v>-11.513852</v>
      </c>
      <c r="AE97" s="35">
        <v>-8.1050930000000001</v>
      </c>
      <c r="AF97" s="35">
        <f t="shared" si="26"/>
        <v>0.33269082500399422</v>
      </c>
      <c r="AG97" s="35">
        <f t="shared" si="22"/>
        <v>8.4730529615952468E-2</v>
      </c>
      <c r="AH97" s="41">
        <f t="shared" si="23"/>
        <v>1.6184148762437157E-3</v>
      </c>
    </row>
    <row r="98" spans="5:34" x14ac:dyDescent="0.25">
      <c r="E98" s="40"/>
      <c r="F98" s="35"/>
      <c r="G98" s="35"/>
      <c r="H98" s="35"/>
      <c r="I98" s="35"/>
      <c r="J98" s="35">
        <v>-9.5004969999999993</v>
      </c>
      <c r="K98" s="35">
        <v>-9.6990250000000007</v>
      </c>
      <c r="L98" s="35">
        <f t="shared" si="24"/>
        <v>0.29054175203699878</v>
      </c>
      <c r="M98" s="35">
        <f t="shared" si="18"/>
        <v>5.8305229851188481E-2</v>
      </c>
      <c r="N98" s="52">
        <f t="shared" si="19"/>
        <v>1.3890361387985074E-4</v>
      </c>
      <c r="O98" s="40"/>
      <c r="P98" s="35"/>
      <c r="Q98" s="35"/>
      <c r="R98" s="35"/>
      <c r="S98" s="35"/>
      <c r="T98" s="35">
        <v>-7.1054769999999996</v>
      </c>
      <c r="U98" s="35">
        <v>-11.105815</v>
      </c>
      <c r="V98" s="35">
        <f t="shared" si="27"/>
        <v>0.57266238070799647</v>
      </c>
      <c r="W98" s="35">
        <f t="shared" si="20"/>
        <v>0.18945979310925026</v>
      </c>
      <c r="X98" s="52">
        <f t="shared" si="21"/>
        <v>4.6671034385178597E-3</v>
      </c>
      <c r="Y98" s="40"/>
      <c r="Z98" s="35"/>
      <c r="AA98" s="35"/>
      <c r="AB98" s="35"/>
      <c r="AC98" s="35"/>
      <c r="AD98" s="35">
        <v>-11.451612000000001</v>
      </c>
      <c r="AE98" s="35">
        <v>-8.1625859999999992</v>
      </c>
      <c r="AF98" s="35">
        <f t="shared" si="26"/>
        <v>0.42841552871599353</v>
      </c>
      <c r="AG98" s="35">
        <f t="shared" si="22"/>
        <v>1.8085919661438979E-2</v>
      </c>
      <c r="AH98" s="41">
        <f t="shared" si="23"/>
        <v>6.9775658543176449E-4</v>
      </c>
    </row>
    <row r="99" spans="5:34" x14ac:dyDescent="0.25">
      <c r="E99" s="40"/>
      <c r="F99" s="35"/>
      <c r="G99" s="35"/>
      <c r="H99" s="35"/>
      <c r="I99" s="35"/>
      <c r="J99" s="35">
        <v>-9.4628689999999995</v>
      </c>
      <c r="K99" s="35">
        <v>-9.743563</v>
      </c>
      <c r="L99" s="35">
        <f t="shared" si="24"/>
        <v>0.24330525952199616</v>
      </c>
      <c r="M99" s="35">
        <f t="shared" si="18"/>
        <v>8.1083862223009298E-2</v>
      </c>
      <c r="N99" s="52">
        <f t="shared" si="19"/>
        <v>1.2084373256932521E-4</v>
      </c>
      <c r="O99" s="40"/>
      <c r="P99" s="35"/>
      <c r="Q99" s="35"/>
      <c r="R99" s="35"/>
      <c r="S99" s="35"/>
      <c r="T99" s="35">
        <v>-6.9173239999999998</v>
      </c>
      <c r="U99" s="35">
        <v>-11.128029</v>
      </c>
      <c r="V99" s="35">
        <f t="shared" si="27"/>
        <v>6.4805435335999861E-2</v>
      </c>
      <c r="W99" s="35">
        <f t="shared" si="20"/>
        <v>0.42552318564914898</v>
      </c>
      <c r="X99" s="52">
        <f t="shared" si="21"/>
        <v>9.2646937495697523E-2</v>
      </c>
      <c r="Y99" s="40"/>
      <c r="Z99" s="35"/>
      <c r="AA99" s="35"/>
      <c r="AB99" s="35"/>
      <c r="AC99" s="35"/>
      <c r="AD99" s="35">
        <v>-11.436089000000001</v>
      </c>
      <c r="AE99" s="35">
        <v>-8.1718670000000007</v>
      </c>
      <c r="AF99" s="35">
        <f t="shared" si="26"/>
        <v>6.9014342009010618E-2</v>
      </c>
      <c r="AG99" s="35">
        <f t="shared" si="22"/>
        <v>6.4604443500428127E-2</v>
      </c>
      <c r="AH99" s="41">
        <f t="shared" si="23"/>
        <v>4.0414835218614419E-4</v>
      </c>
    </row>
    <row r="100" spans="5:34" ht="15.75" thickBot="1" x14ac:dyDescent="0.3">
      <c r="E100" s="40"/>
      <c r="F100" s="35"/>
      <c r="G100" s="35"/>
      <c r="H100" s="35"/>
      <c r="I100" s="35"/>
      <c r="J100" s="35">
        <v>-9.3928370000000001</v>
      </c>
      <c r="K100" s="35">
        <v>-9.7844300000000004</v>
      </c>
      <c r="L100" s="35">
        <f t="shared" si="24"/>
        <v>0.22038906967900232</v>
      </c>
      <c r="M100" s="35">
        <f t="shared" si="18"/>
        <v>3.7192628100202574E-2</v>
      </c>
      <c r="N100" s="52">
        <f t="shared" si="19"/>
        <v>1.0823007407164697E-3</v>
      </c>
      <c r="O100" s="42"/>
      <c r="P100" s="43"/>
      <c r="Q100" s="43"/>
      <c r="R100" s="43"/>
      <c r="S100" s="43"/>
      <c r="T100" s="43">
        <v>-6.5103739999999997</v>
      </c>
      <c r="U100" s="43">
        <v>-11.252374</v>
      </c>
      <c r="V100" s="43">
        <f t="shared" si="27"/>
        <v>0.31215245502999978</v>
      </c>
      <c r="W100" s="43"/>
      <c r="X100" s="57"/>
      <c r="Y100" s="40"/>
      <c r="Z100" s="35"/>
      <c r="AA100" s="35"/>
      <c r="AB100" s="35"/>
      <c r="AC100" s="35"/>
      <c r="AD100" s="35">
        <v>-11.382711</v>
      </c>
      <c r="AE100" s="35">
        <v>-8.2082610000000003</v>
      </c>
      <c r="AF100" s="35">
        <f t="shared" si="26"/>
        <v>0.26868638413399704</v>
      </c>
      <c r="AG100" s="35">
        <f t="shared" si="22"/>
        <v>1.3518808971206699E-2</v>
      </c>
      <c r="AH100" s="41">
        <f t="shared" si="23"/>
        <v>9.5989629716397725E-4</v>
      </c>
    </row>
    <row r="101" spans="5:34" x14ac:dyDescent="0.25">
      <c r="E101" s="40"/>
      <c r="F101" s="35"/>
      <c r="G101" s="35"/>
      <c r="H101" s="35"/>
      <c r="I101" s="35"/>
      <c r="J101" s="35">
        <v>-9.3583730000000003</v>
      </c>
      <c r="K101" s="35">
        <v>-9.798413</v>
      </c>
      <c r="L101" s="35">
        <f t="shared" si="24"/>
        <v>7.4926129658998045E-2</v>
      </c>
      <c r="M101" s="35">
        <f t="shared" si="18"/>
        <v>3.8948963580561734E-2</v>
      </c>
      <c r="N101" s="41">
        <f t="shared" si="19"/>
        <v>9.6982441327943876E-4</v>
      </c>
      <c r="Y101" s="40"/>
      <c r="Z101" s="35"/>
      <c r="AA101" s="35"/>
      <c r="AB101" s="35"/>
      <c r="AC101" s="35"/>
      <c r="AD101" s="35">
        <v>-11.375275</v>
      </c>
      <c r="AE101" s="35">
        <v>-8.2195509999999992</v>
      </c>
      <c r="AF101" s="35">
        <f t="shared" si="26"/>
        <v>8.3266854749991973E-2</v>
      </c>
      <c r="AG101" s="35">
        <f t="shared" si="22"/>
        <v>1.5679966645373827E-2</v>
      </c>
      <c r="AH101" s="41">
        <f t="shared" si="23"/>
        <v>8.3065209034585425E-4</v>
      </c>
    </row>
    <row r="102" spans="5:34" x14ac:dyDescent="0.25">
      <c r="E102" s="40"/>
      <c r="F102" s="35"/>
      <c r="G102" s="35"/>
      <c r="H102" s="35"/>
      <c r="I102" s="35"/>
      <c r="J102" s="35">
        <v>-9.3333030000000008</v>
      </c>
      <c r="K102" s="35">
        <v>-9.8282209999999992</v>
      </c>
      <c r="L102" s="35">
        <f t="shared" si="24"/>
        <v>0.15897509582399558</v>
      </c>
      <c r="M102" s="35">
        <f t="shared" si="18"/>
        <v>4.4924837873943885E-2</v>
      </c>
      <c r="N102" s="41">
        <f t="shared" si="19"/>
        <v>6.3333408452621452E-4</v>
      </c>
      <c r="Y102" s="40"/>
      <c r="Z102" s="35"/>
      <c r="AA102" s="35"/>
      <c r="AB102" s="35"/>
      <c r="AC102" s="35"/>
      <c r="AD102" s="35">
        <v>-11.372147999999999</v>
      </c>
      <c r="AE102" s="35">
        <v>-8.2349160000000001</v>
      </c>
      <c r="AF102" s="35">
        <f t="shared" si="26"/>
        <v>0.11327305402000708</v>
      </c>
      <c r="AG102" s="35">
        <f t="shared" si="22"/>
        <v>6.5931570624397418E-2</v>
      </c>
      <c r="AH102" s="41">
        <f t="shared" si="23"/>
        <v>4.5926926306354685E-4</v>
      </c>
    </row>
    <row r="103" spans="5:34" x14ac:dyDescent="0.25">
      <c r="E103" s="40"/>
      <c r="F103" s="35"/>
      <c r="G103" s="35"/>
      <c r="H103" s="35"/>
      <c r="I103" s="35"/>
      <c r="J103" s="35">
        <v>-9.2972199999999994</v>
      </c>
      <c r="K103" s="35">
        <v>-9.854984</v>
      </c>
      <c r="L103" s="35">
        <f t="shared" si="24"/>
        <v>0.14176949886000401</v>
      </c>
      <c r="M103" s="35">
        <f t="shared" si="18"/>
        <v>7.263639101716169E-3</v>
      </c>
      <c r="N103" s="41">
        <f t="shared" si="19"/>
        <v>3.9472732040781071E-3</v>
      </c>
      <c r="Y103" s="40"/>
      <c r="Z103" s="35"/>
      <c r="AA103" s="35"/>
      <c r="AB103" s="35"/>
      <c r="AC103" s="35"/>
      <c r="AD103" s="35">
        <v>-11.306514</v>
      </c>
      <c r="AE103" s="35">
        <v>-8.2411729999999999</v>
      </c>
      <c r="AF103" s="35">
        <f t="shared" si="26"/>
        <v>4.571685809799806E-2</v>
      </c>
      <c r="AG103" s="35">
        <f t="shared" si="22"/>
        <v>3.23818389996616E-2</v>
      </c>
      <c r="AH103" s="41">
        <f t="shared" si="23"/>
        <v>1.4687411663641704E-4</v>
      </c>
    </row>
    <row r="104" spans="5:34" x14ac:dyDescent="0.25">
      <c r="E104" s="40"/>
      <c r="F104" s="35"/>
      <c r="G104" s="35"/>
      <c r="H104" s="35"/>
      <c r="I104" s="35"/>
      <c r="J104" s="35">
        <v>-9.2902020000000007</v>
      </c>
      <c r="K104" s="35">
        <v>-9.8568569999999998</v>
      </c>
      <c r="L104" s="35">
        <f t="shared" si="24"/>
        <v>9.9085483459988976E-3</v>
      </c>
      <c r="M104" s="35">
        <f t="shared" si="18"/>
        <v>2.0211067289977923E-2</v>
      </c>
      <c r="N104" s="41">
        <f t="shared" si="19"/>
        <v>2.4880044532283019E-3</v>
      </c>
      <c r="Y104" s="40"/>
      <c r="Z104" s="35"/>
      <c r="AA104" s="35"/>
      <c r="AB104" s="35"/>
      <c r="AC104" s="35"/>
      <c r="AD104" s="35">
        <v>-11.290298</v>
      </c>
      <c r="AE104" s="35">
        <v>-8.2692019999999999</v>
      </c>
      <c r="AF104" s="35">
        <f t="shared" si="26"/>
        <v>0.2043397626420006</v>
      </c>
      <c r="AG104" s="35">
        <f t="shared" si="22"/>
        <v>7.4717879152181615E-2</v>
      </c>
      <c r="AH104" s="41">
        <f t="shared" si="23"/>
        <v>9.1305965284306555E-4</v>
      </c>
    </row>
    <row r="105" spans="5:34" x14ac:dyDescent="0.25">
      <c r="E105" s="40"/>
      <c r="F105" s="35"/>
      <c r="G105" s="35"/>
      <c r="H105" s="35"/>
      <c r="I105" s="35"/>
      <c r="J105" s="35">
        <v>-9.2710310000000007</v>
      </c>
      <c r="K105" s="35">
        <v>-9.8632570000000008</v>
      </c>
      <c r="L105" s="35">
        <f t="shared" si="24"/>
        <v>3.3734598400005651E-2</v>
      </c>
      <c r="M105" s="35">
        <f t="shared" si="18"/>
        <v>2.0407693279740957E-2</v>
      </c>
      <c r="N105" s="41">
        <f t="shared" si="19"/>
        <v>2.4684277454794117E-3</v>
      </c>
      <c r="Y105" s="40"/>
      <c r="Z105" s="35"/>
      <c r="AA105" s="35"/>
      <c r="AB105" s="35"/>
      <c r="AC105" s="35"/>
      <c r="AD105" s="35">
        <v>-11.253926999999999</v>
      </c>
      <c r="AE105" s="35">
        <v>-8.3344699999999996</v>
      </c>
      <c r="AF105" s="35">
        <f t="shared" si="26"/>
        <v>0.47344930743599745</v>
      </c>
      <c r="AG105" s="35">
        <f t="shared" si="22"/>
        <v>4.8998194670824523E-2</v>
      </c>
      <c r="AH105" s="41">
        <f t="shared" si="23"/>
        <v>2.022474013449124E-5</v>
      </c>
    </row>
    <row r="106" spans="5:34" x14ac:dyDescent="0.25">
      <c r="E106" s="40"/>
      <c r="F106" s="35"/>
      <c r="G106" s="35"/>
      <c r="H106" s="35"/>
      <c r="I106" s="35"/>
      <c r="J106" s="35">
        <v>-9.2574550000000002</v>
      </c>
      <c r="K106" s="35">
        <v>-9.8784939999999999</v>
      </c>
      <c r="L106" s="35">
        <f t="shared" si="24"/>
        <v>8.0107841834995044E-2</v>
      </c>
      <c r="M106" s="35">
        <f t="shared" si="18"/>
        <v>4.1705097865848723E-2</v>
      </c>
      <c r="N106" s="41">
        <f t="shared" si="19"/>
        <v>8.057575995913908E-4</v>
      </c>
      <c r="Y106" s="40"/>
      <c r="Z106" s="35"/>
      <c r="AA106" s="35"/>
      <c r="AB106" s="35"/>
      <c r="AC106" s="35"/>
      <c r="AD106" s="35">
        <v>-11.221332</v>
      </c>
      <c r="AE106" s="35">
        <v>-8.3710540000000009</v>
      </c>
      <c r="AF106" s="35">
        <f t="shared" si="26"/>
        <v>0.26418520988800925</v>
      </c>
      <c r="AG106" s="35">
        <f t="shared" si="22"/>
        <v>7.8175687998252377E-2</v>
      </c>
      <c r="AH106" s="41">
        <f t="shared" si="23"/>
        <v>1.1339844637222197E-3</v>
      </c>
    </row>
    <row r="107" spans="5:34" x14ac:dyDescent="0.25">
      <c r="E107" s="40"/>
      <c r="F107" s="35"/>
      <c r="G107" s="35"/>
      <c r="H107" s="35"/>
      <c r="I107" s="35"/>
      <c r="J107" s="35">
        <v>-9.215973</v>
      </c>
      <c r="K107" s="35">
        <v>-9.8828019999999999</v>
      </c>
      <c r="L107" s="35">
        <f t="shared" si="24"/>
        <v>2.2470411683999887E-2</v>
      </c>
      <c r="M107" s="35">
        <f t="shared" si="18"/>
        <v>4.5346314877837995E-2</v>
      </c>
      <c r="N107" s="41">
        <f t="shared" si="19"/>
        <v>6.1229783749237334E-4</v>
      </c>
      <c r="Y107" s="40"/>
      <c r="Z107" s="35"/>
      <c r="AA107" s="35"/>
      <c r="AB107" s="35"/>
      <c r="AC107" s="35"/>
      <c r="AD107" s="35">
        <v>-11.158918999999999</v>
      </c>
      <c r="AE107" s="35">
        <v>-8.4181290000000004</v>
      </c>
      <c r="AF107" s="35">
        <f t="shared" si="26"/>
        <v>0.33700611192499663</v>
      </c>
      <c r="AG107" s="35">
        <f t="shared" si="22"/>
        <v>5.6716580512226916E-2</v>
      </c>
      <c r="AH107" s="41">
        <f t="shared" si="23"/>
        <v>1.4922035354248642E-4</v>
      </c>
    </row>
    <row r="108" spans="5:34" x14ac:dyDescent="0.25">
      <c r="E108" s="40"/>
      <c r="F108" s="35"/>
      <c r="G108" s="35"/>
      <c r="H108" s="35"/>
      <c r="I108" s="35"/>
      <c r="J108" s="35">
        <v>-9.1831499999999995</v>
      </c>
      <c r="K108" s="35">
        <v>-9.9140899999999998</v>
      </c>
      <c r="L108" s="35">
        <f t="shared" si="24"/>
        <v>0.1621703971999999</v>
      </c>
      <c r="M108" s="35">
        <f t="shared" si="18"/>
        <v>7.2806312047788646E-2</v>
      </c>
      <c r="N108" s="41">
        <f t="shared" si="19"/>
        <v>7.3730955631944405E-6</v>
      </c>
      <c r="Y108" s="40"/>
      <c r="Z108" s="35"/>
      <c r="AA108" s="35"/>
      <c r="AB108" s="35"/>
      <c r="AC108" s="35"/>
      <c r="AD108" s="35">
        <v>-11.115122</v>
      </c>
      <c r="AE108" s="35">
        <v>-8.4541649999999997</v>
      </c>
      <c r="AF108" s="35">
        <f t="shared" si="26"/>
        <v>0.25640053639199495</v>
      </c>
      <c r="AG108" s="35">
        <f t="shared" si="22"/>
        <v>2.2590132292662397E-2</v>
      </c>
      <c r="AH108" s="41">
        <f t="shared" si="23"/>
        <v>4.8008622002391929E-4</v>
      </c>
    </row>
    <row r="109" spans="5:34" x14ac:dyDescent="0.25">
      <c r="E109" s="40"/>
      <c r="F109" s="35"/>
      <c r="G109" s="35"/>
      <c r="H109" s="35"/>
      <c r="I109" s="35"/>
      <c r="J109" s="35">
        <v>-9.1206929999999993</v>
      </c>
      <c r="K109" s="35">
        <v>-9.9515049999999992</v>
      </c>
      <c r="L109" s="35">
        <f t="shared" si="24"/>
        <v>0.19159072859499643</v>
      </c>
      <c r="M109" s="35">
        <f t="shared" si="18"/>
        <v>0.15698784462817372</v>
      </c>
      <c r="N109" s="41">
        <f t="shared" si="19"/>
        <v>7.5510672402275963E-3</v>
      </c>
      <c r="Y109" s="40"/>
      <c r="Z109" s="35"/>
      <c r="AA109" s="35"/>
      <c r="AB109" s="35"/>
      <c r="AC109" s="35"/>
      <c r="AD109" s="35">
        <v>-11.104888000000001</v>
      </c>
      <c r="AE109" s="35">
        <v>-8.4743040000000001</v>
      </c>
      <c r="AF109" s="35">
        <f t="shared" si="26"/>
        <v>0.14308533943200252</v>
      </c>
      <c r="AG109" s="35">
        <f t="shared" si="22"/>
        <v>4.8747492284220102E-2</v>
      </c>
      <c r="AH109" s="41">
        <f t="shared" si="23"/>
        <v>1.8032678049402252E-5</v>
      </c>
    </row>
    <row r="110" spans="5:34" x14ac:dyDescent="0.25">
      <c r="E110" s="40"/>
      <c r="F110" s="35"/>
      <c r="G110" s="35"/>
      <c r="H110" s="35"/>
      <c r="I110" s="35"/>
      <c r="J110" s="35">
        <v>-8.9699740000000006</v>
      </c>
      <c r="K110" s="35">
        <v>-9.9954249999999991</v>
      </c>
      <c r="L110" s="35">
        <f t="shared" si="24"/>
        <v>0.21828125807999982</v>
      </c>
      <c r="M110" s="35">
        <f t="shared" si="18"/>
        <v>8.2371895480195023E-2</v>
      </c>
      <c r="N110" s="41">
        <f t="shared" si="19"/>
        <v>1.5082119001943219E-4</v>
      </c>
      <c r="Y110" s="40"/>
      <c r="Z110" s="35"/>
      <c r="AA110" s="35"/>
      <c r="AB110" s="35"/>
      <c r="AC110" s="35"/>
      <c r="AD110" s="35">
        <v>-11.068035999999999</v>
      </c>
      <c r="AE110" s="35">
        <v>-8.5062139999999999</v>
      </c>
      <c r="AF110" s="35">
        <f t="shared" si="26"/>
        <v>0.22554102875999915</v>
      </c>
      <c r="AG110" s="35">
        <f t="shared" si="22"/>
        <v>3.8958886085204578E-2</v>
      </c>
      <c r="AH110" s="41">
        <f t="shared" si="23"/>
        <v>3.0715051011574135E-5</v>
      </c>
    </row>
    <row r="111" spans="5:34" x14ac:dyDescent="0.25">
      <c r="E111" s="40"/>
      <c r="F111" s="35"/>
      <c r="G111" s="35"/>
      <c r="H111" s="35"/>
      <c r="I111" s="35"/>
      <c r="J111" s="35">
        <v>-8.9190109999999994</v>
      </c>
      <c r="K111" s="35">
        <v>-10.060138999999999</v>
      </c>
      <c r="L111" s="35">
        <f t="shared" si="24"/>
        <v>0.31832887785400182</v>
      </c>
      <c r="M111" s="35">
        <f t="shared" si="18"/>
        <v>2.3149065143111366E-2</v>
      </c>
      <c r="N111" s="41">
        <f t="shared" si="19"/>
        <v>2.2035422046632969E-3</v>
      </c>
      <c r="Y111" s="40"/>
      <c r="Z111" s="35"/>
      <c r="AA111" s="35"/>
      <c r="AB111" s="35"/>
      <c r="AC111" s="35"/>
      <c r="AD111" s="35">
        <v>-11.037243</v>
      </c>
      <c r="AE111" s="35">
        <v>-8.5300799999999999</v>
      </c>
      <c r="AF111" s="35">
        <f t="shared" si="26"/>
        <v>0.1679508414379996</v>
      </c>
      <c r="AG111" s="35">
        <f t="shared" si="22"/>
        <v>2.2199134420061845E-2</v>
      </c>
      <c r="AH111" s="41">
        <f t="shared" si="23"/>
        <v>4.9737330640019922E-4</v>
      </c>
    </row>
    <row r="112" spans="5:34" x14ac:dyDescent="0.25">
      <c r="E112" s="40"/>
      <c r="F112" s="35"/>
      <c r="G112" s="35"/>
      <c r="H112" s="35"/>
      <c r="I112" s="35"/>
      <c r="J112" s="35">
        <v>-8.8969869999999993</v>
      </c>
      <c r="K112" s="35">
        <v>-10.067268</v>
      </c>
      <c r="L112" s="35">
        <f t="shared" si="24"/>
        <v>3.4910620323004057E-2</v>
      </c>
      <c r="M112" s="35">
        <f t="shared" si="18"/>
        <v>9.6829941898154193E-2</v>
      </c>
      <c r="N112" s="41">
        <f t="shared" si="19"/>
        <v>7.1497274743372431E-4</v>
      </c>
      <c r="Y112" s="40"/>
      <c r="Z112" s="35"/>
      <c r="AA112" s="35"/>
      <c r="AB112" s="35"/>
      <c r="AC112" s="35"/>
      <c r="AD112" s="35">
        <v>-11.024623</v>
      </c>
      <c r="AE112" s="35">
        <v>-8.5483429999999991</v>
      </c>
      <c r="AF112" s="35">
        <f t="shared" si="26"/>
        <v>0.12829068984899475</v>
      </c>
      <c r="AG112" s="35">
        <f t="shared" si="22"/>
        <v>4.4795891429906712E-2</v>
      </c>
      <c r="AH112" s="41">
        <f t="shared" si="23"/>
        <v>8.6959658888745862E-8</v>
      </c>
    </row>
    <row r="113" spans="5:34" x14ac:dyDescent="0.25">
      <c r="E113" s="40"/>
      <c r="F113" s="35"/>
      <c r="G113" s="35"/>
      <c r="H113" s="35"/>
      <c r="I113" s="35"/>
      <c r="J113" s="35">
        <v>-8.8362990000000003</v>
      </c>
      <c r="K113" s="35">
        <v>-10.142720000000001</v>
      </c>
      <c r="L113" s="35">
        <f t="shared" si="24"/>
        <v>0.36490843214800145</v>
      </c>
      <c r="M113" s="35">
        <f t="shared" si="18"/>
        <v>0.11855256741209749</v>
      </c>
      <c r="N113" s="41">
        <f t="shared" si="19"/>
        <v>2.3485266580087196E-3</v>
      </c>
      <c r="Y113" s="40"/>
      <c r="Z113" s="35"/>
      <c r="AA113" s="35"/>
      <c r="AB113" s="35"/>
      <c r="AC113" s="35"/>
      <c r="AD113" s="35">
        <v>-10.981638</v>
      </c>
      <c r="AE113" s="35">
        <v>-8.5609509999999993</v>
      </c>
      <c r="AF113" s="35">
        <f t="shared" si="26"/>
        <v>8.8024491904001217E-2</v>
      </c>
      <c r="AG113" s="35">
        <f t="shared" si="22"/>
        <v>4.7896606142816774E-2</v>
      </c>
      <c r="AH113" s="41">
        <f t="shared" si="23"/>
        <v>1.1530126147685657E-5</v>
      </c>
    </row>
    <row r="114" spans="5:34" x14ac:dyDescent="0.25">
      <c r="E114" s="40"/>
      <c r="F114" s="35"/>
      <c r="G114" s="35"/>
      <c r="H114" s="35"/>
      <c r="I114" s="35"/>
      <c r="J114" s="35">
        <v>-8.7283930000000005</v>
      </c>
      <c r="K114" s="35">
        <v>-10.191822</v>
      </c>
      <c r="L114" s="35">
        <f t="shared" si="24"/>
        <v>0.23217355308599782</v>
      </c>
      <c r="M114" s="35">
        <f t="shared" si="18"/>
        <v>0.11978469518682199</v>
      </c>
      <c r="N114" s="41">
        <f t="shared" si="19"/>
        <v>2.4694665631763307E-3</v>
      </c>
      <c r="Y114" s="40"/>
      <c r="Z114" s="35"/>
      <c r="AA114" s="35"/>
      <c r="AB114" s="35"/>
      <c r="AC114" s="35"/>
      <c r="AD114" s="35">
        <v>-10.960266000000001</v>
      </c>
      <c r="AE114" s="35">
        <v>-8.6038150000000009</v>
      </c>
      <c r="AF114" s="35">
        <f t="shared" si="26"/>
        <v>0.29834484182401094</v>
      </c>
      <c r="AG114" s="35">
        <f t="shared" si="22"/>
        <v>0.10620201990546184</v>
      </c>
      <c r="AH114" s="41">
        <f t="shared" si="23"/>
        <v>3.8070155860934624E-3</v>
      </c>
    </row>
    <row r="115" spans="5:34" x14ac:dyDescent="0.25">
      <c r="E115" s="40"/>
      <c r="F115" s="35"/>
      <c r="G115" s="35"/>
      <c r="H115" s="35"/>
      <c r="I115" s="35"/>
      <c r="J115" s="35">
        <v>-8.6349940000000007</v>
      </c>
      <c r="K115" s="35">
        <v>-10.266821999999999</v>
      </c>
      <c r="L115" s="35">
        <f t="shared" si="24"/>
        <v>0.34762454999999676</v>
      </c>
      <c r="M115" s="35">
        <f t="shared" si="18"/>
        <v>5.331600519543836E-2</v>
      </c>
      <c r="N115" s="41">
        <f t="shared" si="19"/>
        <v>2.8139936309956023E-4</v>
      </c>
      <c r="Y115" s="40"/>
      <c r="Z115" s="35"/>
      <c r="AA115" s="35"/>
      <c r="AB115" s="35"/>
      <c r="AC115" s="35"/>
      <c r="AD115" s="35">
        <v>-10.876531999999999</v>
      </c>
      <c r="AE115" s="35">
        <v>-8.6691409999999998</v>
      </c>
      <c r="AF115" s="35">
        <f t="shared" si="26"/>
        <v>0.4492163294319923</v>
      </c>
      <c r="AG115" s="35">
        <f t="shared" si="22"/>
        <v>2.6445340478048973E-2</v>
      </c>
      <c r="AH115" s="41">
        <f t="shared" si="23"/>
        <v>3.2600692015790478E-4</v>
      </c>
    </row>
    <row r="116" spans="5:34" x14ac:dyDescent="0.25">
      <c r="E116" s="40"/>
      <c r="F116" s="35"/>
      <c r="G116" s="35"/>
      <c r="H116" s="35"/>
      <c r="I116" s="35"/>
      <c r="J116" s="35">
        <v>-8.5910910000000005</v>
      </c>
      <c r="K116" s="35">
        <v>-10.297072999999999</v>
      </c>
      <c r="L116" s="35">
        <f t="shared" si="24"/>
        <v>0.13888509384099912</v>
      </c>
      <c r="M116" s="35">
        <f t="shared" si="18"/>
        <v>6.7069699581852632E-2</v>
      </c>
      <c r="N116" s="41">
        <f t="shared" si="19"/>
        <v>9.1280603339379779E-6</v>
      </c>
      <c r="Y116" s="40"/>
      <c r="Z116" s="35"/>
      <c r="AA116" s="35"/>
      <c r="AB116" s="35"/>
      <c r="AC116" s="35"/>
      <c r="AD116" s="35">
        <v>-10.857549000000001</v>
      </c>
      <c r="AE116" s="35">
        <v>-8.6875529999999994</v>
      </c>
      <c r="AF116" s="35">
        <f t="shared" si="26"/>
        <v>0.12626119218799761</v>
      </c>
      <c r="AG116" s="35">
        <f t="shared" si="22"/>
        <v>1.6316981399756333E-2</v>
      </c>
      <c r="AH116" s="41">
        <f t="shared" si="23"/>
        <v>7.9433902837549946E-4</v>
      </c>
    </row>
    <row r="117" spans="5:34" x14ac:dyDescent="0.25">
      <c r="E117" s="40"/>
      <c r="F117" s="35"/>
      <c r="G117" s="35"/>
      <c r="H117" s="35"/>
      <c r="I117" s="35"/>
      <c r="J117" s="35">
        <v>-8.5243420000000008</v>
      </c>
      <c r="K117" s="35">
        <v>-10.303623999999999</v>
      </c>
      <c r="L117" s="35">
        <f t="shared" si="24"/>
        <v>2.9638964441999885E-2</v>
      </c>
      <c r="M117" s="35">
        <f t="shared" si="18"/>
        <v>7.1223013450711359E-2</v>
      </c>
      <c r="N117" s="41">
        <f t="shared" si="19"/>
        <v>1.2815278469092491E-6</v>
      </c>
      <c r="Y117" s="40"/>
      <c r="Z117" s="35"/>
      <c r="AA117" s="35"/>
      <c r="AB117" s="35"/>
      <c r="AC117" s="35"/>
      <c r="AD117" s="35">
        <v>-10.844060000000001</v>
      </c>
      <c r="AE117" s="35">
        <v>-8.6967339999999993</v>
      </c>
      <c r="AF117" s="35">
        <f t="shared" si="26"/>
        <v>6.2835314859999214E-2</v>
      </c>
      <c r="AG117" s="35">
        <f t="shared" si="22"/>
        <v>3.8234731396991094E-2</v>
      </c>
      <c r="AH117" s="41">
        <f t="shared" si="23"/>
        <v>3.9266149755949632E-5</v>
      </c>
    </row>
    <row r="118" spans="5:34" x14ac:dyDescent="0.25">
      <c r="E118" s="40"/>
      <c r="F118" s="35"/>
      <c r="G118" s="35"/>
      <c r="H118" s="35"/>
      <c r="I118" s="35"/>
      <c r="J118" s="35">
        <v>-8.4818809999999996</v>
      </c>
      <c r="K118" s="35">
        <v>-10.360806</v>
      </c>
      <c r="L118" s="35">
        <f t="shared" si="24"/>
        <v>0.25628291934200426</v>
      </c>
      <c r="M118" s="35">
        <f t="shared" si="18"/>
        <v>5.5815737610462719E-2</v>
      </c>
      <c r="N118" s="41">
        <f t="shared" si="19"/>
        <v>2.0378219076495687E-4</v>
      </c>
      <c r="Y118" s="40"/>
      <c r="Z118" s="35"/>
      <c r="AA118" s="35"/>
      <c r="AB118" s="35"/>
      <c r="AC118" s="35"/>
      <c r="AD118" s="35">
        <v>-10.809806</v>
      </c>
      <c r="AE118" s="35">
        <v>-8.7137209999999996</v>
      </c>
      <c r="AF118" s="35">
        <f t="shared" si="26"/>
        <v>0.11567817452200209</v>
      </c>
      <c r="AG118" s="35">
        <f t="shared" si="22"/>
        <v>0.13381494852967632</v>
      </c>
      <c r="AH118" s="41">
        <f t="shared" si="23"/>
        <v>7.9769810092752309E-3</v>
      </c>
    </row>
    <row r="119" spans="5:34" x14ac:dyDescent="0.25">
      <c r="E119" s="40"/>
      <c r="F119" s="35"/>
      <c r="G119" s="35"/>
      <c r="H119" s="35"/>
      <c r="I119" s="35"/>
      <c r="J119" s="35">
        <v>-8.4264069999999993</v>
      </c>
      <c r="K119" s="35">
        <v>-10.366973</v>
      </c>
      <c r="L119" s="35">
        <f t="shared" si="24"/>
        <v>2.7297651968998179E-2</v>
      </c>
      <c r="M119" s="35">
        <f t="shared" si="18"/>
        <v>7.136421921383336E-2</v>
      </c>
      <c r="N119" s="41">
        <f t="shared" si="19"/>
        <v>1.621169715764977E-6</v>
      </c>
      <c r="Y119" s="40"/>
      <c r="Z119" s="35"/>
      <c r="AA119" s="35"/>
      <c r="AB119" s="35"/>
      <c r="AC119" s="35"/>
      <c r="AD119" s="35">
        <v>-10.713191</v>
      </c>
      <c r="AE119" s="35">
        <v>-8.8063059999999993</v>
      </c>
      <c r="AF119" s="35">
        <f t="shared" si="26"/>
        <v>0.62154078873499796</v>
      </c>
      <c r="AG119" s="35">
        <f t="shared" si="22"/>
        <v>1.9956669085796908E-2</v>
      </c>
      <c r="AH119" s="41">
        <f t="shared" si="23"/>
        <v>6.0242428793991709E-4</v>
      </c>
    </row>
    <row r="120" spans="5:34" x14ac:dyDescent="0.25">
      <c r="E120" s="40"/>
      <c r="F120" s="35"/>
      <c r="G120" s="35"/>
      <c r="H120" s="35"/>
      <c r="I120" s="35"/>
      <c r="J120" s="35">
        <v>-8.3866289999999992</v>
      </c>
      <c r="K120" s="35">
        <v>-10.426223</v>
      </c>
      <c r="L120" s="35">
        <f t="shared" si="24"/>
        <v>0.259907768250002</v>
      </c>
      <c r="M120" s="35">
        <f t="shared" si="18"/>
        <v>4.8063355729703473E-2</v>
      </c>
      <c r="N120" s="41">
        <f t="shared" si="19"/>
        <v>4.8521568395351817E-4</v>
      </c>
      <c r="Y120" s="40"/>
      <c r="Z120" s="35"/>
      <c r="AA120" s="35"/>
      <c r="AB120" s="35"/>
      <c r="AC120" s="35"/>
      <c r="AD120" s="35">
        <v>-10.699870000000001</v>
      </c>
      <c r="AE120" s="35">
        <v>-8.8211659999999998</v>
      </c>
      <c r="AF120" s="35">
        <f t="shared" si="26"/>
        <v>9.9560068200003626E-2</v>
      </c>
      <c r="AG120" s="35">
        <f t="shared" si="22"/>
        <v>1.4581849025415219E-2</v>
      </c>
      <c r="AH120" s="41">
        <f t="shared" si="23"/>
        <v>8.9515572658546867E-4</v>
      </c>
    </row>
    <row r="121" spans="5:34" x14ac:dyDescent="0.25">
      <c r="E121" s="40"/>
      <c r="F121" s="35"/>
      <c r="G121" s="35"/>
      <c r="H121" s="35"/>
      <c r="I121" s="35"/>
      <c r="J121" s="35">
        <v>-8.3444489999999991</v>
      </c>
      <c r="K121" s="35">
        <v>-10.449265</v>
      </c>
      <c r="L121" s="35">
        <f t="shared" si="24"/>
        <v>0.10010479385800097</v>
      </c>
      <c r="M121" s="35">
        <f t="shared" si="18"/>
        <v>5.6425959495608108E-2</v>
      </c>
      <c r="N121" s="41">
        <f t="shared" si="19"/>
        <v>1.8673244602478137E-4</v>
      </c>
      <c r="Y121" s="40"/>
      <c r="Z121" s="35"/>
      <c r="AA121" s="35"/>
      <c r="AB121" s="35"/>
      <c r="AC121" s="35"/>
      <c r="AD121" s="35">
        <v>-10.685325000000001</v>
      </c>
      <c r="AE121" s="35">
        <v>-8.8222020000000008</v>
      </c>
      <c r="AF121" s="35">
        <f t="shared" si="26"/>
        <v>6.9259967000061852E-3</v>
      </c>
      <c r="AG121" s="35">
        <f t="shared" si="22"/>
        <v>7.4174460328336259E-2</v>
      </c>
      <c r="AH121" s="41">
        <f t="shared" si="23"/>
        <v>8.8051411739211176E-4</v>
      </c>
    </row>
    <row r="122" spans="5:34" x14ac:dyDescent="0.25">
      <c r="E122" s="40"/>
      <c r="F122" s="35"/>
      <c r="G122" s="35"/>
      <c r="H122" s="35"/>
      <c r="I122" s="35"/>
      <c r="J122" s="35">
        <v>-8.2960809999999992</v>
      </c>
      <c r="K122" s="35">
        <v>-10.478324000000001</v>
      </c>
      <c r="L122" s="35">
        <f t="shared" si="24"/>
        <v>0.1248398177790007</v>
      </c>
      <c r="M122" s="35">
        <f t="shared" si="18"/>
        <v>3.4436151062510797E-3</v>
      </c>
      <c r="N122" s="41">
        <f t="shared" si="19"/>
        <v>4.4418695921419433E-3</v>
      </c>
      <c r="Y122" s="40"/>
      <c r="Z122" s="35"/>
      <c r="AA122" s="35"/>
      <c r="AB122" s="35"/>
      <c r="AC122" s="35"/>
      <c r="AD122" s="35">
        <v>-10.628078</v>
      </c>
      <c r="AE122" s="35">
        <v>-8.8693679999999997</v>
      </c>
      <c r="AF122" s="35">
        <f t="shared" si="26"/>
        <v>0.31261992694799295</v>
      </c>
      <c r="AG122" s="35">
        <f t="shared" si="22"/>
        <v>2.6898342885761258E-2</v>
      </c>
      <c r="AH122" s="41">
        <f t="shared" si="23"/>
        <v>3.0985361487502906E-4</v>
      </c>
    </row>
    <row r="123" spans="5:34" x14ac:dyDescent="0.25">
      <c r="E123" s="40"/>
      <c r="F123" s="35"/>
      <c r="G123" s="35"/>
      <c r="H123" s="35"/>
      <c r="I123" s="35"/>
      <c r="J123" s="35">
        <v>-8.2949199999999994</v>
      </c>
      <c r="K123" s="35">
        <v>-10.481566000000001</v>
      </c>
      <c r="L123" s="35">
        <f t="shared" si="24"/>
        <v>1.3924130640000811E-2</v>
      </c>
      <c r="M123" s="35">
        <f t="shared" si="18"/>
        <v>6.5284242547492627E-2</v>
      </c>
      <c r="N123" s="41">
        <f t="shared" si="19"/>
        <v>2.3104605565670302E-5</v>
      </c>
      <c r="Y123" s="40"/>
      <c r="Z123" s="35"/>
      <c r="AA123" s="35"/>
      <c r="AB123" s="35"/>
      <c r="AC123" s="35"/>
      <c r="AD123" s="35">
        <v>-10.603203000000001</v>
      </c>
      <c r="AE123" s="35">
        <v>-8.8796029999999995</v>
      </c>
      <c r="AF123" s="35">
        <f t="shared" si="26"/>
        <v>6.7583782704998499E-2</v>
      </c>
      <c r="AG123" s="35">
        <f t="shared" si="22"/>
        <v>4.7657620943559992E-2</v>
      </c>
      <c r="AH123" s="41">
        <f t="shared" si="23"/>
        <v>9.9642419026179317E-6</v>
      </c>
    </row>
    <row r="124" spans="5:34" x14ac:dyDescent="0.25">
      <c r="E124" s="40"/>
      <c r="F124" s="35"/>
      <c r="G124" s="35"/>
      <c r="H124" s="35"/>
      <c r="I124" s="35"/>
      <c r="J124" s="35">
        <v>-8.2350300000000001</v>
      </c>
      <c r="K124" s="35">
        <v>-10.507550999999999</v>
      </c>
      <c r="L124" s="35">
        <f t="shared" si="24"/>
        <v>0.11004725454999405</v>
      </c>
      <c r="M124" s="35">
        <f t="shared" si="18"/>
        <v>1.055020473735026E-2</v>
      </c>
      <c r="N124" s="41">
        <f t="shared" si="19"/>
        <v>3.5451024402257639E-3</v>
      </c>
      <c r="Y124" s="40"/>
      <c r="Z124" s="35"/>
      <c r="AA124" s="35"/>
      <c r="AB124" s="35"/>
      <c r="AC124" s="35"/>
      <c r="AD124" s="35">
        <v>-10.577918</v>
      </c>
      <c r="AE124" s="35">
        <v>-8.92</v>
      </c>
      <c r="AF124" s="35">
        <f t="shared" si="26"/>
        <v>0.26572815344600303</v>
      </c>
      <c r="AG124" s="35">
        <f t="shared" si="22"/>
        <v>5.0124216442752917E-2</v>
      </c>
      <c r="AH124" s="41">
        <f t="shared" si="23"/>
        <v>3.1620538438468032E-5</v>
      </c>
    </row>
    <row r="125" spans="5:34" x14ac:dyDescent="0.25">
      <c r="E125" s="40"/>
      <c r="F125" s="35"/>
      <c r="G125" s="35"/>
      <c r="H125" s="35"/>
      <c r="I125" s="35"/>
      <c r="J125" s="35">
        <v>-8.2322159999999993</v>
      </c>
      <c r="K125" s="35">
        <v>-10.517719</v>
      </c>
      <c r="L125" s="35">
        <f t="shared" si="24"/>
        <v>4.3033172288000743E-2</v>
      </c>
      <c r="M125" s="35">
        <f t="shared" si="18"/>
        <v>5.1614042750010858E-2</v>
      </c>
      <c r="N125" s="41">
        <f t="shared" si="19"/>
        <v>3.4139675127892194E-4</v>
      </c>
      <c r="Y125" s="40"/>
      <c r="Z125" s="35"/>
      <c r="AA125" s="35"/>
      <c r="AB125" s="35"/>
      <c r="AC125" s="35"/>
      <c r="AD125" s="35">
        <v>-10.537843000000001</v>
      </c>
      <c r="AE125" s="35">
        <v>-8.9501069999999991</v>
      </c>
      <c r="AF125" s="35">
        <f t="shared" si="26"/>
        <v>0.1968348392009949</v>
      </c>
      <c r="AG125" s="35">
        <f t="shared" si="22"/>
        <v>1.3206968463656373E-2</v>
      </c>
      <c r="AH125" s="41">
        <f t="shared" si="23"/>
        <v>9.793165473880748E-4</v>
      </c>
    </row>
    <row r="126" spans="5:34" x14ac:dyDescent="0.25">
      <c r="E126" s="40"/>
      <c r="F126" s="35"/>
      <c r="G126" s="35"/>
      <c r="H126" s="35"/>
      <c r="I126" s="35"/>
      <c r="J126" s="35">
        <v>-8.1879559999999998</v>
      </c>
      <c r="K126" s="35">
        <v>-10.544271999999999</v>
      </c>
      <c r="L126" s="35">
        <f t="shared" si="24"/>
        <v>0.11120279566799927</v>
      </c>
      <c r="M126" s="35">
        <f t="shared" si="18"/>
        <v>5.177618180205986E-2</v>
      </c>
      <c r="N126" s="41">
        <f t="shared" si="19"/>
        <v>3.3543137819676218E-4</v>
      </c>
      <c r="Y126" s="40"/>
      <c r="Z126" s="35"/>
      <c r="AA126" s="35"/>
      <c r="AB126" s="35"/>
      <c r="AC126" s="35"/>
      <c r="AD126" s="35">
        <v>-10.527903</v>
      </c>
      <c r="AE126" s="35">
        <v>-8.9588029999999996</v>
      </c>
      <c r="AF126" s="35">
        <f t="shared" si="26"/>
        <v>5.6766644488003143E-2</v>
      </c>
      <c r="AG126" s="35">
        <f t="shared" si="22"/>
        <v>0.11853627651482933</v>
      </c>
      <c r="AH126" s="41">
        <f t="shared" si="23"/>
        <v>5.4812218431165034E-3</v>
      </c>
    </row>
    <row r="127" spans="5:34" x14ac:dyDescent="0.25">
      <c r="E127" s="40"/>
      <c r="F127" s="35"/>
      <c r="G127" s="35"/>
      <c r="H127" s="35"/>
      <c r="I127" s="35"/>
      <c r="J127" s="35">
        <v>-8.1417850000000005</v>
      </c>
      <c r="K127" s="35">
        <v>-10.567703</v>
      </c>
      <c r="L127" s="35">
        <f t="shared" si="24"/>
        <v>9.7046164335001767E-2</v>
      </c>
      <c r="M127" s="35">
        <f t="shared" si="18"/>
        <v>7.1365732967581516E-2</v>
      </c>
      <c r="N127" s="41">
        <f t="shared" si="19"/>
        <v>1.6250267860728362E-6</v>
      </c>
      <c r="Y127" s="40"/>
      <c r="Z127" s="35"/>
      <c r="AA127" s="35"/>
      <c r="AB127" s="35"/>
      <c r="AC127" s="35"/>
      <c r="AD127" s="35">
        <v>-10.432102</v>
      </c>
      <c r="AE127" s="35">
        <v>-9.0286100000000005</v>
      </c>
      <c r="AF127" s="35">
        <f t="shared" si="26"/>
        <v>0.44900574431400542</v>
      </c>
      <c r="AG127" s="35">
        <f t="shared" si="22"/>
        <v>4.0889903399257532E-3</v>
      </c>
      <c r="AH127" s="41">
        <f t="shared" si="23"/>
        <v>1.6331307024453343E-3</v>
      </c>
    </row>
    <row r="128" spans="5:34" x14ac:dyDescent="0.25">
      <c r="E128" s="40"/>
      <c r="F128" s="35"/>
      <c r="G128" s="35"/>
      <c r="H128" s="35"/>
      <c r="I128" s="35"/>
      <c r="J128" s="35">
        <v>-8.0787859999999991</v>
      </c>
      <c r="K128" s="35">
        <v>-10.601232</v>
      </c>
      <c r="L128" s="35">
        <f t="shared" si="24"/>
        <v>0.13675761579399873</v>
      </c>
      <c r="M128" s="35">
        <f t="shared" si="18"/>
        <v>5.7813260632832486E-2</v>
      </c>
      <c r="N128" s="41">
        <f t="shared" si="19"/>
        <v>1.5074208795086332E-4</v>
      </c>
      <c r="Y128" s="40"/>
      <c r="Z128" s="35"/>
      <c r="AA128" s="35"/>
      <c r="AB128" s="35"/>
      <c r="AC128" s="35"/>
      <c r="AD128" s="35">
        <v>-10.428431</v>
      </c>
      <c r="AE128" s="35">
        <v>-9.0304110000000009</v>
      </c>
      <c r="AF128" s="35">
        <f t="shared" si="26"/>
        <v>1.1577604231002479E-2</v>
      </c>
      <c r="AG128" s="35">
        <f t="shared" si="22"/>
        <v>6.7076981961026336E-2</v>
      </c>
      <c r="AH128" s="41">
        <f t="shared" si="23"/>
        <v>5.0967486224482025E-4</v>
      </c>
    </row>
    <row r="129" spans="5:34" x14ac:dyDescent="0.25">
      <c r="E129" s="40"/>
      <c r="F129" s="35"/>
      <c r="G129" s="35"/>
      <c r="H129" s="35"/>
      <c r="I129" s="35"/>
      <c r="J129" s="35">
        <v>-8.0211140000000007</v>
      </c>
      <c r="K129" s="35">
        <v>-10.605271</v>
      </c>
      <c r="L129" s="35">
        <f t="shared" si="24"/>
        <v>1.6241279446002295E-2</v>
      </c>
      <c r="M129" s="35">
        <f t="shared" si="18"/>
        <v>3.5116470850585529E-2</v>
      </c>
      <c r="N129" s="41">
        <f t="shared" si="19"/>
        <v>1.2232154216761893E-3</v>
      </c>
      <c r="Y129" s="40"/>
      <c r="Z129" s="35"/>
      <c r="AA129" s="35"/>
      <c r="AB129" s="35"/>
      <c r="AC129" s="35"/>
      <c r="AD129" s="35">
        <v>-10.376528</v>
      </c>
      <c r="AE129" s="35">
        <v>-9.0729009999999999</v>
      </c>
      <c r="AF129" s="35">
        <f t="shared" si="26"/>
        <v>0.27093867471999383</v>
      </c>
      <c r="AG129" s="35">
        <f t="shared" si="22"/>
        <v>1.8396995678642496E-2</v>
      </c>
      <c r="AH129" s="41">
        <f t="shared" si="23"/>
        <v>6.8141915638087543E-4</v>
      </c>
    </row>
    <row r="130" spans="5:34" x14ac:dyDescent="0.25">
      <c r="E130" s="40"/>
      <c r="F130" s="35"/>
      <c r="G130" s="35"/>
      <c r="H130" s="35"/>
      <c r="I130" s="35"/>
      <c r="J130" s="35">
        <v>-7.9958640000000001</v>
      </c>
      <c r="K130" s="35">
        <v>-10.629676</v>
      </c>
      <c r="L130" s="35">
        <f t="shared" si="24"/>
        <v>9.7519060919999151E-2</v>
      </c>
      <c r="M130" s="35">
        <f t="shared" si="18"/>
        <v>0.12405551035725909</v>
      </c>
      <c r="N130" s="41">
        <f t="shared" si="19"/>
        <v>2.9121718768494683E-3</v>
      </c>
      <c r="Y130" s="40"/>
      <c r="Z130" s="35"/>
      <c r="AA130" s="35"/>
      <c r="AB130" s="35"/>
      <c r="AC130" s="35"/>
      <c r="AD130" s="35">
        <v>-10.361363000000001</v>
      </c>
      <c r="AE130" s="35">
        <v>-9.0833159999999999</v>
      </c>
      <c r="AF130" s="35">
        <f t="shared" si="26"/>
        <v>6.6253595645000413E-2</v>
      </c>
      <c r="AG130" s="35">
        <f t="shared" si="22"/>
        <v>6.7097235092067012E-2</v>
      </c>
      <c r="AH130" s="41">
        <f t="shared" si="23"/>
        <v>5.105897409871476E-4</v>
      </c>
    </row>
    <row r="131" spans="5:34" x14ac:dyDescent="0.25">
      <c r="E131" s="40"/>
      <c r="F131" s="35"/>
      <c r="G131" s="35"/>
      <c r="H131" s="35"/>
      <c r="I131" s="35"/>
      <c r="J131" s="35">
        <v>-7.8825190000000003</v>
      </c>
      <c r="K131" s="35">
        <v>-10.680101000000001</v>
      </c>
      <c r="L131" s="35">
        <f t="shared" si="24"/>
        <v>0.19577602057500237</v>
      </c>
      <c r="M131" s="35">
        <f t="shared" si="18"/>
        <v>1.1540017547646999E-2</v>
      </c>
      <c r="N131" s="41">
        <f t="shared" si="19"/>
        <v>3.4282137500265312E-3</v>
      </c>
      <c r="Y131" s="40"/>
      <c r="Z131" s="35"/>
      <c r="AA131" s="35"/>
      <c r="AB131" s="35"/>
      <c r="AC131" s="35"/>
      <c r="AD131" s="35">
        <v>-10.298304</v>
      </c>
      <c r="AE131" s="35">
        <v>-9.1062419999999999</v>
      </c>
      <c r="AF131" s="35">
        <f t="shared" si="26"/>
        <v>0.14439491750400002</v>
      </c>
      <c r="AG131" s="35">
        <f t="shared" si="22"/>
        <v>8.9204553857972518E-2</v>
      </c>
      <c r="AH131" s="41">
        <f t="shared" si="23"/>
        <v>1.9984075309846358E-3</v>
      </c>
    </row>
    <row r="132" spans="5:34" x14ac:dyDescent="0.25">
      <c r="E132" s="40"/>
      <c r="F132" s="35"/>
      <c r="G132" s="35"/>
      <c r="H132" s="35"/>
      <c r="I132" s="35"/>
      <c r="J132" s="35">
        <v>-7.8801680000000003</v>
      </c>
      <c r="K132" s="35">
        <v>-10.691399000000001</v>
      </c>
      <c r="L132" s="35">
        <f t="shared" si="24"/>
        <v>4.3838138064000123E-2</v>
      </c>
      <c r="M132" s="35">
        <f t="shared" si="18"/>
        <v>6.089055878377226E-2</v>
      </c>
      <c r="N132" s="41">
        <f t="shared" si="19"/>
        <v>8.4647522070413096E-5</v>
      </c>
      <c r="Y132" s="40"/>
      <c r="Z132" s="35"/>
      <c r="AA132" s="35"/>
      <c r="AB132" s="35"/>
      <c r="AC132" s="35"/>
      <c r="AD132" s="35">
        <v>-10.245702</v>
      </c>
      <c r="AE132" s="35">
        <v>-9.1782869999999992</v>
      </c>
      <c r="AF132" s="35">
        <f t="shared" si="26"/>
        <v>0.4499716005899953</v>
      </c>
      <c r="AG132" s="35">
        <f t="shared" si="22"/>
        <v>6.8428787772398969E-2</v>
      </c>
      <c r="AH132" s="41">
        <f t="shared" si="23"/>
        <v>5.7253892247771773E-4</v>
      </c>
    </row>
    <row r="133" spans="5:34" x14ac:dyDescent="0.25">
      <c r="E133" s="40"/>
      <c r="F133" s="35"/>
      <c r="G133" s="35"/>
      <c r="H133" s="35"/>
      <c r="I133" s="35"/>
      <c r="J133" s="35">
        <v>-7.841761</v>
      </c>
      <c r="K133" s="35">
        <v>-10.738649000000001</v>
      </c>
      <c r="L133" s="35">
        <f t="shared" si="24"/>
        <v>0.18152320725000004</v>
      </c>
      <c r="M133" s="35">
        <f t="shared" si="18"/>
        <v>4.5920793470931455E-2</v>
      </c>
      <c r="N133" s="41">
        <f t="shared" si="19"/>
        <v>5.8419731660115616E-4</v>
      </c>
      <c r="Y133" s="40"/>
      <c r="Z133" s="35"/>
      <c r="AA133" s="35"/>
      <c r="AB133" s="35"/>
      <c r="AC133" s="35"/>
      <c r="AD133" s="35">
        <v>-10.191788000000001</v>
      </c>
      <c r="AE133" s="35">
        <v>-9.2204270000000008</v>
      </c>
      <c r="AF133" s="35">
        <f t="shared" si="26"/>
        <v>0.26092194632001009</v>
      </c>
      <c r="AG133" s="35">
        <f t="shared" si="22"/>
        <v>3.79024150417877E-2</v>
      </c>
      <c r="AH133" s="41">
        <f t="shared" si="23"/>
        <v>4.3541352462734667E-5</v>
      </c>
    </row>
    <row r="134" spans="5:34" x14ac:dyDescent="0.25">
      <c r="E134" s="40"/>
      <c r="F134" s="35"/>
      <c r="G134" s="35"/>
      <c r="H134" s="35"/>
      <c r="I134" s="35"/>
      <c r="J134" s="35">
        <v>-7.800948</v>
      </c>
      <c r="K134" s="35">
        <v>-10.759696999999999</v>
      </c>
      <c r="L134" s="35">
        <f t="shared" si="24"/>
        <v>8.0002353503994761E-2</v>
      </c>
      <c r="M134" s="35">
        <f t="shared" si="18"/>
        <v>5.7502728370051992E-2</v>
      </c>
      <c r="N134" s="41">
        <f t="shared" si="19"/>
        <v>1.5846376647898934E-4</v>
      </c>
      <c r="Y134" s="40"/>
      <c r="Z134" s="35"/>
      <c r="AA134" s="35"/>
      <c r="AB134" s="35"/>
      <c r="AC134" s="35"/>
      <c r="AD134" s="35">
        <v>-10.159033000000001</v>
      </c>
      <c r="AE134" s="35">
        <v>-9.2394979999999993</v>
      </c>
      <c r="AF134" s="35">
        <f t="shared" si="26"/>
        <v>0.11745891834299081</v>
      </c>
      <c r="AG134" s="35">
        <f t="shared" si="22"/>
        <v>4.2460108490206781E-2</v>
      </c>
      <c r="AH134" s="41">
        <f t="shared" si="23"/>
        <v>4.1652471279341629E-6</v>
      </c>
    </row>
    <row r="135" spans="5:34" x14ac:dyDescent="0.25">
      <c r="E135" s="40"/>
      <c r="F135" s="35"/>
      <c r="G135" s="35"/>
      <c r="H135" s="35"/>
      <c r="I135" s="35"/>
      <c r="J135" s="35">
        <v>-7.7492910000000004</v>
      </c>
      <c r="K135" s="35">
        <v>-10.784958</v>
      </c>
      <c r="L135" s="35">
        <f t="shared" si="24"/>
        <v>9.4710839951001588E-2</v>
      </c>
      <c r="M135" s="35">
        <f t="shared" si="18"/>
        <v>6.724432705440675E-2</v>
      </c>
      <c r="N135" s="41">
        <f t="shared" si="19"/>
        <v>8.1033622982579652E-6</v>
      </c>
      <c r="Y135" s="40"/>
      <c r="Z135" s="35"/>
      <c r="AA135" s="35"/>
      <c r="AB135" s="35"/>
      <c r="AC135" s="35"/>
      <c r="AD135" s="35">
        <v>-10.12519</v>
      </c>
      <c r="AE135" s="35">
        <v>-9.2651400000000006</v>
      </c>
      <c r="AF135" s="35">
        <f t="shared" si="26"/>
        <v>0.1570621219800078</v>
      </c>
      <c r="AG135" s="35">
        <f t="shared" si="22"/>
        <v>3.0923330545075536E-2</v>
      </c>
      <c r="AH135" s="41">
        <f t="shared" si="23"/>
        <v>1.8435316752410356E-4</v>
      </c>
    </row>
    <row r="136" spans="5:34" x14ac:dyDescent="0.25">
      <c r="E136" s="40"/>
      <c r="F136" s="35"/>
      <c r="G136" s="35"/>
      <c r="H136" s="35"/>
      <c r="I136" s="35"/>
      <c r="J136" s="35">
        <v>-7.6830660000000002</v>
      </c>
      <c r="K136" s="35">
        <v>-10.796621999999999</v>
      </c>
      <c r="L136" s="35">
        <f t="shared" si="24"/>
        <v>4.2959281823998802E-2</v>
      </c>
      <c r="M136" s="35">
        <f t="shared" si="18"/>
        <v>1.766363088382562E-2</v>
      </c>
      <c r="N136" s="41">
        <f t="shared" si="19"/>
        <v>2.7486256333543839E-3</v>
      </c>
      <c r="Y136" s="40"/>
      <c r="Z136" s="35"/>
      <c r="AA136" s="35"/>
      <c r="AB136" s="35"/>
      <c r="AC136" s="35"/>
      <c r="AD136" s="35">
        <v>-10.103543999999999</v>
      </c>
      <c r="AE136" s="35">
        <v>-9.2872240000000001</v>
      </c>
      <c r="AF136" s="35">
        <f t="shared" si="26"/>
        <v>0.13479066569599724</v>
      </c>
      <c r="AG136" s="35">
        <f t="shared" si="22"/>
        <v>6.2433517160255241E-2</v>
      </c>
      <c r="AH136" s="41">
        <f t="shared" si="23"/>
        <v>3.2157509285899409E-4</v>
      </c>
    </row>
    <row r="137" spans="5:34" x14ac:dyDescent="0.25">
      <c r="E137" s="40"/>
      <c r="F137" s="35"/>
      <c r="G137" s="35"/>
      <c r="H137" s="35"/>
      <c r="I137" s="35"/>
      <c r="J137" s="35">
        <v>-7.6750499999999997</v>
      </c>
      <c r="K137" s="35">
        <v>-10.812362</v>
      </c>
      <c r="L137" s="35">
        <f t="shared" si="24"/>
        <v>5.7845287000003583E-2</v>
      </c>
      <c r="M137" s="35">
        <f t="shared" si="18"/>
        <v>0.10010419170544164</v>
      </c>
      <c r="N137" s="41">
        <f t="shared" si="19"/>
        <v>9.007936222320493E-4</v>
      </c>
      <c r="Y137" s="40"/>
      <c r="Z137" s="35"/>
      <c r="AA137" s="35"/>
      <c r="AB137" s="35"/>
      <c r="AC137" s="35"/>
      <c r="AD137" s="35">
        <v>-10.052631</v>
      </c>
      <c r="AE137" s="35">
        <v>-9.3233599999999992</v>
      </c>
      <c r="AF137" s="35">
        <f t="shared" si="26"/>
        <v>0.21871787381599428</v>
      </c>
      <c r="AG137" s="35">
        <f t="shared" si="22"/>
        <v>4.7872298294525994E-2</v>
      </c>
      <c r="AH137" s="41">
        <f t="shared" si="23"/>
        <v>1.1365637368098792E-5</v>
      </c>
    </row>
    <row r="138" spans="5:34" x14ac:dyDescent="0.25">
      <c r="E138" s="40"/>
      <c r="F138" s="35"/>
      <c r="G138" s="35"/>
      <c r="H138" s="35"/>
      <c r="I138" s="35"/>
      <c r="J138" s="35">
        <v>-7.5929960000000003</v>
      </c>
      <c r="K138" s="35">
        <v>-10.869702999999999</v>
      </c>
      <c r="L138" s="35">
        <f t="shared" si="24"/>
        <v>0.20602598363599714</v>
      </c>
      <c r="M138" s="35">
        <f t="shared" si="18"/>
        <v>3.6997250519464682E-2</v>
      </c>
      <c r="N138" s="41">
        <f t="shared" si="19"/>
        <v>1.0951941090723573E-3</v>
      </c>
      <c r="Y138" s="40"/>
      <c r="Z138" s="35"/>
      <c r="AA138" s="35"/>
      <c r="AB138" s="35"/>
      <c r="AC138" s="35"/>
      <c r="AD138" s="35">
        <v>-10.014818999999999</v>
      </c>
      <c r="AE138" s="35">
        <v>-9.3527199999999997</v>
      </c>
      <c r="AF138" s="35">
        <f t="shared" si="26"/>
        <v>0.17659508584000297</v>
      </c>
      <c r="AG138" s="35">
        <f t="shared" si="22"/>
        <v>1.0533169703369021E-2</v>
      </c>
      <c r="AH138" s="41">
        <f t="shared" si="23"/>
        <v>1.153813644407012E-3</v>
      </c>
    </row>
    <row r="139" spans="5:34" x14ac:dyDescent="0.25">
      <c r="E139" s="40"/>
      <c r="F139" s="35"/>
      <c r="G139" s="35"/>
      <c r="H139" s="35"/>
      <c r="I139" s="35"/>
      <c r="J139" s="35">
        <v>-7.556457</v>
      </c>
      <c r="K139" s="35">
        <v>-10.875508</v>
      </c>
      <c r="L139" s="35">
        <f t="shared" si="24"/>
        <v>2.0645232885001794E-2</v>
      </c>
      <c r="M139" s="35">
        <f t="shared" si="18"/>
        <v>2.7134350369964127E-2</v>
      </c>
      <c r="N139" s="41">
        <f t="shared" si="19"/>
        <v>1.8452709623756444E-3</v>
      </c>
      <c r="Y139" s="40"/>
      <c r="Z139" s="35"/>
      <c r="AA139" s="35"/>
      <c r="AB139" s="35"/>
      <c r="AC139" s="35"/>
      <c r="AD139" s="35">
        <v>-10.005439000000001</v>
      </c>
      <c r="AE139" s="35">
        <v>-9.3575119999999998</v>
      </c>
      <c r="AF139" s="35">
        <f t="shared" si="26"/>
        <v>2.8778063688000781E-2</v>
      </c>
      <c r="AG139" s="35">
        <f t="shared" si="22"/>
        <v>8.643006266340536E-2</v>
      </c>
      <c r="AH139" s="41">
        <f t="shared" si="23"/>
        <v>1.758046111482359E-3</v>
      </c>
    </row>
    <row r="140" spans="5:34" x14ac:dyDescent="0.25">
      <c r="E140" s="40"/>
      <c r="F140" s="35"/>
      <c r="G140" s="35"/>
      <c r="H140" s="35"/>
      <c r="I140" s="35"/>
      <c r="J140" s="35">
        <v>-7.540788</v>
      </c>
      <c r="K140" s="35">
        <v>-10.897660999999999</v>
      </c>
      <c r="L140" s="35">
        <f t="shared" si="24"/>
        <v>7.8439076563997956E-2</v>
      </c>
      <c r="M140" s="35">
        <f t="shared" si="18"/>
        <v>1.7286852865689872E-2</v>
      </c>
      <c r="N140" s="41">
        <f t="shared" si="19"/>
        <v>2.7882745310645334E-3</v>
      </c>
      <c r="Y140" s="40"/>
      <c r="Z140" s="35"/>
      <c r="AA140" s="35"/>
      <c r="AB140" s="35"/>
      <c r="AC140" s="35"/>
      <c r="AD140" s="35">
        <v>-9.9364650000000001</v>
      </c>
      <c r="AE140" s="35">
        <v>-9.4095960000000005</v>
      </c>
      <c r="AF140" s="35">
        <f t="shared" si="26"/>
        <v>0.30919484306000405</v>
      </c>
      <c r="AG140" s="35">
        <f t="shared" si="22"/>
        <v>2.8407397927299592E-2</v>
      </c>
      <c r="AH140" s="41">
        <f t="shared" si="23"/>
        <v>2.5900409843313709E-4</v>
      </c>
    </row>
    <row r="141" spans="5:34" x14ac:dyDescent="0.25">
      <c r="E141" s="40"/>
      <c r="F141" s="35"/>
      <c r="G141" s="35"/>
      <c r="H141" s="35"/>
      <c r="I141" s="35"/>
      <c r="J141" s="35">
        <v>-7.5257870000000002</v>
      </c>
      <c r="K141" s="35">
        <v>-10.906252</v>
      </c>
      <c r="L141" s="35">
        <f t="shared" si="24"/>
        <v>3.0290036117003188E-2</v>
      </c>
      <c r="M141" s="35">
        <f t="shared" si="18"/>
        <v>9.7732427412809242E-2</v>
      </c>
      <c r="N141" s="41">
        <f t="shared" si="19"/>
        <v>7.6405030153045127E-4</v>
      </c>
      <c r="Y141" s="40"/>
      <c r="Z141" s="35"/>
      <c r="AA141" s="35"/>
      <c r="AB141" s="35"/>
      <c r="AC141" s="35"/>
      <c r="AD141" s="35">
        <v>-9.9122610000000009</v>
      </c>
      <c r="AE141" s="35">
        <v>-9.4244669999999999</v>
      </c>
      <c r="AF141" s="35">
        <f t="shared" si="26"/>
        <v>8.7921233330996537E-2</v>
      </c>
      <c r="AG141" s="35">
        <f t="shared" si="22"/>
        <v>8.2773358636705468E-3</v>
      </c>
      <c r="AH141" s="41">
        <f t="shared" si="23"/>
        <v>1.3121540027261111E-3</v>
      </c>
    </row>
    <row r="142" spans="5:34" x14ac:dyDescent="0.25">
      <c r="E142" s="40"/>
      <c r="F142" s="35"/>
      <c r="G142" s="35"/>
      <c r="H142" s="35"/>
      <c r="I142" s="35"/>
      <c r="J142" s="35">
        <v>-7.4375689999999999</v>
      </c>
      <c r="K142" s="35">
        <v>-10.948314</v>
      </c>
      <c r="L142" s="35">
        <f t="shared" si="24"/>
        <v>0.14459102727799861</v>
      </c>
      <c r="M142" s="35">
        <f t="shared" ref="M142:M163" si="28">SQRT((J142-J143)*(J142-J143)+(K142-K143)*(K142-K143))</f>
        <v>0.11125823579852391</v>
      </c>
      <c r="N142" s="41">
        <f t="shared" ref="N142:N163" si="29">(M142-$M$11)*(M142-$M$11)</f>
        <v>1.6947439723400451E-3</v>
      </c>
      <c r="Y142" s="40"/>
      <c r="Z142" s="35"/>
      <c r="AA142" s="35"/>
      <c r="AB142" s="35"/>
      <c r="AC142" s="35"/>
      <c r="AD142" s="35">
        <v>-9.9071259999999999</v>
      </c>
      <c r="AE142" s="35">
        <v>-9.4309589999999996</v>
      </c>
      <c r="AF142" s="35">
        <f t="shared" si="26"/>
        <v>3.8349061991998348E-2</v>
      </c>
      <c r="AG142" s="35">
        <f t="shared" ref="AG142:AG205" si="30">SQRT((AD142-AD143)*(AD142-AD143)+(AE142-AE143)*(AE142-AE143))</f>
        <v>1.4597140815927633E-2</v>
      </c>
      <c r="AH142" s="41">
        <f t="shared" ref="AH142:AH205" si="31">(AG142-AG$11)*(AG142-AG$11)</f>
        <v>8.9424092557906709E-4</v>
      </c>
    </row>
    <row r="143" spans="5:34" x14ac:dyDescent="0.25">
      <c r="E143" s="40"/>
      <c r="F143" s="35"/>
      <c r="G143" s="35"/>
      <c r="H143" s="35"/>
      <c r="I143" s="35"/>
      <c r="J143" s="35">
        <v>-7.3387570000000002</v>
      </c>
      <c r="K143" s="35">
        <v>-10.999447</v>
      </c>
      <c r="L143" s="35">
        <f t="shared" ref="L143:L164" si="32">(K142-K143)*($B$6-J143)</f>
        <v>0.17072066168100034</v>
      </c>
      <c r="M143" s="35">
        <f t="shared" si="28"/>
        <v>8.3845882427224603E-3</v>
      </c>
      <c r="N143" s="41">
        <f t="shared" si="29"/>
        <v>3.8076772512695032E-3</v>
      </c>
      <c r="Y143" s="40"/>
      <c r="Z143" s="35"/>
      <c r="AA143" s="35"/>
      <c r="AB143" s="35"/>
      <c r="AC143" s="35"/>
      <c r="AD143" s="35">
        <v>-9.8930039999999995</v>
      </c>
      <c r="AE143" s="35">
        <v>-9.4346530000000008</v>
      </c>
      <c r="AF143" s="35">
        <f t="shared" ref="AF143:AF206" si="33">(AE142-AE143)*($B$6-AD143)</f>
        <v>2.1768756776007047E-2</v>
      </c>
      <c r="AG143" s="35">
        <f t="shared" si="30"/>
        <v>9.5204772411890806E-2</v>
      </c>
      <c r="AH143" s="41">
        <f t="shared" si="31"/>
        <v>2.5708723138676576E-3</v>
      </c>
    </row>
    <row r="144" spans="5:34" x14ac:dyDescent="0.25">
      <c r="E144" s="40"/>
      <c r="F144" s="35"/>
      <c r="G144" s="35"/>
      <c r="H144" s="35"/>
      <c r="I144" s="35"/>
      <c r="J144" s="35">
        <v>-7.3304710000000002</v>
      </c>
      <c r="K144" s="35">
        <v>-11.000729</v>
      </c>
      <c r="L144" s="35">
        <f t="shared" si="32"/>
        <v>4.2696638219992785E-3</v>
      </c>
      <c r="M144" s="35">
        <f t="shared" si="28"/>
        <v>2.2484710049275873E-2</v>
      </c>
      <c r="N144" s="41">
        <f t="shared" si="29"/>
        <v>2.2663557563543596E-3</v>
      </c>
      <c r="Y144" s="40"/>
      <c r="Z144" s="35"/>
      <c r="AA144" s="35"/>
      <c r="AB144" s="35"/>
      <c r="AC144" s="35"/>
      <c r="AD144" s="35">
        <v>-9.8193029999999997</v>
      </c>
      <c r="AE144" s="35">
        <v>-9.4949200000000005</v>
      </c>
      <c r="AF144" s="35">
        <f t="shared" si="33"/>
        <v>0.35071193390099781</v>
      </c>
      <c r="AG144" s="35">
        <f t="shared" si="30"/>
        <v>7.2878892115618057E-2</v>
      </c>
      <c r="AH144" s="41">
        <f t="shared" si="31"/>
        <v>8.0530463615664544E-4</v>
      </c>
    </row>
    <row r="145" spans="5:34" x14ac:dyDescent="0.25">
      <c r="E145" s="40"/>
      <c r="F145" s="35"/>
      <c r="G145" s="35"/>
      <c r="H145" s="35"/>
      <c r="I145" s="35"/>
      <c r="J145" s="35">
        <v>-7.3088959999999998</v>
      </c>
      <c r="K145" s="35">
        <v>-11.007059999999999</v>
      </c>
      <c r="L145" s="35">
        <f t="shared" si="32"/>
        <v>2.094862057599808E-2</v>
      </c>
      <c r="M145" s="35">
        <f t="shared" si="28"/>
        <v>4.3154877105606802E-2</v>
      </c>
      <c r="N145" s="41">
        <f t="shared" si="29"/>
        <v>7.255529701990104E-4</v>
      </c>
      <c r="Y145" s="40"/>
      <c r="Z145" s="35"/>
      <c r="AA145" s="35"/>
      <c r="AB145" s="35"/>
      <c r="AC145" s="35"/>
      <c r="AD145" s="35">
        <v>-9.7579630000000002</v>
      </c>
      <c r="AE145" s="35">
        <v>-9.5342739999999999</v>
      </c>
      <c r="AF145" s="35">
        <f t="shared" si="33"/>
        <v>0.22659887590199682</v>
      </c>
      <c r="AG145" s="35">
        <f t="shared" si="30"/>
        <v>9.1948570755613176E-2</v>
      </c>
      <c r="AH145" s="41">
        <f t="shared" si="31"/>
        <v>2.251271761996292E-3</v>
      </c>
    </row>
    <row r="146" spans="5:34" x14ac:dyDescent="0.25">
      <c r="E146" s="40"/>
      <c r="F146" s="35"/>
      <c r="G146" s="35"/>
      <c r="H146" s="35"/>
      <c r="I146" s="35"/>
      <c r="J146" s="35">
        <v>-7.2729590000000002</v>
      </c>
      <c r="K146" s="35">
        <v>-11.030953</v>
      </c>
      <c r="L146" s="35">
        <f t="shared" si="32"/>
        <v>7.8200809387003453E-2</v>
      </c>
      <c r="M146" s="35">
        <f t="shared" si="28"/>
        <v>5.7883349220652615E-2</v>
      </c>
      <c r="N146" s="41">
        <f t="shared" si="29"/>
        <v>1.490259460774117E-4</v>
      </c>
      <c r="Y146" s="40"/>
      <c r="Z146" s="35"/>
      <c r="AA146" s="35"/>
      <c r="AB146" s="35"/>
      <c r="AC146" s="35"/>
      <c r="AD146" s="35">
        <v>-9.6660430000000002</v>
      </c>
      <c r="AE146" s="35">
        <v>-9.5365660000000005</v>
      </c>
      <c r="AF146" s="35">
        <f t="shared" si="33"/>
        <v>1.2986570556003552E-2</v>
      </c>
      <c r="AG146" s="35">
        <f t="shared" si="30"/>
        <v>3.2539576057470786E-2</v>
      </c>
      <c r="AH146" s="41">
        <f t="shared" si="31"/>
        <v>1.4307571532368274E-4</v>
      </c>
    </row>
    <row r="147" spans="5:34" x14ac:dyDescent="0.25">
      <c r="E147" s="40"/>
      <c r="F147" s="35"/>
      <c r="G147" s="35"/>
      <c r="H147" s="35"/>
      <c r="I147" s="35"/>
      <c r="J147" s="35">
        <v>-7.2168479999999997</v>
      </c>
      <c r="K147" s="35">
        <v>-11.045166999999999</v>
      </c>
      <c r="L147" s="35">
        <f t="shared" si="32"/>
        <v>4.5724277471996977E-2</v>
      </c>
      <c r="M147" s="35">
        <f t="shared" si="28"/>
        <v>1.6293326394571161E-2</v>
      </c>
      <c r="N147" s="41">
        <f t="shared" si="29"/>
        <v>2.8941861974243507E-3</v>
      </c>
      <c r="Y147" s="40"/>
      <c r="Z147" s="35"/>
      <c r="AA147" s="35"/>
      <c r="AB147" s="35"/>
      <c r="AC147" s="35"/>
      <c r="AD147" s="35">
        <v>-9.6573720000000005</v>
      </c>
      <c r="AE147" s="35">
        <v>-9.5679289999999995</v>
      </c>
      <c r="AF147" s="35">
        <f t="shared" si="33"/>
        <v>0.17743215803599391</v>
      </c>
      <c r="AG147" s="35">
        <f t="shared" si="30"/>
        <v>9.1701661866075729E-2</v>
      </c>
      <c r="AH147" s="41">
        <f t="shared" si="31"/>
        <v>2.2279022730685724E-3</v>
      </c>
    </row>
    <row r="148" spans="5:34" x14ac:dyDescent="0.25">
      <c r="E148" s="40"/>
      <c r="F148" s="35"/>
      <c r="G148" s="35"/>
      <c r="H148" s="35"/>
      <c r="I148" s="35"/>
      <c r="J148" s="35">
        <v>-7.2074389999999999</v>
      </c>
      <c r="K148" s="35">
        <v>-11.058469000000001</v>
      </c>
      <c r="L148" s="35">
        <f t="shared" si="32"/>
        <v>4.266535357800403E-2</v>
      </c>
      <c r="M148" s="35">
        <f t="shared" si="28"/>
        <v>2.0315070391214034E-2</v>
      </c>
      <c r="N148" s="41">
        <f t="shared" si="29"/>
        <v>2.4776399412337518E-3</v>
      </c>
      <c r="Y148" s="40"/>
      <c r="Z148" s="35"/>
      <c r="AA148" s="35"/>
      <c r="AB148" s="35"/>
      <c r="AC148" s="35"/>
      <c r="AD148" s="35">
        <v>-9.6016300000000001</v>
      </c>
      <c r="AE148" s="35">
        <v>-9.6407439999999998</v>
      </c>
      <c r="AF148" s="35">
        <f t="shared" si="33"/>
        <v>0.40788268845000164</v>
      </c>
      <c r="AG148" s="35">
        <f t="shared" si="30"/>
        <v>4.3619435874390301E-2</v>
      </c>
      <c r="AH148" s="41">
        <f t="shared" si="31"/>
        <v>7.7715918353790955E-7</v>
      </c>
    </row>
    <row r="149" spans="5:34" x14ac:dyDescent="0.25">
      <c r="E149" s="40"/>
      <c r="F149" s="35"/>
      <c r="G149" s="35"/>
      <c r="H149" s="35"/>
      <c r="I149" s="35"/>
      <c r="J149" s="35">
        <v>-7.188288</v>
      </c>
      <c r="K149" s="35">
        <v>-11.065246999999999</v>
      </c>
      <c r="L149" s="35">
        <f t="shared" si="32"/>
        <v>2.1610216063996303E-2</v>
      </c>
      <c r="M149" s="35">
        <f t="shared" si="28"/>
        <v>2.9817702812255414E-2</v>
      </c>
      <c r="N149" s="41">
        <f t="shared" si="29"/>
        <v>1.6219358552835791E-3</v>
      </c>
      <c r="Y149" s="40"/>
      <c r="Z149" s="35"/>
      <c r="AA149" s="35"/>
      <c r="AB149" s="35"/>
      <c r="AC149" s="35"/>
      <c r="AD149" s="35">
        <v>-9.567475</v>
      </c>
      <c r="AE149" s="35">
        <v>-9.6678750000000004</v>
      </c>
      <c r="AF149" s="35">
        <f t="shared" si="33"/>
        <v>0.15105116422500381</v>
      </c>
      <c r="AG149" s="35">
        <f t="shared" si="30"/>
        <v>6.5022999776992926E-3</v>
      </c>
      <c r="AH149" s="41">
        <f t="shared" si="31"/>
        <v>1.4439013704536027E-3</v>
      </c>
    </row>
    <row r="150" spans="5:34" x14ac:dyDescent="0.25">
      <c r="E150" s="40"/>
      <c r="F150" s="35"/>
      <c r="G150" s="35"/>
      <c r="H150" s="35"/>
      <c r="I150" s="35"/>
      <c r="J150" s="35">
        <v>-7.1585080000000003</v>
      </c>
      <c r="K150" s="35">
        <v>-11.066746</v>
      </c>
      <c r="L150" s="35">
        <f t="shared" si="32"/>
        <v>4.7346034920025442E-3</v>
      </c>
      <c r="M150" s="35">
        <f t="shared" si="28"/>
        <v>6.8198536062000964E-2</v>
      </c>
      <c r="N150" s="41">
        <f t="shared" si="29"/>
        <v>3.5812970611577063E-6</v>
      </c>
      <c r="Y150" s="40"/>
      <c r="Z150" s="35"/>
      <c r="AA150" s="35"/>
      <c r="AB150" s="35"/>
      <c r="AC150" s="35"/>
      <c r="AD150" s="35">
        <v>-9.5609870000000008</v>
      </c>
      <c r="AE150" s="35">
        <v>-9.6683059999999994</v>
      </c>
      <c r="AF150" s="35">
        <f t="shared" si="33"/>
        <v>2.3967853969942168E-3</v>
      </c>
      <c r="AG150" s="35">
        <f t="shared" si="30"/>
        <v>6.5016688880626297E-2</v>
      </c>
      <c r="AH150" s="41">
        <f t="shared" si="31"/>
        <v>4.2089340004537338E-4</v>
      </c>
    </row>
    <row r="151" spans="5:34" x14ac:dyDescent="0.25">
      <c r="E151" s="40"/>
      <c r="F151" s="35"/>
      <c r="G151" s="35"/>
      <c r="H151" s="35"/>
      <c r="I151" s="35"/>
      <c r="J151" s="35">
        <v>-7.0924529999999999</v>
      </c>
      <c r="K151" s="35">
        <v>-11.08371</v>
      </c>
      <c r="L151" s="35">
        <f t="shared" si="32"/>
        <v>5.2460372691999248E-2</v>
      </c>
      <c r="M151" s="35">
        <f t="shared" si="28"/>
        <v>4.7034755872651615E-2</v>
      </c>
      <c r="N151" s="41">
        <f t="shared" si="29"/>
        <v>5.3158889842615568E-4</v>
      </c>
      <c r="Y151" s="40"/>
      <c r="Z151" s="35"/>
      <c r="AA151" s="35"/>
      <c r="AB151" s="35"/>
      <c r="AC151" s="35"/>
      <c r="AD151" s="35">
        <v>-9.4977499999999999</v>
      </c>
      <c r="AE151" s="35">
        <v>-9.6834140000000009</v>
      </c>
      <c r="AF151" s="35">
        <f t="shared" si="33"/>
        <v>8.3060007000007985E-2</v>
      </c>
      <c r="AG151" s="35">
        <f t="shared" si="30"/>
        <v>1.8900541923446708E-2</v>
      </c>
      <c r="AH151" s="41">
        <f t="shared" si="31"/>
        <v>6.5538356628684613E-4</v>
      </c>
    </row>
    <row r="152" spans="5:34" x14ac:dyDescent="0.25">
      <c r="E152" s="40"/>
      <c r="F152" s="35"/>
      <c r="G152" s="35"/>
      <c r="H152" s="35"/>
      <c r="I152" s="35"/>
      <c r="J152" s="35">
        <v>-7.0654370000000002</v>
      </c>
      <c r="K152" s="35">
        <v>-11.122211999999999</v>
      </c>
      <c r="L152" s="35">
        <f t="shared" si="32"/>
        <v>0.11802545537399807</v>
      </c>
      <c r="M152" s="35">
        <f t="shared" si="28"/>
        <v>0.14486705674514216</v>
      </c>
      <c r="N152" s="41">
        <f t="shared" si="29"/>
        <v>5.5914635104049055E-3</v>
      </c>
      <c r="Y152" s="40"/>
      <c r="Z152" s="35"/>
      <c r="AA152" s="35"/>
      <c r="AB152" s="35"/>
      <c r="AC152" s="35"/>
      <c r="AD152" s="35">
        <v>-9.4866159999999997</v>
      </c>
      <c r="AE152" s="35">
        <v>-9.6986869999999996</v>
      </c>
      <c r="AF152" s="35">
        <f t="shared" si="33"/>
        <v>8.3797086167993196E-2</v>
      </c>
      <c r="AG152" s="35">
        <f t="shared" si="30"/>
        <v>7.0817213641881607E-2</v>
      </c>
      <c r="AH152" s="41">
        <f t="shared" si="31"/>
        <v>6.9254298474072081E-4</v>
      </c>
    </row>
    <row r="153" spans="5:34" x14ac:dyDescent="0.25">
      <c r="E153" s="40"/>
      <c r="F153" s="35"/>
      <c r="G153" s="35"/>
      <c r="H153" s="35"/>
      <c r="I153" s="35"/>
      <c r="J153" s="35">
        <v>-6.9269759999999998</v>
      </c>
      <c r="K153" s="35">
        <v>-11.164815000000001</v>
      </c>
      <c r="L153" s="35">
        <f t="shared" si="32"/>
        <v>0.12469795852800439</v>
      </c>
      <c r="M153" s="35">
        <f t="shared" si="28"/>
        <v>2.7675819518126827E-2</v>
      </c>
      <c r="N153" s="41">
        <f t="shared" si="29"/>
        <v>1.7990447853536164E-3</v>
      </c>
      <c r="Y153" s="40"/>
      <c r="Z153" s="35"/>
      <c r="AA153" s="35"/>
      <c r="AB153" s="35"/>
      <c r="AC153" s="35"/>
      <c r="AD153" s="35">
        <v>-9.4450040000000008</v>
      </c>
      <c r="AE153" s="35">
        <v>-9.7559889999999996</v>
      </c>
      <c r="AF153" s="35">
        <f t="shared" si="33"/>
        <v>0.31200961920799986</v>
      </c>
      <c r="AG153" s="35">
        <f t="shared" si="30"/>
        <v>3.0172032215282463E-2</v>
      </c>
      <c r="AH153" s="41">
        <f t="shared" si="31"/>
        <v>2.0531938077561948E-4</v>
      </c>
    </row>
    <row r="154" spans="5:34" x14ac:dyDescent="0.25">
      <c r="E154" s="40"/>
      <c r="F154" s="35"/>
      <c r="G154" s="35"/>
      <c r="H154" s="35"/>
      <c r="I154" s="35"/>
      <c r="J154" s="35">
        <v>-6.9042570000000003</v>
      </c>
      <c r="K154" s="35">
        <v>-11.180619999999999</v>
      </c>
      <c r="L154" s="35">
        <f t="shared" si="32"/>
        <v>4.590178188499569E-2</v>
      </c>
      <c r="M154" s="35">
        <f t="shared" si="28"/>
        <v>9.4687250319143032E-2</v>
      </c>
      <c r="N154" s="41">
        <f t="shared" si="29"/>
        <v>6.0497712444295554E-4</v>
      </c>
      <c r="Y154" s="40"/>
      <c r="Z154" s="35"/>
      <c r="AA154" s="35"/>
      <c r="AB154" s="35"/>
      <c r="AC154" s="35"/>
      <c r="AD154" s="35">
        <v>-9.417662</v>
      </c>
      <c r="AE154" s="35">
        <v>-9.7687469999999994</v>
      </c>
      <c r="AF154" s="35">
        <f t="shared" si="33"/>
        <v>6.9118531795999055E-2</v>
      </c>
      <c r="AG154" s="35">
        <f t="shared" si="30"/>
        <v>0.1035596142132634</v>
      </c>
      <c r="AH154" s="41">
        <f t="shared" si="31"/>
        <v>3.4879196531282012E-3</v>
      </c>
    </row>
    <row r="155" spans="5:34" x14ac:dyDescent="0.25">
      <c r="E155" s="40"/>
      <c r="F155" s="35"/>
      <c r="G155" s="35"/>
      <c r="H155" s="35"/>
      <c r="I155" s="35"/>
      <c r="J155" s="35">
        <v>-6.8100040000000002</v>
      </c>
      <c r="K155" s="35">
        <v>-11.189678000000001</v>
      </c>
      <c r="L155" s="35">
        <f t="shared" si="32"/>
        <v>2.5453016232003776E-2</v>
      </c>
      <c r="M155" s="35">
        <f t="shared" si="28"/>
        <v>7.4473794545463989E-2</v>
      </c>
      <c r="N155" s="41">
        <f t="shared" si="29"/>
        <v>1.9209172184089457E-5</v>
      </c>
      <c r="Y155" s="40"/>
      <c r="Z155" s="35"/>
      <c r="AA155" s="35"/>
      <c r="AB155" s="35"/>
      <c r="AC155" s="35"/>
      <c r="AD155" s="35">
        <v>-9.3246020000000005</v>
      </c>
      <c r="AE155" s="35">
        <v>-9.8141829999999999</v>
      </c>
      <c r="AF155" s="35">
        <f t="shared" si="33"/>
        <v>0.24192861647200256</v>
      </c>
      <c r="AG155" s="35">
        <f t="shared" si="30"/>
        <v>2.4278048129947178E-2</v>
      </c>
      <c r="AH155" s="41">
        <f t="shared" si="31"/>
        <v>4.0896787125268652E-4</v>
      </c>
    </row>
    <row r="156" spans="5:34" x14ac:dyDescent="0.25">
      <c r="E156" s="40"/>
      <c r="F156" s="35"/>
      <c r="G156" s="35"/>
      <c r="H156" s="35"/>
      <c r="I156" s="35"/>
      <c r="J156" s="35">
        <v>-6.7420590000000002</v>
      </c>
      <c r="K156" s="35">
        <v>-11.220171000000001</v>
      </c>
      <c r="L156" s="35">
        <f t="shared" si="32"/>
        <v>8.3613605086999679E-2</v>
      </c>
      <c r="M156" s="35">
        <f t="shared" si="28"/>
        <v>1.660586522888859E-2</v>
      </c>
      <c r="N156" s="41">
        <f t="shared" si="29"/>
        <v>2.8606561738152752E-3</v>
      </c>
      <c r="Y156" s="40"/>
      <c r="Z156" s="35"/>
      <c r="AA156" s="35"/>
      <c r="AB156" s="35"/>
      <c r="AC156" s="35"/>
      <c r="AD156" s="35">
        <v>-9.3143130000000003</v>
      </c>
      <c r="AE156" s="35">
        <v>-9.8361730000000005</v>
      </c>
      <c r="AF156" s="35">
        <f t="shared" si="33"/>
        <v>0.1168617428700033</v>
      </c>
      <c r="AG156" s="35">
        <f t="shared" si="30"/>
        <v>7.7864198737288087E-2</v>
      </c>
      <c r="AH156" s="41">
        <f t="shared" si="31"/>
        <v>1.1131028832958825E-3</v>
      </c>
    </row>
    <row r="157" spans="5:34" x14ac:dyDescent="0.25">
      <c r="E157" s="40"/>
      <c r="F157" s="35"/>
      <c r="G157" s="35"/>
      <c r="H157" s="35"/>
      <c r="I157" s="35"/>
      <c r="J157" s="35">
        <v>-6.7255409999999998</v>
      </c>
      <c r="K157" s="35">
        <v>-11.221876999999999</v>
      </c>
      <c r="L157" s="35">
        <f t="shared" si="32"/>
        <v>4.6497729459963281E-3</v>
      </c>
      <c r="M157" s="35">
        <f t="shared" si="28"/>
        <v>2.3687842155840192E-2</v>
      </c>
      <c r="N157" s="41">
        <f t="shared" si="29"/>
        <v>2.1532500493961458E-3</v>
      </c>
      <c r="Y157" s="40"/>
      <c r="Z157" s="35"/>
      <c r="AA157" s="35"/>
      <c r="AB157" s="35"/>
      <c r="AC157" s="35"/>
      <c r="AD157" s="35">
        <v>-9.2509840000000008</v>
      </c>
      <c r="AE157" s="35">
        <v>-9.881475</v>
      </c>
      <c r="AF157" s="35">
        <f t="shared" si="33"/>
        <v>0.23788007716799744</v>
      </c>
      <c r="AG157" s="35">
        <f t="shared" si="30"/>
        <v>3.1321207336244675E-2</v>
      </c>
      <c r="AH157" s="41">
        <f t="shared" si="31"/>
        <v>1.7370699260714942E-4</v>
      </c>
    </row>
    <row r="158" spans="5:34" x14ac:dyDescent="0.25">
      <c r="E158" s="40"/>
      <c r="F158" s="35"/>
      <c r="G158" s="35"/>
      <c r="H158" s="35"/>
      <c r="I158" s="35"/>
      <c r="J158" s="35">
        <v>-6.7027260000000002</v>
      </c>
      <c r="K158" s="35">
        <v>-11.228248000000001</v>
      </c>
      <c r="L158" s="35">
        <f t="shared" si="32"/>
        <v>1.7219067346003945E-2</v>
      </c>
      <c r="M158" s="35">
        <f t="shared" si="28"/>
        <v>1.1700446188073251E-2</v>
      </c>
      <c r="N158" s="41">
        <f t="shared" si="29"/>
        <v>3.4094529887555691E-3</v>
      </c>
      <c r="Y158" s="40"/>
      <c r="Z158" s="35"/>
      <c r="AA158" s="35"/>
      <c r="AB158" s="35"/>
      <c r="AC158" s="35"/>
      <c r="AD158" s="35">
        <v>-9.2274139999999996</v>
      </c>
      <c r="AE158" s="35">
        <v>-9.9021019999999993</v>
      </c>
      <c r="AF158" s="35">
        <f t="shared" si="33"/>
        <v>0.10782586857799625</v>
      </c>
      <c r="AG158" s="35">
        <f t="shared" si="30"/>
        <v>3.9209827301328763E-2</v>
      </c>
      <c r="AH158" s="41">
        <f t="shared" si="31"/>
        <v>2.7996531790856252E-5</v>
      </c>
    </row>
    <row r="159" spans="5:34" x14ac:dyDescent="0.25">
      <c r="E159" s="40"/>
      <c r="F159" s="35"/>
      <c r="G159" s="35"/>
      <c r="H159" s="35"/>
      <c r="I159" s="35"/>
      <c r="J159" s="35">
        <v>-6.6931310000000002</v>
      </c>
      <c r="K159" s="35">
        <v>-11.234944</v>
      </c>
      <c r="L159" s="35">
        <f t="shared" si="32"/>
        <v>1.80332051759995E-2</v>
      </c>
      <c r="M159" s="35">
        <f t="shared" si="28"/>
        <v>2.7680904970755187E-2</v>
      </c>
      <c r="N159" s="41">
        <f t="shared" si="29"/>
        <v>1.7986134107630281E-3</v>
      </c>
      <c r="Y159" s="40"/>
      <c r="Z159" s="35"/>
      <c r="AA159" s="35"/>
      <c r="AB159" s="35"/>
      <c r="AC159" s="35"/>
      <c r="AD159" s="35">
        <v>-9.1946729999999999</v>
      </c>
      <c r="AE159" s="35">
        <v>-9.9236760000000004</v>
      </c>
      <c r="AF159" s="35">
        <f t="shared" si="33"/>
        <v>0.11206987530200567</v>
      </c>
      <c r="AG159" s="35">
        <f t="shared" si="30"/>
        <v>6.2718690117061146E-2</v>
      </c>
      <c r="AH159" s="41">
        <f t="shared" si="31"/>
        <v>3.3188415310359345E-4</v>
      </c>
    </row>
    <row r="160" spans="5:34" x14ac:dyDescent="0.25">
      <c r="E160" s="40"/>
      <c r="F160" s="35"/>
      <c r="G160" s="35"/>
      <c r="H160" s="35"/>
      <c r="I160" s="35"/>
      <c r="J160" s="35">
        <v>-6.6655430000000004</v>
      </c>
      <c r="K160" s="35">
        <v>-11.237209999999999</v>
      </c>
      <c r="L160" s="35">
        <f t="shared" si="32"/>
        <v>6.04012043799672E-3</v>
      </c>
      <c r="M160" s="35">
        <f t="shared" si="28"/>
        <v>5.3393045773771408E-2</v>
      </c>
      <c r="N160" s="41">
        <f t="shared" si="29"/>
        <v>2.788205927425852E-4</v>
      </c>
      <c r="Y160" s="40"/>
      <c r="Z160" s="35"/>
      <c r="AA160" s="35"/>
      <c r="AB160" s="35"/>
      <c r="AC160" s="35"/>
      <c r="AD160" s="35">
        <v>-9.1419060000000005</v>
      </c>
      <c r="AE160" s="35">
        <v>-9.9575770000000006</v>
      </c>
      <c r="AF160" s="35">
        <f t="shared" si="33"/>
        <v>0.17431575530600094</v>
      </c>
      <c r="AG160" s="35">
        <f t="shared" si="30"/>
        <v>0.10299832157855818</v>
      </c>
      <c r="AH160" s="41">
        <f t="shared" si="31"/>
        <v>3.4219363746702059E-3</v>
      </c>
    </row>
    <row r="161" spans="5:34" x14ac:dyDescent="0.25">
      <c r="E161" s="40"/>
      <c r="F161" s="35"/>
      <c r="G161" s="35"/>
      <c r="H161" s="35"/>
      <c r="I161" s="35"/>
      <c r="J161" s="35">
        <v>-6.6134040000000001</v>
      </c>
      <c r="K161" s="35">
        <v>-11.248714</v>
      </c>
      <c r="L161" s="35">
        <f t="shared" si="32"/>
        <v>3.0064599616001053E-2</v>
      </c>
      <c r="M161" s="35">
        <f t="shared" si="28"/>
        <v>4.1204658013385451E-2</v>
      </c>
      <c r="N161" s="41">
        <f t="shared" si="29"/>
        <v>8.3441888054377436E-4</v>
      </c>
      <c r="Y161" s="40"/>
      <c r="Z161" s="35"/>
      <c r="AA161" s="35"/>
      <c r="AB161" s="35"/>
      <c r="AC161" s="35"/>
      <c r="AD161" s="35">
        <v>-9.0556839999999994</v>
      </c>
      <c r="AE161" s="35">
        <v>-10.013919</v>
      </c>
      <c r="AF161" s="35">
        <f t="shared" si="33"/>
        <v>0.28484734792799493</v>
      </c>
      <c r="AG161" s="35">
        <f t="shared" si="30"/>
        <v>5.3002886713826745E-3</v>
      </c>
      <c r="AH161" s="41">
        <f t="shared" si="31"/>
        <v>1.5366959410232745E-3</v>
      </c>
    </row>
    <row r="162" spans="5:34" x14ac:dyDescent="0.25">
      <c r="E162" s="40"/>
      <c r="F162" s="35"/>
      <c r="G162" s="35"/>
      <c r="H162" s="35"/>
      <c r="I162" s="35"/>
      <c r="J162" s="35">
        <v>-6.5724729999999996</v>
      </c>
      <c r="K162" s="35">
        <v>-11.253455000000001</v>
      </c>
      <c r="L162" s="35">
        <f t="shared" si="32"/>
        <v>1.2196094493002557E-2</v>
      </c>
      <c r="M162" s="35">
        <f t="shared" si="28"/>
        <v>0.2123834067200161</v>
      </c>
      <c r="N162" s="41">
        <f t="shared" si="29"/>
        <v>2.0247138235600006E-2</v>
      </c>
      <c r="Y162" s="40"/>
      <c r="Z162" s="35"/>
      <c r="AA162" s="35"/>
      <c r="AB162" s="35"/>
      <c r="AC162" s="35"/>
      <c r="AD162" s="35">
        <v>-9.0504820000000006</v>
      </c>
      <c r="AE162" s="35">
        <v>-10.014934999999999</v>
      </c>
      <c r="AF162" s="35">
        <f t="shared" si="33"/>
        <v>5.1312897119995251E-3</v>
      </c>
      <c r="AG162" s="35">
        <f t="shared" si="30"/>
        <v>5.6090623993685614E-3</v>
      </c>
      <c r="AH162" s="41">
        <f t="shared" si="31"/>
        <v>1.512582981327512E-3</v>
      </c>
    </row>
    <row r="163" spans="5:34" x14ac:dyDescent="0.25">
      <c r="E163" s="40"/>
      <c r="F163" s="35"/>
      <c r="G163" s="35"/>
      <c r="H163" s="35"/>
      <c r="I163" s="35"/>
      <c r="J163" s="35">
        <v>-6.3611040000000001</v>
      </c>
      <c r="K163" s="35">
        <v>-11.274188000000001</v>
      </c>
      <c r="L163" s="35">
        <f t="shared" si="32"/>
        <v>4.8952769231999746E-2</v>
      </c>
      <c r="M163" s="35">
        <f t="shared" si="28"/>
        <v>0.21867284471785736</v>
      </c>
      <c r="N163" s="41">
        <f t="shared" si="29"/>
        <v>2.2076574212958128E-2</v>
      </c>
      <c r="Y163" s="40"/>
      <c r="Z163" s="35"/>
      <c r="AA163" s="35"/>
      <c r="AB163" s="35"/>
      <c r="AC163" s="35"/>
      <c r="AD163" s="35">
        <v>-9.0456479999999999</v>
      </c>
      <c r="AE163" s="35">
        <v>-10.01778</v>
      </c>
      <c r="AF163" s="35">
        <f t="shared" si="33"/>
        <v>1.4354868560003292E-2</v>
      </c>
      <c r="AG163" s="35">
        <f t="shared" si="30"/>
        <v>5.6218210892911603E-2</v>
      </c>
      <c r="AH163" s="41">
        <f t="shared" si="31"/>
        <v>1.3729297959193539E-4</v>
      </c>
    </row>
    <row r="164" spans="5:34" ht="15.75" thickBot="1" x14ac:dyDescent="0.3">
      <c r="E164" s="42"/>
      <c r="F164" s="43"/>
      <c r="G164" s="43"/>
      <c r="H164" s="43"/>
      <c r="I164" s="43"/>
      <c r="J164" s="43">
        <v>-6.1426749999999997</v>
      </c>
      <c r="K164" s="43">
        <v>-11.284511999999999</v>
      </c>
      <c r="L164" s="43">
        <f t="shared" si="32"/>
        <v>2.2120976699997616E-2</v>
      </c>
      <c r="M164" s="43"/>
      <c r="N164" s="44"/>
      <c r="Y164" s="40"/>
      <c r="Z164" s="35"/>
      <c r="AA164" s="35"/>
      <c r="AB164" s="35"/>
      <c r="AC164" s="35"/>
      <c r="AD164" s="35">
        <v>-8.9929780000000008</v>
      </c>
      <c r="AE164" s="35">
        <v>-10.037436</v>
      </c>
      <c r="AF164" s="35">
        <f t="shared" si="33"/>
        <v>9.8141975567997281E-2</v>
      </c>
      <c r="AG164" s="35">
        <f t="shared" si="30"/>
        <v>7.8620920530099531E-2</v>
      </c>
      <c r="AH164" s="41">
        <f t="shared" si="31"/>
        <v>1.1641688269653314E-3</v>
      </c>
    </row>
    <row r="165" spans="5:34" x14ac:dyDescent="0.25">
      <c r="Y165" s="40"/>
      <c r="Z165" s="35"/>
      <c r="AA165" s="35"/>
      <c r="AB165" s="35"/>
      <c r="AC165" s="35"/>
      <c r="AD165" s="35">
        <v>-8.9205749999999995</v>
      </c>
      <c r="AE165" s="35">
        <v>-10.06808</v>
      </c>
      <c r="AF165" s="35">
        <f t="shared" si="33"/>
        <v>0.15078610030000275</v>
      </c>
      <c r="AG165" s="35">
        <f t="shared" si="30"/>
        <v>3.2945318119575177E-2</v>
      </c>
      <c r="AH165" s="41">
        <f t="shared" si="31"/>
        <v>1.3353383452842493E-4</v>
      </c>
    </row>
    <row r="166" spans="5:34" x14ac:dyDescent="0.25">
      <c r="Y166" s="40"/>
      <c r="Z166" s="35"/>
      <c r="AA166" s="35"/>
      <c r="AB166" s="35"/>
      <c r="AC166" s="35"/>
      <c r="AD166" s="35">
        <v>-8.9167199999999998</v>
      </c>
      <c r="AE166" s="35">
        <v>-10.100799</v>
      </c>
      <c r="AF166" s="35">
        <f t="shared" si="33"/>
        <v>0.16087016168000079</v>
      </c>
      <c r="AG166" s="35">
        <f t="shared" si="30"/>
        <v>4.6756164566824111E-2</v>
      </c>
      <c r="AH166" s="41">
        <f t="shared" si="31"/>
        <v>5.0857573081866414E-6</v>
      </c>
    </row>
    <row r="167" spans="5:34" x14ac:dyDescent="0.25">
      <c r="Y167" s="40"/>
      <c r="Z167" s="35"/>
      <c r="AA167" s="35"/>
      <c r="AB167" s="35"/>
      <c r="AC167" s="35"/>
      <c r="AD167" s="35">
        <v>-8.873958</v>
      </c>
      <c r="AE167" s="35">
        <v>-10.119707999999999</v>
      </c>
      <c r="AF167" s="35">
        <f t="shared" si="33"/>
        <v>9.2161671821994903E-2</v>
      </c>
      <c r="AG167" s="35">
        <f t="shared" si="30"/>
        <v>4.3600982248110251E-2</v>
      </c>
      <c r="AH167" s="41">
        <f t="shared" si="31"/>
        <v>8.1003591082761345E-7</v>
      </c>
    </row>
    <row r="168" spans="5:34" x14ac:dyDescent="0.25">
      <c r="Y168" s="40"/>
      <c r="Z168" s="35"/>
      <c r="AA168" s="35"/>
      <c r="AB168" s="35"/>
      <c r="AC168" s="35"/>
      <c r="AD168" s="35">
        <v>-8.8424309999999995</v>
      </c>
      <c r="AE168" s="35">
        <v>-10.149825999999999</v>
      </c>
      <c r="AF168" s="35">
        <f t="shared" si="33"/>
        <v>0.14584433685799933</v>
      </c>
      <c r="AG168" s="35">
        <f t="shared" si="30"/>
        <v>6.1056365335646727E-2</v>
      </c>
      <c r="AH168" s="41">
        <f t="shared" si="31"/>
        <v>2.7408004860779916E-4</v>
      </c>
    </row>
    <row r="169" spans="5:34" x14ac:dyDescent="0.25">
      <c r="Y169" s="40"/>
      <c r="Z169" s="35"/>
      <c r="AA169" s="35"/>
      <c r="AB169" s="35"/>
      <c r="AC169" s="35"/>
      <c r="AD169" s="35">
        <v>-8.7899530000000006</v>
      </c>
      <c r="AE169" s="35">
        <v>-10.181034</v>
      </c>
      <c r="AF169" s="35">
        <f t="shared" si="33"/>
        <v>0.14948485322400593</v>
      </c>
      <c r="AG169" s="35">
        <f t="shared" si="30"/>
        <v>5.4401127240160128E-2</v>
      </c>
      <c r="AH169" s="41">
        <f t="shared" si="31"/>
        <v>9.8012475843497414E-5</v>
      </c>
    </row>
    <row r="170" spans="5:34" x14ac:dyDescent="0.25">
      <c r="Y170" s="40"/>
      <c r="Z170" s="35"/>
      <c r="AA170" s="35"/>
      <c r="AB170" s="35"/>
      <c r="AC170" s="35"/>
      <c r="AD170" s="35">
        <v>-8.7364239999999995</v>
      </c>
      <c r="AE170" s="35">
        <v>-10.190735999999999</v>
      </c>
      <c r="AF170" s="35">
        <f t="shared" si="33"/>
        <v>4.5952785647995209E-2</v>
      </c>
      <c r="AG170" s="35">
        <f t="shared" si="30"/>
        <v>1.242961242356409E-2</v>
      </c>
      <c r="AH170" s="41">
        <f t="shared" si="31"/>
        <v>1.0285740420861726E-3</v>
      </c>
    </row>
    <row r="171" spans="5:34" x14ac:dyDescent="0.25">
      <c r="Y171" s="40"/>
      <c r="Z171" s="35"/>
      <c r="AA171" s="35"/>
      <c r="AB171" s="35"/>
      <c r="AC171" s="35"/>
      <c r="AD171" s="35">
        <v>-8.7277349999999991</v>
      </c>
      <c r="AE171" s="35">
        <v>-10.199624</v>
      </c>
      <c r="AF171" s="35">
        <f t="shared" si="33"/>
        <v>4.2020108680003172E-2</v>
      </c>
      <c r="AG171" s="35">
        <f t="shared" si="30"/>
        <v>3.6883447479864474E-2</v>
      </c>
      <c r="AH171" s="41">
        <f t="shared" si="31"/>
        <v>5.8027139889104619E-5</v>
      </c>
    </row>
    <row r="172" spans="5:34" x14ac:dyDescent="0.25">
      <c r="Y172" s="40"/>
      <c r="Z172" s="35"/>
      <c r="AA172" s="35"/>
      <c r="AB172" s="35"/>
      <c r="AC172" s="35"/>
      <c r="AD172" s="35">
        <v>-8.7072280000000006</v>
      </c>
      <c r="AE172" s="35">
        <v>-10.230281</v>
      </c>
      <c r="AF172" s="35">
        <f t="shared" si="33"/>
        <v>0.14430948879599867</v>
      </c>
      <c r="AG172" s="35">
        <f t="shared" si="30"/>
        <v>3.253890717279951E-2</v>
      </c>
      <c r="AH172" s="41">
        <f t="shared" si="31"/>
        <v>1.430917174002739E-4</v>
      </c>
    </row>
    <row r="173" spans="5:34" x14ac:dyDescent="0.25">
      <c r="Y173" s="40"/>
      <c r="Z173" s="35"/>
      <c r="AA173" s="35"/>
      <c r="AB173" s="35"/>
      <c r="AC173" s="35"/>
      <c r="AD173" s="35">
        <v>-8.6815800000000003</v>
      </c>
      <c r="AE173" s="35">
        <v>-10.250305000000001</v>
      </c>
      <c r="AF173" s="35">
        <f t="shared" si="33"/>
        <v>9.3743957920005394E-2</v>
      </c>
      <c r="AG173" s="35">
        <f t="shared" si="30"/>
        <v>7.0991398669134315E-2</v>
      </c>
      <c r="AH173" s="41">
        <f t="shared" si="31"/>
        <v>7.0174110517939934E-4</v>
      </c>
    </row>
    <row r="174" spans="5:34" x14ac:dyDescent="0.25">
      <c r="Y174" s="40"/>
      <c r="Z174" s="35"/>
      <c r="AA174" s="35"/>
      <c r="AB174" s="35"/>
      <c r="AC174" s="35"/>
      <c r="AD174" s="35">
        <v>-8.6106940000000005</v>
      </c>
      <c r="AE174" s="35">
        <v>-10.254172000000001</v>
      </c>
      <c r="AF174" s="35">
        <f t="shared" si="33"/>
        <v>1.7829553697998254E-2</v>
      </c>
      <c r="AG174" s="35">
        <f t="shared" si="30"/>
        <v>6.1287312781684693E-2</v>
      </c>
      <c r="AH174" s="41">
        <f t="shared" si="31"/>
        <v>2.8178022300021061E-4</v>
      </c>
    </row>
    <row r="175" spans="5:34" x14ac:dyDescent="0.25">
      <c r="Y175" s="40"/>
      <c r="Z175" s="35"/>
      <c r="AA175" s="35"/>
      <c r="AB175" s="35"/>
      <c r="AC175" s="35"/>
      <c r="AD175" s="35">
        <v>-8.5512259999999998</v>
      </c>
      <c r="AE175" s="35">
        <v>-10.268993999999999</v>
      </c>
      <c r="AF175" s="35">
        <f t="shared" si="33"/>
        <v>6.7458271771994441E-2</v>
      </c>
      <c r="AG175" s="35">
        <f t="shared" si="30"/>
        <v>7.4419206747990574E-2</v>
      </c>
      <c r="AH175" s="41">
        <f t="shared" si="31"/>
        <v>8.9509896347419863E-4</v>
      </c>
    </row>
    <row r="176" spans="5:34" x14ac:dyDescent="0.25">
      <c r="Y176" s="40"/>
      <c r="Z176" s="35"/>
      <c r="AA176" s="35"/>
      <c r="AB176" s="35"/>
      <c r="AC176" s="35"/>
      <c r="AD176" s="35">
        <v>-8.5307890000000004</v>
      </c>
      <c r="AE176" s="35">
        <v>-10.340552000000001</v>
      </c>
      <c r="AF176" s="35">
        <f t="shared" si="33"/>
        <v>0.32421419926200612</v>
      </c>
      <c r="AG176" s="35">
        <f t="shared" si="30"/>
        <v>4.4910794303820056E-2</v>
      </c>
      <c r="AH176" s="41">
        <f t="shared" si="31"/>
        <v>1.6792956970646819E-7</v>
      </c>
    </row>
    <row r="177" spans="25:34" x14ac:dyDescent="0.25">
      <c r="Y177" s="40"/>
      <c r="Z177" s="35"/>
      <c r="AA177" s="35"/>
      <c r="AB177" s="35"/>
      <c r="AC177" s="35"/>
      <c r="AD177" s="35">
        <v>-8.4883819999999996</v>
      </c>
      <c r="AE177" s="35">
        <v>-10.355338</v>
      </c>
      <c r="AF177" s="35">
        <f t="shared" si="33"/>
        <v>6.6365216251995859E-2</v>
      </c>
      <c r="AG177" s="35">
        <f t="shared" si="30"/>
        <v>5.3200375938539666E-4</v>
      </c>
      <c r="AH177" s="41">
        <f t="shared" si="31"/>
        <v>1.9332728237255764E-3</v>
      </c>
    </row>
    <row r="178" spans="25:34" x14ac:dyDescent="0.25">
      <c r="Y178" s="40"/>
      <c r="Z178" s="35"/>
      <c r="AA178" s="35"/>
      <c r="AB178" s="35"/>
      <c r="AC178" s="35"/>
      <c r="AD178" s="35">
        <v>-8.4878739999999997</v>
      </c>
      <c r="AE178" s="35">
        <v>-10.355496</v>
      </c>
      <c r="AF178" s="35">
        <f t="shared" si="33"/>
        <v>7.0908409200344947E-4</v>
      </c>
      <c r="AG178" s="35">
        <f t="shared" si="30"/>
        <v>4.1097169160417155E-2</v>
      </c>
      <c r="AH178" s="41">
        <f t="shared" si="31"/>
        <v>1.158607935011578E-5</v>
      </c>
    </row>
    <row r="179" spans="25:34" x14ac:dyDescent="0.25">
      <c r="Y179" s="40"/>
      <c r="Z179" s="35"/>
      <c r="AA179" s="35"/>
      <c r="AB179" s="35"/>
      <c r="AC179" s="35"/>
      <c r="AD179" s="35">
        <v>-8.4517860000000002</v>
      </c>
      <c r="AE179" s="35">
        <v>-10.375159</v>
      </c>
      <c r="AF179" s="35">
        <f t="shared" si="33"/>
        <v>8.7535468117997964E-2</v>
      </c>
      <c r="AG179" s="35">
        <f t="shared" si="30"/>
        <v>2.7434268862136766E-2</v>
      </c>
      <c r="AH179" s="41">
        <f t="shared" si="31"/>
        <v>2.912733867693752E-4</v>
      </c>
    </row>
    <row r="180" spans="25:34" x14ac:dyDescent="0.25">
      <c r="Y180" s="40"/>
      <c r="Z180" s="35"/>
      <c r="AA180" s="35"/>
      <c r="AB180" s="35"/>
      <c r="AC180" s="35"/>
      <c r="AD180" s="35">
        <v>-8.4255940000000002</v>
      </c>
      <c r="AE180" s="35">
        <v>-10.383321</v>
      </c>
      <c r="AF180" s="35">
        <f t="shared" si="33"/>
        <v>3.6121698228001979E-2</v>
      </c>
      <c r="AG180" s="35">
        <f t="shared" si="30"/>
        <v>7.3930024347346303E-3</v>
      </c>
      <c r="AH180" s="41">
        <f t="shared" si="31"/>
        <v>1.3770036464563979E-3</v>
      </c>
    </row>
    <row r="181" spans="25:34" x14ac:dyDescent="0.25">
      <c r="Y181" s="40"/>
      <c r="Z181" s="35"/>
      <c r="AA181" s="35"/>
      <c r="AB181" s="35"/>
      <c r="AC181" s="35"/>
      <c r="AD181" s="35">
        <v>-8.4187720000000006</v>
      </c>
      <c r="AE181" s="35">
        <v>-10.38617</v>
      </c>
      <c r="AF181" s="35">
        <f t="shared" si="33"/>
        <v>1.2589081427997506E-2</v>
      </c>
      <c r="AG181" s="35">
        <f t="shared" si="30"/>
        <v>9.0593139916895112E-3</v>
      </c>
      <c r="AH181" s="41">
        <f t="shared" si="31"/>
        <v>1.2561132629380608E-3</v>
      </c>
    </row>
    <row r="182" spans="25:34" x14ac:dyDescent="0.25">
      <c r="Y182" s="40"/>
      <c r="Z182" s="35"/>
      <c r="AA182" s="35"/>
      <c r="AB182" s="35"/>
      <c r="AC182" s="35"/>
      <c r="AD182" s="35">
        <v>-8.4146809999999999</v>
      </c>
      <c r="AE182" s="35">
        <v>-10.394253000000001</v>
      </c>
      <c r="AF182" s="35">
        <f t="shared" si="33"/>
        <v>3.5683866523004197E-2</v>
      </c>
      <c r="AG182" s="35">
        <f t="shared" si="30"/>
        <v>1.7328487643183687E-2</v>
      </c>
      <c r="AH182" s="41">
        <f t="shared" si="31"/>
        <v>7.3834554725066639E-4</v>
      </c>
    </row>
    <row r="183" spans="25:34" x14ac:dyDescent="0.25">
      <c r="Y183" s="40"/>
      <c r="Z183" s="35"/>
      <c r="AA183" s="35"/>
      <c r="AB183" s="35"/>
      <c r="AC183" s="35"/>
      <c r="AD183" s="35">
        <v>-8.4145509999999994</v>
      </c>
      <c r="AE183" s="35">
        <v>-10.411581</v>
      </c>
      <c r="AF183" s="35">
        <f t="shared" si="33"/>
        <v>7.6495339727996117E-2</v>
      </c>
      <c r="AG183" s="35">
        <f t="shared" si="30"/>
        <v>6.6260273837345618E-2</v>
      </c>
      <c r="AH183" s="41">
        <f t="shared" si="31"/>
        <v>4.7346590225964613E-4</v>
      </c>
    </row>
    <row r="184" spans="25:34" x14ac:dyDescent="0.25">
      <c r="Y184" s="40"/>
      <c r="Z184" s="35"/>
      <c r="AA184" s="35"/>
      <c r="AB184" s="35"/>
      <c r="AC184" s="35"/>
      <c r="AD184" s="35">
        <v>-8.3574959999999994</v>
      </c>
      <c r="AE184" s="35">
        <v>-10.445273</v>
      </c>
      <c r="AF184" s="35">
        <f t="shared" si="33"/>
        <v>0.14681275523200119</v>
      </c>
      <c r="AG184" s="35">
        <f t="shared" si="30"/>
        <v>2.8536618335044256E-2</v>
      </c>
      <c r="AH184" s="41">
        <f t="shared" si="31"/>
        <v>2.5486155213494231E-4</v>
      </c>
    </row>
    <row r="185" spans="25:34" x14ac:dyDescent="0.25">
      <c r="Y185" s="40"/>
      <c r="Z185" s="35"/>
      <c r="AA185" s="35"/>
      <c r="AB185" s="35"/>
      <c r="AC185" s="35"/>
      <c r="AD185" s="35">
        <v>-8.332827</v>
      </c>
      <c r="AE185" s="35">
        <v>-10.459618000000001</v>
      </c>
      <c r="AF185" s="35">
        <f t="shared" si="33"/>
        <v>6.2154403315002153E-2</v>
      </c>
      <c r="AG185" s="35">
        <f t="shared" si="30"/>
        <v>7.0835099788169223E-2</v>
      </c>
      <c r="AH185" s="41">
        <f t="shared" si="31"/>
        <v>6.9348469587017958E-4</v>
      </c>
    </row>
    <row r="186" spans="25:34" x14ac:dyDescent="0.25">
      <c r="Y186" s="40"/>
      <c r="Z186" s="35"/>
      <c r="AA186" s="35"/>
      <c r="AB186" s="35"/>
      <c r="AC186" s="35"/>
      <c r="AD186" s="35">
        <v>-8.2686860000000006</v>
      </c>
      <c r="AE186" s="35">
        <v>-10.489677</v>
      </c>
      <c r="AF186" s="35">
        <f t="shared" si="33"/>
        <v>0.12831243247399837</v>
      </c>
      <c r="AG186" s="35">
        <f t="shared" si="30"/>
        <v>2.4539308079081248E-2</v>
      </c>
      <c r="AH186" s="41">
        <f t="shared" si="31"/>
        <v>3.9846923211120551E-4</v>
      </c>
    </row>
    <row r="187" spans="25:34" x14ac:dyDescent="0.25">
      <c r="Y187" s="40"/>
      <c r="Z187" s="35"/>
      <c r="AA187" s="35"/>
      <c r="AB187" s="35"/>
      <c r="AC187" s="35"/>
      <c r="AD187" s="35">
        <v>-8.2470459999999992</v>
      </c>
      <c r="AE187" s="35">
        <v>-10.501248</v>
      </c>
      <c r="AF187" s="35">
        <f t="shared" si="33"/>
        <v>4.9142569265999983E-2</v>
      </c>
      <c r="AG187" s="35">
        <f t="shared" si="30"/>
        <v>5.8034242167877344E-2</v>
      </c>
      <c r="AH187" s="41">
        <f t="shared" si="31"/>
        <v>1.8314858407284174E-4</v>
      </c>
    </row>
    <row r="188" spans="25:34" x14ac:dyDescent="0.25">
      <c r="Y188" s="40"/>
      <c r="Z188" s="35"/>
      <c r="AA188" s="35"/>
      <c r="AB188" s="35"/>
      <c r="AC188" s="35"/>
      <c r="AD188" s="35">
        <v>-8.1950660000000006</v>
      </c>
      <c r="AE188" s="35">
        <v>-10.527056</v>
      </c>
      <c r="AF188" s="35">
        <f t="shared" si="33"/>
        <v>0.10826626332799838</v>
      </c>
      <c r="AG188" s="35">
        <f t="shared" si="30"/>
        <v>4.3439109843551378E-2</v>
      </c>
      <c r="AH188" s="41">
        <f t="shared" si="31"/>
        <v>1.1276153731774652E-6</v>
      </c>
    </row>
    <row r="189" spans="25:34" x14ac:dyDescent="0.25">
      <c r="Y189" s="40"/>
      <c r="Z189" s="35"/>
      <c r="AA189" s="35"/>
      <c r="AB189" s="35"/>
      <c r="AC189" s="35"/>
      <c r="AD189" s="35">
        <v>-8.1557359999999992</v>
      </c>
      <c r="AE189" s="35">
        <v>-10.545498</v>
      </c>
      <c r="AF189" s="35">
        <f t="shared" si="33"/>
        <v>7.66400833120012E-2</v>
      </c>
      <c r="AG189" s="35">
        <f t="shared" si="30"/>
        <v>1.7110268788069989E-2</v>
      </c>
      <c r="AH189" s="41">
        <f t="shared" si="31"/>
        <v>7.5025227675297034E-4</v>
      </c>
    </row>
    <row r="190" spans="25:34" x14ac:dyDescent="0.25">
      <c r="Y190" s="40"/>
      <c r="Z190" s="35"/>
      <c r="AA190" s="35"/>
      <c r="AB190" s="35"/>
      <c r="AC190" s="35"/>
      <c r="AD190" s="35">
        <v>-8.1535729999999997</v>
      </c>
      <c r="AE190" s="35">
        <v>-10.562471</v>
      </c>
      <c r="AF190" s="35">
        <f t="shared" si="33"/>
        <v>7.0498594529000522E-2</v>
      </c>
      <c r="AG190" s="35">
        <f t="shared" si="30"/>
        <v>3.0520370590803349E-2</v>
      </c>
      <c r="AH190" s="41">
        <f t="shared" si="31"/>
        <v>1.9545806014590223E-4</v>
      </c>
    </row>
    <row r="191" spans="25:34" x14ac:dyDescent="0.25">
      <c r="Y191" s="40"/>
      <c r="Z191" s="35"/>
      <c r="AA191" s="35"/>
      <c r="AB191" s="35"/>
      <c r="AC191" s="35"/>
      <c r="AD191" s="35">
        <v>-8.1255839999999999</v>
      </c>
      <c r="AE191" s="35">
        <v>-10.574641</v>
      </c>
      <c r="AF191" s="35">
        <f t="shared" si="33"/>
        <v>5.0208357279997312E-2</v>
      </c>
      <c r="AG191" s="35">
        <f t="shared" si="30"/>
        <v>7.4526744863841615E-2</v>
      </c>
      <c r="AH191" s="41">
        <f t="shared" si="31"/>
        <v>9.0154522261438853E-4</v>
      </c>
    </row>
    <row r="192" spans="25:34" x14ac:dyDescent="0.25">
      <c r="Y192" s="40"/>
      <c r="Z192" s="35"/>
      <c r="AA192" s="35"/>
      <c r="AB192" s="35"/>
      <c r="AC192" s="35"/>
      <c r="AD192" s="35">
        <v>-8.0559239999999992</v>
      </c>
      <c r="AE192" s="35">
        <v>-10.601131000000001</v>
      </c>
      <c r="AF192" s="35">
        <f t="shared" si="33"/>
        <v>0.10744142676000319</v>
      </c>
      <c r="AG192" s="35">
        <f t="shared" si="30"/>
        <v>2.2144489969290127E-2</v>
      </c>
      <c r="AH192" s="41">
        <f t="shared" si="31"/>
        <v>4.9981363904805524E-4</v>
      </c>
    </row>
    <row r="193" spans="25:34" x14ac:dyDescent="0.25">
      <c r="Y193" s="40"/>
      <c r="Z193" s="35"/>
      <c r="AA193" s="35"/>
      <c r="AB193" s="35"/>
      <c r="AC193" s="35"/>
      <c r="AD193" s="35">
        <v>-8.0505800000000001</v>
      </c>
      <c r="AE193" s="35">
        <v>-10.622621000000001</v>
      </c>
      <c r="AF193" s="35">
        <f t="shared" si="33"/>
        <v>8.7046964200000035E-2</v>
      </c>
      <c r="AG193" s="35">
        <f t="shared" si="30"/>
        <v>6.4696395023216363E-2</v>
      </c>
      <c r="AH193" s="41">
        <f t="shared" si="31"/>
        <v>4.0785389135070745E-4</v>
      </c>
    </row>
    <row r="194" spans="25:34" x14ac:dyDescent="0.25">
      <c r="Y194" s="40"/>
      <c r="Z194" s="35"/>
      <c r="AA194" s="35"/>
      <c r="AB194" s="35"/>
      <c r="AC194" s="35"/>
      <c r="AD194" s="35">
        <v>-7.9923529999999996</v>
      </c>
      <c r="AE194" s="35">
        <v>-10.650821000000001</v>
      </c>
      <c r="AF194" s="35">
        <f t="shared" si="33"/>
        <v>0.11258435460000001</v>
      </c>
      <c r="AG194" s="35">
        <f t="shared" si="30"/>
        <v>1.041403115992964E-2</v>
      </c>
      <c r="AH194" s="41">
        <f t="shared" si="31"/>
        <v>1.1619215945740345E-3</v>
      </c>
    </row>
    <row r="195" spans="25:34" x14ac:dyDescent="0.25">
      <c r="Y195" s="40"/>
      <c r="Z195" s="35"/>
      <c r="AA195" s="35"/>
      <c r="AB195" s="35"/>
      <c r="AC195" s="35"/>
      <c r="AD195" s="35">
        <v>-7.9841800000000003</v>
      </c>
      <c r="AE195" s="35">
        <v>-10.657275</v>
      </c>
      <c r="AF195" s="35">
        <f t="shared" si="33"/>
        <v>2.5713897719998956E-2</v>
      </c>
      <c r="AG195" s="35">
        <f t="shared" si="30"/>
        <v>1.4660081445885468E-2</v>
      </c>
      <c r="AH195" s="41">
        <f t="shared" si="31"/>
        <v>8.9048055135480396E-4</v>
      </c>
    </row>
    <row r="196" spans="25:34" x14ac:dyDescent="0.25">
      <c r="Y196" s="40"/>
      <c r="Z196" s="35"/>
      <c r="AA196" s="35"/>
      <c r="AB196" s="35"/>
      <c r="AC196" s="35"/>
      <c r="AD196" s="35">
        <v>-7.9696420000000003</v>
      </c>
      <c r="AE196" s="35">
        <v>-10.659162999999999</v>
      </c>
      <c r="AF196" s="35">
        <f t="shared" si="33"/>
        <v>7.4946840959969185E-3</v>
      </c>
      <c r="AG196" s="35">
        <f t="shared" si="30"/>
        <v>3.4079135787165399E-2</v>
      </c>
      <c r="AH196" s="41">
        <f t="shared" si="31"/>
        <v>1.0861529949255526E-4</v>
      </c>
    </row>
    <row r="197" spans="25:34" x14ac:dyDescent="0.25">
      <c r="Y197" s="40"/>
      <c r="Z197" s="35"/>
      <c r="AA197" s="35"/>
      <c r="AB197" s="35"/>
      <c r="AC197" s="35"/>
      <c r="AD197" s="35">
        <v>-7.942056</v>
      </c>
      <c r="AE197" s="35">
        <v>-10.679173</v>
      </c>
      <c r="AF197" s="35">
        <f t="shared" si="33"/>
        <v>7.8880540560003834E-2</v>
      </c>
      <c r="AG197" s="35">
        <f t="shared" si="30"/>
        <v>4.1815229582055677E-2</v>
      </c>
      <c r="AH197" s="41">
        <f t="shared" si="31"/>
        <v>7.2133745464306443E-6</v>
      </c>
    </row>
    <row r="198" spans="25:34" x14ac:dyDescent="0.25">
      <c r="Y198" s="40"/>
      <c r="Z198" s="35"/>
      <c r="AA198" s="35"/>
      <c r="AB198" s="35"/>
      <c r="AC198" s="35"/>
      <c r="AD198" s="35">
        <v>-7.9005929999999998</v>
      </c>
      <c r="AE198" s="35">
        <v>-10.684589000000001</v>
      </c>
      <c r="AF198" s="35">
        <f t="shared" si="33"/>
        <v>2.1125611688001207E-2</v>
      </c>
      <c r="AG198" s="35">
        <f t="shared" si="30"/>
        <v>1.8856580814133477E-2</v>
      </c>
      <c r="AH198" s="41">
        <f t="shared" si="31"/>
        <v>6.5763634813120623E-4</v>
      </c>
    </row>
    <row r="199" spans="25:34" x14ac:dyDescent="0.25">
      <c r="Y199" s="40"/>
      <c r="Z199" s="35"/>
      <c r="AA199" s="35"/>
      <c r="AB199" s="35"/>
      <c r="AC199" s="35"/>
      <c r="AD199" s="35">
        <v>-7.8994850000000003</v>
      </c>
      <c r="AE199" s="35">
        <v>-10.703412999999999</v>
      </c>
      <c r="AF199" s="35">
        <f t="shared" si="33"/>
        <v>7.3403905639994618E-2</v>
      </c>
      <c r="AG199" s="35">
        <f t="shared" si="30"/>
        <v>2.9745165069301978E-2</v>
      </c>
      <c r="AH199" s="41">
        <f t="shared" si="31"/>
        <v>2.1773472937896025E-4</v>
      </c>
    </row>
    <row r="200" spans="25:34" x14ac:dyDescent="0.25">
      <c r="Y200" s="40"/>
      <c r="Z200" s="35"/>
      <c r="AA200" s="35"/>
      <c r="AB200" s="35"/>
      <c r="AC200" s="35"/>
      <c r="AD200" s="35">
        <v>-7.8725040000000002</v>
      </c>
      <c r="AE200" s="35">
        <v>-10.715935</v>
      </c>
      <c r="AF200" s="35">
        <f t="shared" si="33"/>
        <v>4.8491495088002282E-2</v>
      </c>
      <c r="AG200" s="35">
        <f t="shared" si="30"/>
        <v>3.0003365627876432E-2</v>
      </c>
      <c r="AH200" s="41">
        <f t="shared" si="31"/>
        <v>2.1018146612950125E-4</v>
      </c>
    </row>
    <row r="201" spans="25:34" x14ac:dyDescent="0.25">
      <c r="Y201" s="40"/>
      <c r="Z201" s="35"/>
      <c r="AA201" s="35"/>
      <c r="AB201" s="35"/>
      <c r="AC201" s="35"/>
      <c r="AD201" s="35">
        <v>-7.8488189999999998</v>
      </c>
      <c r="AE201" s="35">
        <v>-10.734353</v>
      </c>
      <c r="AF201" s="35">
        <f t="shared" si="33"/>
        <v>7.088754834200188E-2</v>
      </c>
      <c r="AG201" s="35">
        <f t="shared" si="30"/>
        <v>8.2626254907261568E-3</v>
      </c>
      <c r="AH201" s="41">
        <f t="shared" si="31"/>
        <v>1.313219946403576E-3</v>
      </c>
    </row>
    <row r="202" spans="25:34" x14ac:dyDescent="0.25">
      <c r="Y202" s="40"/>
      <c r="Z202" s="35"/>
      <c r="AA202" s="35"/>
      <c r="AB202" s="35"/>
      <c r="AC202" s="35"/>
      <c r="AD202" s="35">
        <v>-7.841761</v>
      </c>
      <c r="AE202" s="35">
        <v>-10.738649000000001</v>
      </c>
      <c r="AF202" s="35">
        <f t="shared" si="33"/>
        <v>1.6504205256000298E-2</v>
      </c>
      <c r="AG202" s="35">
        <f t="shared" si="30"/>
        <v>4.0913475775096967E-3</v>
      </c>
      <c r="AH202" s="41">
        <f t="shared" si="31"/>
        <v>1.6329401865755129E-3</v>
      </c>
    </row>
    <row r="203" spans="25:34" x14ac:dyDescent="0.25">
      <c r="Y203" s="40"/>
      <c r="Z203" s="35"/>
      <c r="AA203" s="35"/>
      <c r="AB203" s="35"/>
      <c r="AC203" s="35"/>
      <c r="AD203" s="35">
        <v>-7.838184</v>
      </c>
      <c r="AE203" s="35">
        <v>-10.740634999999999</v>
      </c>
      <c r="AF203" s="35">
        <f t="shared" si="33"/>
        <v>7.6226334239950528E-3</v>
      </c>
      <c r="AG203" s="35">
        <f t="shared" si="30"/>
        <v>3.8018207453798303E-2</v>
      </c>
      <c r="AH203" s="41">
        <f t="shared" si="31"/>
        <v>4.2026627699973081E-5</v>
      </c>
    </row>
    <row r="204" spans="25:34" x14ac:dyDescent="0.25">
      <c r="Y204" s="40"/>
      <c r="Z204" s="35"/>
      <c r="AA204" s="35"/>
      <c r="AB204" s="35"/>
      <c r="AC204" s="35"/>
      <c r="AD204" s="35">
        <v>-7.8044969999999996</v>
      </c>
      <c r="AE204" s="35">
        <v>-10.758258</v>
      </c>
      <c r="AF204" s="35">
        <f t="shared" si="33"/>
        <v>6.7046650631001473E-2</v>
      </c>
      <c r="AG204" s="35">
        <f t="shared" si="30"/>
        <v>2.9121442958754139E-2</v>
      </c>
      <c r="AH204" s="41">
        <f t="shared" si="31"/>
        <v>2.3653084240420514E-4</v>
      </c>
    </row>
    <row r="205" spans="25:34" x14ac:dyDescent="0.25">
      <c r="Y205" s="40"/>
      <c r="Z205" s="35"/>
      <c r="AA205" s="35"/>
      <c r="AB205" s="35"/>
      <c r="AC205" s="35"/>
      <c r="AD205" s="35">
        <v>-7.778651</v>
      </c>
      <c r="AE205" s="35">
        <v>-10.771675999999999</v>
      </c>
      <c r="AF205" s="35">
        <f t="shared" si="33"/>
        <v>5.0701939117998897E-2</v>
      </c>
      <c r="AG205" s="35">
        <f t="shared" si="30"/>
        <v>2.1508741130062368E-2</v>
      </c>
      <c r="AH205" s="41">
        <f t="shared" si="31"/>
        <v>5.286440690322454E-4</v>
      </c>
    </row>
    <row r="206" spans="25:34" x14ac:dyDescent="0.25">
      <c r="Y206" s="40"/>
      <c r="Z206" s="35"/>
      <c r="AA206" s="35"/>
      <c r="AB206" s="35"/>
      <c r="AC206" s="35"/>
      <c r="AD206" s="35">
        <v>-7.7599039999999997</v>
      </c>
      <c r="AE206" s="35">
        <v>-10.782220000000001</v>
      </c>
      <c r="AF206" s="35">
        <f t="shared" si="33"/>
        <v>3.9644427776004583E-2</v>
      </c>
      <c r="AG206" s="35">
        <f t="shared" ref="AG206:AG251" si="34">SQRT((AD206-AD207)*(AD206-AD207)+(AE206-AE207)*(AE206-AE207))</f>
        <v>2.4077364515244701E-2</v>
      </c>
      <c r="AH206" s="41">
        <f t="shared" ref="AH206:AH251" si="35">(AG206-AG$11)*(AG206-AG$11)</f>
        <v>4.1712497621071459E-4</v>
      </c>
    </row>
    <row r="207" spans="25:34" x14ac:dyDescent="0.25">
      <c r="Y207" s="40"/>
      <c r="Z207" s="35"/>
      <c r="AA207" s="35"/>
      <c r="AB207" s="35"/>
      <c r="AC207" s="35"/>
      <c r="AD207" s="35">
        <v>-7.7366330000000003</v>
      </c>
      <c r="AE207" s="35">
        <v>-10.788399</v>
      </c>
      <c r="AF207" s="35">
        <f t="shared" ref="AF207:AF252" si="36">(AE206-AE207)*($B$6-AD207)</f>
        <v>2.3088655306998097E-2</v>
      </c>
      <c r="AG207" s="35">
        <f t="shared" si="34"/>
        <v>8.9120439855295067E-3</v>
      </c>
      <c r="AH207" s="41">
        <f t="shared" si="35"/>
        <v>1.2665739466738062E-3</v>
      </c>
    </row>
    <row r="208" spans="25:34" x14ac:dyDescent="0.25">
      <c r="Y208" s="40"/>
      <c r="Z208" s="35"/>
      <c r="AA208" s="35"/>
      <c r="AB208" s="35"/>
      <c r="AC208" s="35"/>
      <c r="AD208" s="35">
        <v>-7.7319009999999997</v>
      </c>
      <c r="AE208" s="35">
        <v>-10.795951000000001</v>
      </c>
      <c r="AF208" s="35">
        <f t="shared" si="36"/>
        <v>2.8183316352001667E-2</v>
      </c>
      <c r="AG208" s="35">
        <f t="shared" si="34"/>
        <v>2.4345152310058672E-2</v>
      </c>
      <c r="AH208" s="41">
        <f t="shared" si="35"/>
        <v>4.0625828471928997E-4</v>
      </c>
    </row>
    <row r="209" spans="25:34" x14ac:dyDescent="0.25">
      <c r="Y209" s="40"/>
      <c r="Z209" s="35"/>
      <c r="AA209" s="35"/>
      <c r="AB209" s="35"/>
      <c r="AC209" s="35"/>
      <c r="AD209" s="35">
        <v>-7.7113300000000002</v>
      </c>
      <c r="AE209" s="35">
        <v>-10.808971</v>
      </c>
      <c r="AF209" s="35">
        <f t="shared" si="36"/>
        <v>4.8321516599996825E-2</v>
      </c>
      <c r="AG209" s="35">
        <f t="shared" si="34"/>
        <v>4.613512904501342E-2</v>
      </c>
      <c r="AH209" s="41">
        <f t="shared" si="35"/>
        <v>2.670370550989669E-6</v>
      </c>
    </row>
    <row r="210" spans="25:34" x14ac:dyDescent="0.25">
      <c r="Y210" s="40"/>
      <c r="Z210" s="35"/>
      <c r="AA210" s="35"/>
      <c r="AB210" s="35"/>
      <c r="AC210" s="35"/>
      <c r="AD210" s="35">
        <v>-7.6665760000000001</v>
      </c>
      <c r="AE210" s="35">
        <v>-10.820175000000001</v>
      </c>
      <c r="AF210" s="35">
        <f t="shared" si="36"/>
        <v>4.1080317504004038E-2</v>
      </c>
      <c r="AG210" s="35">
        <f t="shared" si="34"/>
        <v>5.5514013050760036E-2</v>
      </c>
      <c r="AH210" s="41">
        <f t="shared" si="35"/>
        <v>1.2128640803532506E-4</v>
      </c>
    </row>
    <row r="211" spans="25:34" x14ac:dyDescent="0.25">
      <c r="Y211" s="40"/>
      <c r="Z211" s="35"/>
      <c r="AA211" s="35"/>
      <c r="AB211" s="35"/>
      <c r="AC211" s="35"/>
      <c r="AD211" s="35">
        <v>-7.6198540000000001</v>
      </c>
      <c r="AE211" s="35">
        <v>-10.850156</v>
      </c>
      <c r="AF211" s="35">
        <f t="shared" si="36"/>
        <v>0.10852684277399773</v>
      </c>
      <c r="AG211" s="35">
        <f t="shared" si="34"/>
        <v>6.6912250724363243E-2</v>
      </c>
      <c r="AH211" s="41">
        <f t="shared" si="35"/>
        <v>5.022640604947792E-4</v>
      </c>
    </row>
    <row r="212" spans="25:34" x14ac:dyDescent="0.25">
      <c r="Y212" s="40"/>
      <c r="Z212" s="35"/>
      <c r="AA212" s="35"/>
      <c r="AB212" s="35"/>
      <c r="AC212" s="35"/>
      <c r="AD212" s="35">
        <v>-7.5531379999999997</v>
      </c>
      <c r="AE212" s="35">
        <v>-10.855276999999999</v>
      </c>
      <c r="AF212" s="35">
        <f t="shared" si="36"/>
        <v>1.8195619697996598E-2</v>
      </c>
      <c r="AG212" s="35">
        <f t="shared" si="34"/>
        <v>1.8221531247400728E-2</v>
      </c>
      <c r="AH212" s="41">
        <f t="shared" si="35"/>
        <v>6.9061059346172977E-4</v>
      </c>
    </row>
    <row r="213" spans="25:34" x14ac:dyDescent="0.25">
      <c r="Y213" s="40"/>
      <c r="Z213" s="35"/>
      <c r="AA213" s="35"/>
      <c r="AB213" s="35"/>
      <c r="AC213" s="35"/>
      <c r="AD213" s="35">
        <v>-7.5523619999999996</v>
      </c>
      <c r="AE213" s="35">
        <v>-10.873481999999999</v>
      </c>
      <c r="AF213" s="35">
        <f t="shared" si="36"/>
        <v>6.4670750210000086E-2</v>
      </c>
      <c r="AG213" s="35">
        <f t="shared" si="34"/>
        <v>3.8783682096984892E-2</v>
      </c>
      <c r="AH213" s="41">
        <f t="shared" si="35"/>
        <v>3.2687749141461159E-5</v>
      </c>
    </row>
    <row r="214" spans="25:34" x14ac:dyDescent="0.25">
      <c r="Y214" s="40"/>
      <c r="Z214" s="35"/>
      <c r="AA214" s="35"/>
      <c r="AB214" s="35"/>
      <c r="AC214" s="35"/>
      <c r="AD214" s="35">
        <v>-7.5290280000000003</v>
      </c>
      <c r="AE214" s="35">
        <v>-10.904461</v>
      </c>
      <c r="AF214" s="35">
        <f t="shared" si="36"/>
        <v>0.10932575841200111</v>
      </c>
      <c r="AG214" s="35">
        <f t="shared" si="34"/>
        <v>2.3611874660857308E-2</v>
      </c>
      <c r="AH214" s="41">
        <f t="shared" si="35"/>
        <v>4.3635564927759033E-4</v>
      </c>
    </row>
    <row r="215" spans="25:34" x14ac:dyDescent="0.25">
      <c r="Y215" s="40"/>
      <c r="Z215" s="35"/>
      <c r="AA215" s="35"/>
      <c r="AB215" s="35"/>
      <c r="AC215" s="35"/>
      <c r="AD215" s="35">
        <v>-7.5080929999999997</v>
      </c>
      <c r="AE215" s="35">
        <v>-10.915381</v>
      </c>
      <c r="AF215" s="35">
        <f t="shared" si="36"/>
        <v>3.8308375560001696E-2</v>
      </c>
      <c r="AG215" s="35">
        <f t="shared" si="34"/>
        <v>2.9761662083963168E-2</v>
      </c>
      <c r="AH215" s="41">
        <f t="shared" si="35"/>
        <v>2.1724814700754095E-4</v>
      </c>
    </row>
    <row r="216" spans="25:34" x14ac:dyDescent="0.25">
      <c r="Y216" s="40"/>
      <c r="Z216" s="35"/>
      <c r="AA216" s="35"/>
      <c r="AB216" s="35"/>
      <c r="AC216" s="35"/>
      <c r="AD216" s="35">
        <v>-7.4787419999999996</v>
      </c>
      <c r="AE216" s="35">
        <v>-10.920308</v>
      </c>
      <c r="AF216" s="35">
        <f t="shared" si="36"/>
        <v>1.7139761834001208E-2</v>
      </c>
      <c r="AG216" s="35">
        <f t="shared" si="34"/>
        <v>1.691402675296436E-2</v>
      </c>
      <c r="AH216" s="41">
        <f t="shared" si="35"/>
        <v>7.610412142242506E-4</v>
      </c>
    </row>
    <row r="217" spans="25:34" x14ac:dyDescent="0.25">
      <c r="Y217" s="40"/>
      <c r="Z217" s="35"/>
      <c r="AA217" s="35"/>
      <c r="AB217" s="35"/>
      <c r="AC217" s="35"/>
      <c r="AD217" s="35">
        <v>-7.4675719999999997</v>
      </c>
      <c r="AE217" s="35">
        <v>-10.933009</v>
      </c>
      <c r="AF217" s="35">
        <f t="shared" si="36"/>
        <v>4.4041631971999479E-2</v>
      </c>
      <c r="AG217" s="35">
        <f t="shared" si="34"/>
        <v>3.9014678596651177E-2</v>
      </c>
      <c r="AH217" s="41">
        <f t="shared" si="35"/>
        <v>3.009974666254568E-5</v>
      </c>
    </row>
    <row r="218" spans="25:34" x14ac:dyDescent="0.25">
      <c r="Y218" s="40"/>
      <c r="Z218" s="35"/>
      <c r="AA218" s="35"/>
      <c r="AB218" s="35"/>
      <c r="AC218" s="35"/>
      <c r="AD218" s="35">
        <v>-7.4285769999999998</v>
      </c>
      <c r="AE218" s="35">
        <v>-10.934248</v>
      </c>
      <c r="AF218" s="35">
        <f t="shared" si="36"/>
        <v>4.248006902999966E-3</v>
      </c>
      <c r="AG218" s="35">
        <f t="shared" si="34"/>
        <v>2.7420300964795499E-2</v>
      </c>
      <c r="AH218" s="41">
        <f t="shared" si="35"/>
        <v>2.9175035462991334E-4</v>
      </c>
    </row>
    <row r="219" spans="25:34" x14ac:dyDescent="0.25">
      <c r="Y219" s="40"/>
      <c r="Z219" s="35"/>
      <c r="AA219" s="35"/>
      <c r="AB219" s="35"/>
      <c r="AC219" s="35"/>
      <c r="AD219" s="35">
        <v>-7.4194139999999997</v>
      </c>
      <c r="AE219" s="35">
        <v>-10.960092</v>
      </c>
      <c r="AF219" s="35">
        <f t="shared" si="36"/>
        <v>8.8371335415997634E-2</v>
      </c>
      <c r="AG219" s="35">
        <f t="shared" si="34"/>
        <v>5.1096471893859567E-2</v>
      </c>
      <c r="AH219" s="41">
        <f t="shared" si="35"/>
        <v>4.3500220504399327E-5</v>
      </c>
    </row>
    <row r="220" spans="25:34" x14ac:dyDescent="0.25">
      <c r="Y220" s="40"/>
      <c r="Z220" s="35"/>
      <c r="AA220" s="35"/>
      <c r="AB220" s="35"/>
      <c r="AC220" s="35"/>
      <c r="AD220" s="35">
        <v>-7.3722979999999998</v>
      </c>
      <c r="AE220" s="35">
        <v>-10.979863999999999</v>
      </c>
      <c r="AF220" s="35">
        <f t="shared" si="36"/>
        <v>6.6677076055998916E-2</v>
      </c>
      <c r="AG220" s="35">
        <f t="shared" si="34"/>
        <v>2.0102127449601201E-2</v>
      </c>
      <c r="AH220" s="41">
        <f t="shared" si="35"/>
        <v>5.9530508900507899E-4</v>
      </c>
    </row>
    <row r="221" spans="25:34" x14ac:dyDescent="0.25">
      <c r="Y221" s="40"/>
      <c r="Z221" s="35"/>
      <c r="AA221" s="35"/>
      <c r="AB221" s="35"/>
      <c r="AC221" s="35"/>
      <c r="AD221" s="35">
        <v>-7.3553959999999998</v>
      </c>
      <c r="AE221" s="35">
        <v>-10.990746</v>
      </c>
      <c r="AF221" s="35">
        <f t="shared" si="36"/>
        <v>3.6513419272001683E-2</v>
      </c>
      <c r="AG221" s="35">
        <f t="shared" si="34"/>
        <v>5.3080354265961763E-2</v>
      </c>
      <c r="AH221" s="41">
        <f t="shared" si="35"/>
        <v>7.3605281900052791E-5</v>
      </c>
    </row>
    <row r="222" spans="25:34" x14ac:dyDescent="0.25">
      <c r="Y222" s="40"/>
      <c r="Z222" s="35"/>
      <c r="AA222" s="35"/>
      <c r="AB222" s="35"/>
      <c r="AC222" s="35"/>
      <c r="AD222" s="35">
        <v>-7.307868</v>
      </c>
      <c r="AE222" s="35">
        <v>-11.014381</v>
      </c>
      <c r="AF222" s="35">
        <f t="shared" si="36"/>
        <v>7.8181460180001716E-2</v>
      </c>
      <c r="AG222" s="35">
        <f t="shared" si="34"/>
        <v>4.2016422087083956E-2</v>
      </c>
      <c r="AH222" s="41">
        <f t="shared" si="35"/>
        <v>6.1731383292934137E-6</v>
      </c>
    </row>
    <row r="223" spans="25:34" x14ac:dyDescent="0.25">
      <c r="Y223" s="40"/>
      <c r="Z223" s="35"/>
      <c r="AA223" s="35"/>
      <c r="AB223" s="35"/>
      <c r="AC223" s="35"/>
      <c r="AD223" s="35">
        <v>-7.2696579999999997</v>
      </c>
      <c r="AE223" s="35">
        <v>-11.031855999999999</v>
      </c>
      <c r="AF223" s="35">
        <f t="shared" si="36"/>
        <v>5.7137273549997515E-2</v>
      </c>
      <c r="AG223" s="35">
        <f t="shared" si="34"/>
        <v>3.4121302275851369E-2</v>
      </c>
      <c r="AH223" s="41">
        <f t="shared" si="35"/>
        <v>1.0773817048109563E-4</v>
      </c>
    </row>
    <row r="224" spans="25:34" x14ac:dyDescent="0.25">
      <c r="Y224" s="40"/>
      <c r="Z224" s="35"/>
      <c r="AA224" s="35"/>
      <c r="AB224" s="35"/>
      <c r="AC224" s="35"/>
      <c r="AD224" s="35">
        <v>-7.2372959999999997</v>
      </c>
      <c r="AE224" s="35">
        <v>-11.042671</v>
      </c>
      <c r="AF224" s="35">
        <f t="shared" si="36"/>
        <v>3.5011356240002935E-2</v>
      </c>
      <c r="AG224" s="35">
        <f t="shared" si="34"/>
        <v>5.0090526449619296E-2</v>
      </c>
      <c r="AH224" s="41">
        <f t="shared" si="35"/>
        <v>3.1242781355539681E-5</v>
      </c>
    </row>
    <row r="225" spans="25:34" x14ac:dyDescent="0.25">
      <c r="Y225" s="40"/>
      <c r="Z225" s="35"/>
      <c r="AA225" s="35"/>
      <c r="AB225" s="35"/>
      <c r="AC225" s="35"/>
      <c r="AD225" s="35">
        <v>-7.1897539999999998</v>
      </c>
      <c r="AE225" s="35">
        <v>-11.058445000000001</v>
      </c>
      <c r="AF225" s="35">
        <f t="shared" si="36"/>
        <v>5.0315179596001271E-2</v>
      </c>
      <c r="AG225" s="35">
        <f t="shared" si="34"/>
        <v>2.1061163975430189E-2</v>
      </c>
      <c r="AH225" s="41">
        <f t="shared" si="35"/>
        <v>5.4942601591660191E-4</v>
      </c>
    </row>
    <row r="226" spans="25:34" x14ac:dyDescent="0.25">
      <c r="Y226" s="40"/>
      <c r="Z226" s="35"/>
      <c r="AA226" s="35"/>
      <c r="AB226" s="35"/>
      <c r="AC226" s="35"/>
      <c r="AD226" s="35">
        <v>-7.1768460000000003</v>
      </c>
      <c r="AE226" s="35">
        <v>-11.075087</v>
      </c>
      <c r="AF226" s="35">
        <f t="shared" si="36"/>
        <v>5.2869071131997326E-2</v>
      </c>
      <c r="AG226" s="35">
        <f t="shared" si="34"/>
        <v>7.6476971468540614E-2</v>
      </c>
      <c r="AH226" s="41">
        <f t="shared" si="35"/>
        <v>1.0224626107682435E-3</v>
      </c>
    </row>
    <row r="227" spans="25:34" x14ac:dyDescent="0.25">
      <c r="Y227" s="40"/>
      <c r="Z227" s="35"/>
      <c r="AA227" s="35"/>
      <c r="AB227" s="35"/>
      <c r="AC227" s="35"/>
      <c r="AD227" s="35">
        <v>-7.1065240000000003</v>
      </c>
      <c r="AE227" s="35">
        <v>-11.105146</v>
      </c>
      <c r="AF227" s="35">
        <f t="shared" si="36"/>
        <v>9.3379004915998806E-2</v>
      </c>
      <c r="AG227" s="35">
        <f t="shared" si="34"/>
        <v>5.2997442391123709E-3</v>
      </c>
      <c r="AH227" s="41">
        <f t="shared" si="35"/>
        <v>1.5367386255866068E-3</v>
      </c>
    </row>
    <row r="228" spans="25:34" x14ac:dyDescent="0.25">
      <c r="Y228" s="40"/>
      <c r="Z228" s="35"/>
      <c r="AA228" s="35"/>
      <c r="AB228" s="35"/>
      <c r="AC228" s="35"/>
      <c r="AD228" s="35">
        <v>-7.1016409999999999</v>
      </c>
      <c r="AE228" s="35">
        <v>-11.107206</v>
      </c>
      <c r="AF228" s="35">
        <f t="shared" si="36"/>
        <v>6.389380460000536E-3</v>
      </c>
      <c r="AG228" s="35">
        <f t="shared" si="34"/>
        <v>1.2164993423754876E-2</v>
      </c>
      <c r="AH228" s="41">
        <f t="shared" si="35"/>
        <v>1.0456174634706228E-3</v>
      </c>
    </row>
    <row r="229" spans="25:34" x14ac:dyDescent="0.25">
      <c r="Y229" s="40"/>
      <c r="Z229" s="35"/>
      <c r="AA229" s="35"/>
      <c r="AB229" s="35"/>
      <c r="AC229" s="35"/>
      <c r="AD229" s="35">
        <v>-7.089982</v>
      </c>
      <c r="AE229" s="35">
        <v>-11.110678</v>
      </c>
      <c r="AF229" s="35">
        <f t="shared" si="36"/>
        <v>1.0728417504001124E-2</v>
      </c>
      <c r="AG229" s="35">
        <f t="shared" si="34"/>
        <v>8.4011735489750612E-3</v>
      </c>
      <c r="AH229" s="41">
        <f t="shared" si="35"/>
        <v>1.3031976285141538E-3</v>
      </c>
    </row>
    <row r="230" spans="25:34" x14ac:dyDescent="0.25">
      <c r="Y230" s="40"/>
      <c r="Z230" s="35"/>
      <c r="AA230" s="35"/>
      <c r="AB230" s="35"/>
      <c r="AC230" s="35"/>
      <c r="AD230" s="35">
        <v>-7.0822479999999999</v>
      </c>
      <c r="AE230" s="35">
        <v>-11.113958999999999</v>
      </c>
      <c r="AF230" s="35">
        <f t="shared" si="36"/>
        <v>1.0112855687998221E-2</v>
      </c>
      <c r="AG230" s="35">
        <f t="shared" si="34"/>
        <v>2.5233250226635754E-2</v>
      </c>
      <c r="AH230" s="41">
        <f t="shared" si="35"/>
        <v>3.7124626604345651E-4</v>
      </c>
    </row>
    <row r="231" spans="25:34" x14ac:dyDescent="0.25">
      <c r="Y231" s="40"/>
      <c r="Z231" s="35"/>
      <c r="AA231" s="35"/>
      <c r="AB231" s="35"/>
      <c r="AC231" s="35"/>
      <c r="AD231" s="35">
        <v>-7.0577019999999999</v>
      </c>
      <c r="AE231" s="35">
        <v>-11.119808000000001</v>
      </c>
      <c r="AF231" s="35">
        <f t="shared" si="36"/>
        <v>1.7884498998004053E-2</v>
      </c>
      <c r="AG231" s="35">
        <f t="shared" si="34"/>
        <v>3.4421291376123188E-2</v>
      </c>
      <c r="AH231" s="41">
        <f t="shared" si="35"/>
        <v>1.0160057025969452E-4</v>
      </c>
    </row>
    <row r="232" spans="25:34" x14ac:dyDescent="0.25">
      <c r="Y232" s="40"/>
      <c r="Z232" s="35"/>
      <c r="AA232" s="35"/>
      <c r="AB232" s="35"/>
      <c r="AC232" s="35"/>
      <c r="AD232" s="35">
        <v>-7.0232840000000003</v>
      </c>
      <c r="AE232" s="35">
        <v>-11.120284</v>
      </c>
      <c r="AF232" s="35">
        <f t="shared" si="36"/>
        <v>1.4390831839970759E-3</v>
      </c>
      <c r="AG232" s="35">
        <f t="shared" si="34"/>
        <v>2.0452626335022088E-2</v>
      </c>
      <c r="AH232" s="41">
        <f t="shared" si="35"/>
        <v>5.7832438166384047E-4</v>
      </c>
    </row>
    <row r="233" spans="25:34" x14ac:dyDescent="0.25">
      <c r="Y233" s="40"/>
      <c r="Z233" s="35"/>
      <c r="AA233" s="35"/>
      <c r="AB233" s="35"/>
      <c r="AC233" s="35"/>
      <c r="AD233" s="35">
        <v>-7.0190520000000003</v>
      </c>
      <c r="AE233" s="35">
        <v>-11.140294000000001</v>
      </c>
      <c r="AF233" s="35">
        <f t="shared" si="36"/>
        <v>6.041123052000294E-2</v>
      </c>
      <c r="AG233" s="35">
        <f t="shared" si="34"/>
        <v>4.8101313464394918E-2</v>
      </c>
      <c r="AH233" s="41">
        <f t="shared" si="35"/>
        <v>1.2962241212417748E-5</v>
      </c>
    </row>
    <row r="234" spans="25:34" x14ac:dyDescent="0.25">
      <c r="Y234" s="40"/>
      <c r="Z234" s="35"/>
      <c r="AA234" s="35"/>
      <c r="AB234" s="35"/>
      <c r="AC234" s="35"/>
      <c r="AD234" s="35">
        <v>-6.9721060000000001</v>
      </c>
      <c r="AE234" s="35">
        <v>-11.150772999999999</v>
      </c>
      <c r="AF234" s="35">
        <f t="shared" si="36"/>
        <v>3.1144698773995099E-2</v>
      </c>
      <c r="AG234" s="35">
        <f t="shared" si="34"/>
        <v>1.7994481209526843E-2</v>
      </c>
      <c r="AH234" s="41">
        <f t="shared" si="35"/>
        <v>7.0259565493086516E-4</v>
      </c>
    </row>
    <row r="235" spans="25:34" x14ac:dyDescent="0.25">
      <c r="Y235" s="40"/>
      <c r="Z235" s="35"/>
      <c r="AA235" s="35"/>
      <c r="AB235" s="35"/>
      <c r="AC235" s="35"/>
      <c r="AD235" s="35">
        <v>-6.9577710000000002</v>
      </c>
      <c r="AE235" s="35">
        <v>-11.16165</v>
      </c>
      <c r="AF235" s="35">
        <f t="shared" si="36"/>
        <v>3.2171675167002048E-2</v>
      </c>
      <c r="AG235" s="35">
        <f t="shared" si="34"/>
        <v>6.0779724135603647E-2</v>
      </c>
      <c r="AH235" s="41">
        <f t="shared" si="35"/>
        <v>2.6499678791045832E-4</v>
      </c>
    </row>
    <row r="236" spans="25:34" x14ac:dyDescent="0.25">
      <c r="Y236" s="40"/>
      <c r="Z236" s="35"/>
      <c r="AA236" s="35"/>
      <c r="AB236" s="35"/>
      <c r="AC236" s="35"/>
      <c r="AD236" s="35">
        <v>-6.8980499999999996</v>
      </c>
      <c r="AE236" s="35">
        <v>-11.172945</v>
      </c>
      <c r="AF236" s="35">
        <f t="shared" si="36"/>
        <v>3.2733474750001441E-2</v>
      </c>
      <c r="AG236" s="35">
        <f t="shared" si="34"/>
        <v>1.968812235841582E-2</v>
      </c>
      <c r="AH236" s="41">
        <f t="shared" si="35"/>
        <v>6.1567900595095842E-4</v>
      </c>
    </row>
    <row r="237" spans="25:34" x14ac:dyDescent="0.25">
      <c r="Y237" s="40"/>
      <c r="Z237" s="35"/>
      <c r="AA237" s="35"/>
      <c r="AB237" s="35"/>
      <c r="AC237" s="35"/>
      <c r="AD237" s="35">
        <v>-6.8837390000000003</v>
      </c>
      <c r="AE237" s="35">
        <v>-11.186465999999999</v>
      </c>
      <c r="AF237" s="35">
        <f t="shared" si="36"/>
        <v>3.8991035018997137E-2</v>
      </c>
      <c r="AG237" s="35">
        <f t="shared" si="34"/>
        <v>3.3701222781970595E-2</v>
      </c>
      <c r="AH237" s="41">
        <f t="shared" si="35"/>
        <v>1.1663523544242891E-4</v>
      </c>
    </row>
    <row r="238" spans="25:34" x14ac:dyDescent="0.25">
      <c r="Y238" s="40"/>
      <c r="Z238" s="35"/>
      <c r="AA238" s="35"/>
      <c r="AB238" s="35"/>
      <c r="AC238" s="35"/>
      <c r="AD238" s="35">
        <v>-6.8504230000000002</v>
      </c>
      <c r="AE238" s="35">
        <v>-11.191547</v>
      </c>
      <c r="AF238" s="35">
        <f t="shared" si="36"/>
        <v>1.4482999263001589E-2</v>
      </c>
      <c r="AG238" s="35">
        <f t="shared" si="34"/>
        <v>1.7048480518803533E-2</v>
      </c>
      <c r="AH238" s="41">
        <f t="shared" si="35"/>
        <v>7.536409465659094E-4</v>
      </c>
    </row>
    <row r="239" spans="25:34" x14ac:dyDescent="0.25">
      <c r="Y239" s="40"/>
      <c r="Z239" s="35"/>
      <c r="AA239" s="35"/>
      <c r="AB239" s="35"/>
      <c r="AC239" s="35"/>
      <c r="AD239" s="35">
        <v>-6.8342549999999997</v>
      </c>
      <c r="AE239" s="35">
        <v>-11.196955000000001</v>
      </c>
      <c r="AF239" s="35">
        <f t="shared" si="36"/>
        <v>1.5327651040002742E-2</v>
      </c>
      <c r="AG239" s="35">
        <f t="shared" si="34"/>
        <v>4.9482925257101976E-2</v>
      </c>
      <c r="AH239" s="41">
        <f t="shared" si="35"/>
        <v>2.4819557363335417E-5</v>
      </c>
    </row>
    <row r="240" spans="25:34" x14ac:dyDescent="0.25">
      <c r="Y240" s="40"/>
      <c r="Z240" s="35"/>
      <c r="AA240" s="35"/>
      <c r="AB240" s="35"/>
      <c r="AC240" s="35"/>
      <c r="AD240" s="35">
        <v>-6.7876989999999999</v>
      </c>
      <c r="AE240" s="35">
        <v>-11.213721</v>
      </c>
      <c r="AF240" s="35">
        <f t="shared" si="36"/>
        <v>4.6738561433996448E-2</v>
      </c>
      <c r="AG240" s="35">
        <f t="shared" si="34"/>
        <v>2.2788796479849206E-2</v>
      </c>
      <c r="AH240" s="41">
        <f t="shared" si="35"/>
        <v>4.7141987716245161E-4</v>
      </c>
    </row>
    <row r="241" spans="25:34" x14ac:dyDescent="0.25">
      <c r="Y241" s="40"/>
      <c r="Z241" s="35"/>
      <c r="AA241" s="35"/>
      <c r="AB241" s="35"/>
      <c r="AC241" s="35"/>
      <c r="AD241" s="35">
        <v>-6.7655500000000002</v>
      </c>
      <c r="AE241" s="35">
        <v>-11.219082999999999</v>
      </c>
      <c r="AF241" s="35">
        <f t="shared" si="36"/>
        <v>1.4828879099999633E-2</v>
      </c>
      <c r="AG241" s="35">
        <f t="shared" si="34"/>
        <v>8.781843997703806E-3</v>
      </c>
      <c r="AH241" s="41">
        <f t="shared" si="35"/>
        <v>1.275858262562713E-3</v>
      </c>
    </row>
    <row r="242" spans="25:34" x14ac:dyDescent="0.25">
      <c r="Y242" s="40"/>
      <c r="Z242" s="35"/>
      <c r="AA242" s="35"/>
      <c r="AB242" s="35"/>
      <c r="AC242" s="35"/>
      <c r="AD242" s="35">
        <v>-6.7569699999999999</v>
      </c>
      <c r="AE242" s="35">
        <v>-11.220955</v>
      </c>
      <c r="AF242" s="35">
        <f t="shared" si="36"/>
        <v>5.1610478400014887E-3</v>
      </c>
      <c r="AG242" s="35">
        <f t="shared" si="34"/>
        <v>2.3295205193343955E-2</v>
      </c>
      <c r="AH242" s="41">
        <f t="shared" si="35"/>
        <v>4.496858266174775E-4</v>
      </c>
    </row>
    <row r="243" spans="25:34" x14ac:dyDescent="0.25">
      <c r="Y243" s="40"/>
      <c r="Z243" s="35"/>
      <c r="AA243" s="35"/>
      <c r="AB243" s="35"/>
      <c r="AC243" s="35"/>
      <c r="AD243" s="35">
        <v>-6.7342230000000001</v>
      </c>
      <c r="AE243" s="35">
        <v>-11.225979000000001</v>
      </c>
      <c r="AF243" s="35">
        <f t="shared" si="36"/>
        <v>1.3736736352001596E-2</v>
      </c>
      <c r="AG243" s="35">
        <f t="shared" si="34"/>
        <v>3.5987183565820056E-2</v>
      </c>
      <c r="AH243" s="41">
        <f t="shared" si="35"/>
        <v>7.2485107707595618E-5</v>
      </c>
    </row>
    <row r="244" spans="25:34" x14ac:dyDescent="0.25">
      <c r="Y244" s="40"/>
      <c r="Z244" s="35"/>
      <c r="AA244" s="35"/>
      <c r="AB244" s="35"/>
      <c r="AC244" s="35"/>
      <c r="AD244" s="35">
        <v>-6.6987129999999997</v>
      </c>
      <c r="AE244" s="35">
        <v>-11.231820000000001</v>
      </c>
      <c r="AF244" s="35">
        <f t="shared" si="36"/>
        <v>1.5763182633000559E-2</v>
      </c>
      <c r="AG244" s="35">
        <f t="shared" si="34"/>
        <v>1.8008748596167821E-2</v>
      </c>
      <c r="AH244" s="41">
        <f t="shared" si="35"/>
        <v>7.0183950092227729E-4</v>
      </c>
    </row>
    <row r="245" spans="25:34" x14ac:dyDescent="0.25">
      <c r="Y245" s="40"/>
      <c r="Z245" s="35"/>
      <c r="AA245" s="35"/>
      <c r="AB245" s="35"/>
      <c r="AC245" s="35"/>
      <c r="AD245" s="35">
        <v>-6.681038</v>
      </c>
      <c r="AE245" s="35">
        <v>-11.235270999999999</v>
      </c>
      <c r="AF245" s="35">
        <f t="shared" si="36"/>
        <v>9.2522621379954872E-3</v>
      </c>
      <c r="AG245" s="35">
        <f t="shared" si="34"/>
        <v>4.6024982531229816E-2</v>
      </c>
      <c r="AH245" s="41">
        <f t="shared" si="35"/>
        <v>2.3225160550077716E-6</v>
      </c>
    </row>
    <row r="246" spans="25:34" x14ac:dyDescent="0.25">
      <c r="Y246" s="40"/>
      <c r="Z246" s="35"/>
      <c r="AA246" s="35"/>
      <c r="AB246" s="35"/>
      <c r="AC246" s="35"/>
      <c r="AD246" s="35">
        <v>-6.636209</v>
      </c>
      <c r="AE246" s="35">
        <v>-11.245695</v>
      </c>
      <c r="AF246" s="35">
        <f t="shared" si="36"/>
        <v>2.747984261600114E-2</v>
      </c>
      <c r="AG246" s="35">
        <f t="shared" si="34"/>
        <v>6.64476601017671E-2</v>
      </c>
      <c r="AH246" s="41">
        <f t="shared" si="35"/>
        <v>4.8165579312966773E-4</v>
      </c>
    </row>
    <row r="247" spans="25:34" x14ac:dyDescent="0.25">
      <c r="Y247" s="40"/>
      <c r="Z247" s="35"/>
      <c r="AA247" s="35"/>
      <c r="AB247" s="35"/>
      <c r="AC247" s="35"/>
      <c r="AD247" s="35">
        <v>-6.5697710000000002</v>
      </c>
      <c r="AE247" s="35">
        <v>-11.246828000000001</v>
      </c>
      <c r="AF247" s="35">
        <f t="shared" si="36"/>
        <v>2.9115505430029835E-3</v>
      </c>
      <c r="AG247" s="35">
        <f t="shared" si="34"/>
        <v>6.9762954159066776E-2</v>
      </c>
      <c r="AH247" s="41">
        <f t="shared" si="35"/>
        <v>6.3816621686561684E-4</v>
      </c>
    </row>
    <row r="248" spans="25:34" x14ac:dyDescent="0.25">
      <c r="Y248" s="40"/>
      <c r="Z248" s="35"/>
      <c r="AA248" s="35"/>
      <c r="AB248" s="35"/>
      <c r="AC248" s="35"/>
      <c r="AD248" s="35">
        <v>-6.5000939999999998</v>
      </c>
      <c r="AE248" s="35">
        <v>-11.25029</v>
      </c>
      <c r="AF248" s="35">
        <f t="shared" si="36"/>
        <v>8.6553254279974137E-3</v>
      </c>
      <c r="AG248" s="35">
        <f t="shared" si="34"/>
        <v>3.7477728106170102E-2</v>
      </c>
      <c r="AH248" s="41">
        <f t="shared" si="35"/>
        <v>4.9326378973870177E-5</v>
      </c>
    </row>
    <row r="249" spans="25:34" x14ac:dyDescent="0.25">
      <c r="Y249" s="40"/>
      <c r="Z249" s="35"/>
      <c r="AA249" s="35"/>
      <c r="AB249" s="35"/>
      <c r="AC249" s="35"/>
      <c r="AD249" s="35">
        <v>-6.4666439999999996</v>
      </c>
      <c r="AE249" s="35">
        <v>-11.267192</v>
      </c>
      <c r="AF249" s="35">
        <f t="shared" si="36"/>
        <v>4.1691216887999927E-2</v>
      </c>
      <c r="AG249" s="35">
        <f t="shared" si="34"/>
        <v>5.0651883479297015E-3</v>
      </c>
      <c r="AH249" s="41">
        <f t="shared" si="35"/>
        <v>1.5551834140449159E-3</v>
      </c>
    </row>
    <row r="250" spans="25:34" x14ac:dyDescent="0.25">
      <c r="Y250" s="40"/>
      <c r="Z250" s="35"/>
      <c r="AA250" s="35"/>
      <c r="AB250" s="35"/>
      <c r="AC250" s="35"/>
      <c r="AD250" s="35">
        <v>-6.4618019999999996</v>
      </c>
      <c r="AE250" s="35">
        <v>-11.268679000000001</v>
      </c>
      <c r="AF250" s="35">
        <f t="shared" si="36"/>
        <v>3.6606995740022254E-3</v>
      </c>
      <c r="AG250" s="35">
        <f t="shared" si="34"/>
        <v>5.4727591761377051E-2</v>
      </c>
      <c r="AH250" s="41">
        <f t="shared" si="35"/>
        <v>1.0458313409063593E-4</v>
      </c>
    </row>
    <row r="251" spans="25:34" x14ac:dyDescent="0.25">
      <c r="Y251" s="40"/>
      <c r="Z251" s="35"/>
      <c r="AA251" s="35"/>
      <c r="AB251" s="35"/>
      <c r="AC251" s="35"/>
      <c r="AD251" s="35">
        <v>-6.4072040000000001</v>
      </c>
      <c r="AE251" s="35">
        <v>-11.272443000000001</v>
      </c>
      <c r="AF251" s="35">
        <f t="shared" si="36"/>
        <v>9.0607158560007776E-3</v>
      </c>
      <c r="AG251" s="35">
        <f t="shared" si="34"/>
        <v>0.17785684679539326</v>
      </c>
      <c r="AH251" s="41">
        <f t="shared" si="35"/>
        <v>1.7783781288191046E-2</v>
      </c>
    </row>
    <row r="252" spans="25:34" ht="15.75" thickBot="1" x14ac:dyDescent="0.3">
      <c r="Y252" s="42"/>
      <c r="Z252" s="43"/>
      <c r="AA252" s="43"/>
      <c r="AB252" s="43"/>
      <c r="AC252" s="43"/>
      <c r="AD252" s="43">
        <v>-6.2296800000000001</v>
      </c>
      <c r="AE252" s="43">
        <v>-11.283319000000001</v>
      </c>
      <c r="AF252" s="43">
        <f t="shared" si="36"/>
        <v>2.4249999679999253E-2</v>
      </c>
      <c r="AG252" s="43"/>
      <c r="AH252" s="44"/>
    </row>
  </sheetData>
  <mergeCells count="9">
    <mergeCell ref="Y9:AH9"/>
    <mergeCell ref="A9:D9"/>
    <mergeCell ref="E9:N9"/>
    <mergeCell ref="O9:X9"/>
    <mergeCell ref="Q1:T1"/>
    <mergeCell ref="U1:U2"/>
    <mergeCell ref="G1:H1"/>
    <mergeCell ref="I1:J1"/>
    <mergeCell ref="M1:P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3FD5A-FC08-41C3-8F21-AF886CB8E1BC}">
  <dimension ref="A7:P63"/>
  <sheetViews>
    <sheetView tabSelected="1" topLeftCell="L9" workbookViewId="0">
      <selection activeCell="E11" sqref="E11"/>
    </sheetView>
  </sheetViews>
  <sheetFormatPr defaultRowHeight="15" x14ac:dyDescent="0.25"/>
  <sheetData>
    <row r="7" spans="1:16" x14ac:dyDescent="0.25">
      <c r="I7">
        <v>304</v>
      </c>
    </row>
    <row r="8" spans="1:16" x14ac:dyDescent="0.25">
      <c r="I8">
        <v>402</v>
      </c>
      <c r="J8">
        <f>I8-I7</f>
        <v>98</v>
      </c>
    </row>
    <row r="9" spans="1:16" ht="15.75" thickBot="1" x14ac:dyDescent="0.3">
      <c r="I9">
        <v>437</v>
      </c>
      <c r="J9">
        <f>I9-I8</f>
        <v>35</v>
      </c>
    </row>
    <row r="10" spans="1:16" x14ac:dyDescent="0.25">
      <c r="A10" s="79" t="s">
        <v>16</v>
      </c>
      <c r="B10" s="79"/>
      <c r="C10" s="79"/>
      <c r="D10" s="80"/>
      <c r="E10" t="s">
        <v>34</v>
      </c>
      <c r="I10" t="s">
        <v>33</v>
      </c>
      <c r="M10" t="s">
        <v>32</v>
      </c>
    </row>
    <row r="11" spans="1:16" ht="15.75" thickBot="1" x14ac:dyDescent="0.3">
      <c r="A11" s="1">
        <f>$J$2</f>
        <v>0</v>
      </c>
      <c r="B11" s="2">
        <v>1168</v>
      </c>
      <c r="C11" s="2">
        <f>$K$2</f>
        <v>0</v>
      </c>
      <c r="D11" s="3">
        <v>51</v>
      </c>
    </row>
    <row r="12" spans="1:16" ht="15.75" thickBot="1" x14ac:dyDescent="0.3">
      <c r="A12" s="8" t="s">
        <v>6</v>
      </c>
      <c r="B12" s="8" t="s">
        <v>30</v>
      </c>
      <c r="C12" s="8" t="s">
        <v>7</v>
      </c>
      <c r="D12" s="9" t="s">
        <v>8</v>
      </c>
      <c r="E12" s="8" t="s">
        <v>5</v>
      </c>
      <c r="F12" s="8" t="s">
        <v>6</v>
      </c>
      <c r="G12" s="8" t="s">
        <v>7</v>
      </c>
      <c r="H12" s="9" t="s">
        <v>8</v>
      </c>
      <c r="I12" s="8" t="s">
        <v>5</v>
      </c>
      <c r="J12" s="8" t="s">
        <v>6</v>
      </c>
      <c r="K12" s="8" t="s">
        <v>7</v>
      </c>
      <c r="L12" s="9" t="s">
        <v>8</v>
      </c>
      <c r="M12" s="8" t="s">
        <v>5</v>
      </c>
      <c r="N12" s="8" t="s">
        <v>6</v>
      </c>
      <c r="O12" s="8" t="s">
        <v>7</v>
      </c>
      <c r="P12" s="9" t="s">
        <v>8</v>
      </c>
    </row>
    <row r="13" spans="1:16" x14ac:dyDescent="0.25">
      <c r="A13" s="2">
        <v>-13.499248</v>
      </c>
      <c r="B13" s="2">
        <v>-5.0255580000000002</v>
      </c>
      <c r="C13" s="2">
        <v>0.60363800000000001</v>
      </c>
      <c r="D13" s="3">
        <v>0.40515099999999998</v>
      </c>
      <c r="E13">
        <v>-13.499309999999999</v>
      </c>
      <c r="F13">
        <v>-4.7194640000000003</v>
      </c>
      <c r="G13">
        <v>0.59997599999999995</v>
      </c>
      <c r="H13">
        <v>0.40832499999999999</v>
      </c>
      <c r="I13">
        <v>-11.444284</v>
      </c>
      <c r="J13">
        <v>-8.1214560000000002</v>
      </c>
      <c r="K13">
        <v>0.62902800000000003</v>
      </c>
      <c r="L13">
        <v>0.37609900000000002</v>
      </c>
      <c r="M13">
        <v>-13.499309999999999</v>
      </c>
      <c r="N13">
        <v>-4.7194640000000003</v>
      </c>
      <c r="O13">
        <v>0.59997599999999995</v>
      </c>
      <c r="P13">
        <v>0.40832499999999999</v>
      </c>
    </row>
    <row r="14" spans="1:16" x14ac:dyDescent="0.25">
      <c r="A14" s="2">
        <v>-13.421996</v>
      </c>
      <c r="B14" s="2">
        <v>-5.1910499999999997</v>
      </c>
      <c r="C14" s="2">
        <v>0.60095200000000004</v>
      </c>
      <c r="D14" s="3">
        <v>0.40124500000000002</v>
      </c>
      <c r="E14">
        <v>-13.167214</v>
      </c>
      <c r="F14">
        <v>-5.9949399999999997</v>
      </c>
      <c r="G14">
        <v>0.61364700000000005</v>
      </c>
      <c r="H14">
        <v>0.395874</v>
      </c>
      <c r="I14">
        <v>-13.499309999999999</v>
      </c>
      <c r="J14">
        <v>-4.7194640000000003</v>
      </c>
      <c r="K14">
        <v>0.59997599999999995</v>
      </c>
      <c r="L14">
        <v>0.40832499999999999</v>
      </c>
      <c r="M14">
        <v>-13.480691</v>
      </c>
      <c r="N14">
        <v>-5.0972689999999998</v>
      </c>
      <c r="O14">
        <v>0.60290500000000002</v>
      </c>
      <c r="P14">
        <v>0.40368700000000002</v>
      </c>
    </row>
    <row r="15" spans="1:16" x14ac:dyDescent="0.25">
      <c r="A15" s="2">
        <v>-13.403161000000001</v>
      </c>
      <c r="B15" s="2">
        <v>-5.4337879999999998</v>
      </c>
      <c r="C15" s="2">
        <v>0.60949699999999996</v>
      </c>
      <c r="D15" s="3">
        <v>0.40173300000000001</v>
      </c>
      <c r="E15">
        <v>-13.300319999999999</v>
      </c>
      <c r="F15">
        <v>-5.6026049999999996</v>
      </c>
      <c r="G15">
        <v>0.61340300000000003</v>
      </c>
      <c r="H15">
        <v>0.401001</v>
      </c>
      <c r="I15">
        <v>-13.167214</v>
      </c>
      <c r="J15">
        <v>-5.9949399999999997</v>
      </c>
      <c r="K15">
        <v>0.61364700000000005</v>
      </c>
      <c r="L15">
        <v>0.395874</v>
      </c>
      <c r="M15">
        <v>-13.30486</v>
      </c>
      <c r="N15">
        <v>-5.524902</v>
      </c>
      <c r="O15">
        <v>0.60217299999999996</v>
      </c>
      <c r="P15">
        <v>0.39685100000000001</v>
      </c>
    </row>
    <row r="16" spans="1:16" x14ac:dyDescent="0.25">
      <c r="A16" s="2">
        <v>-13.375078</v>
      </c>
      <c r="B16" s="2">
        <v>-5.5521659999999997</v>
      </c>
      <c r="C16" s="2">
        <v>0.60778799999999999</v>
      </c>
      <c r="D16" s="3">
        <v>0.39929199999999998</v>
      </c>
      <c r="E16">
        <v>-13.480691</v>
      </c>
      <c r="F16">
        <v>-5.0972689999999998</v>
      </c>
      <c r="G16">
        <v>0.60290500000000002</v>
      </c>
      <c r="H16">
        <v>0.40368700000000002</v>
      </c>
      <c r="I16">
        <v>-13.300319999999999</v>
      </c>
      <c r="J16">
        <v>-5.6026049999999996</v>
      </c>
      <c r="K16">
        <v>0.61340300000000003</v>
      </c>
      <c r="L16">
        <v>0.401001</v>
      </c>
      <c r="M16">
        <v>-13.300319999999999</v>
      </c>
      <c r="N16">
        <v>-5.6026049999999996</v>
      </c>
      <c r="O16">
        <v>0.61340300000000003</v>
      </c>
      <c r="P16">
        <v>0.401001</v>
      </c>
    </row>
    <row r="17" spans="1:16" x14ac:dyDescent="0.25">
      <c r="A17" s="2">
        <v>-13.058961</v>
      </c>
      <c r="B17" s="2">
        <v>-5.8037419999999997</v>
      </c>
      <c r="C17" s="2">
        <v>0.600464</v>
      </c>
      <c r="D17" s="3">
        <v>0.39172400000000002</v>
      </c>
      <c r="E17">
        <v>-13.30486</v>
      </c>
      <c r="F17">
        <v>-5.524902</v>
      </c>
      <c r="G17">
        <v>0.60217299999999996</v>
      </c>
      <c r="H17">
        <v>0.39685100000000001</v>
      </c>
      <c r="I17">
        <v>-13.480691</v>
      </c>
      <c r="J17">
        <v>-5.0972689999999998</v>
      </c>
      <c r="K17">
        <v>0.60290500000000002</v>
      </c>
      <c r="L17">
        <v>0.40368700000000002</v>
      </c>
      <c r="M17">
        <v>-13.167214</v>
      </c>
      <c r="N17">
        <v>-5.9949399999999997</v>
      </c>
      <c r="O17">
        <v>0.61364700000000005</v>
      </c>
      <c r="P17">
        <v>0.395874</v>
      </c>
    </row>
    <row r="18" spans="1:16" x14ac:dyDescent="0.25">
      <c r="A18" s="2">
        <v>-13.041147</v>
      </c>
      <c r="B18" s="2">
        <v>-6.2064409999999999</v>
      </c>
      <c r="C18" s="2">
        <v>0.608765</v>
      </c>
      <c r="D18" s="3">
        <v>0.39074700000000001</v>
      </c>
      <c r="E18">
        <v>-12.494116</v>
      </c>
      <c r="F18">
        <v>-6.9098090000000001</v>
      </c>
      <c r="G18">
        <v>0.62316899999999997</v>
      </c>
      <c r="H18">
        <v>0.38830599999999998</v>
      </c>
      <c r="I18">
        <v>-13.30486</v>
      </c>
      <c r="J18">
        <v>-5.524902</v>
      </c>
      <c r="K18">
        <v>0.60217299999999996</v>
      </c>
      <c r="L18">
        <v>0.39685100000000001</v>
      </c>
      <c r="M18">
        <v>-13.032515999999999</v>
      </c>
      <c r="N18">
        <v>-6.2054150000000003</v>
      </c>
      <c r="O18">
        <v>0.60827600000000004</v>
      </c>
      <c r="P18">
        <v>0.39050299999999999</v>
      </c>
    </row>
    <row r="19" spans="1:16" x14ac:dyDescent="0.25">
      <c r="A19" s="2">
        <v>-12.88815</v>
      </c>
      <c r="B19" s="2">
        <v>-6.4841870000000004</v>
      </c>
      <c r="C19" s="2">
        <v>0.61633300000000002</v>
      </c>
      <c r="D19" s="3">
        <v>0.39074700000000001</v>
      </c>
      <c r="E19">
        <v>-11.093999</v>
      </c>
      <c r="F19">
        <v>-8.2828850000000003</v>
      </c>
      <c r="G19">
        <v>0.61731000000000003</v>
      </c>
      <c r="H19">
        <v>0.36779800000000001</v>
      </c>
      <c r="I19">
        <v>-13.032515999999999</v>
      </c>
      <c r="J19">
        <v>-6.2054150000000003</v>
      </c>
      <c r="K19">
        <v>0.60827600000000004</v>
      </c>
      <c r="L19">
        <v>0.39050299999999999</v>
      </c>
      <c r="M19">
        <v>-12.914694000000001</v>
      </c>
      <c r="N19">
        <v>-6.462396</v>
      </c>
      <c r="O19">
        <v>0.61462399999999995</v>
      </c>
      <c r="P19">
        <v>0.39025900000000002</v>
      </c>
    </row>
    <row r="20" spans="1:16" x14ac:dyDescent="0.25">
      <c r="A20" s="2">
        <v>-12.771983000000001</v>
      </c>
      <c r="B20" s="2">
        <v>-6.554513</v>
      </c>
      <c r="C20" s="2">
        <v>0.62023899999999998</v>
      </c>
      <c r="D20" s="3">
        <v>0.39147900000000002</v>
      </c>
      <c r="E20">
        <v>-10.228965000000001</v>
      </c>
      <c r="F20">
        <v>-9.0515279999999994</v>
      </c>
      <c r="G20">
        <v>0.62414599999999998</v>
      </c>
      <c r="H20">
        <v>0.36120600000000003</v>
      </c>
      <c r="I20">
        <v>-12.140601</v>
      </c>
      <c r="J20">
        <v>-7.367191</v>
      </c>
      <c r="K20">
        <v>0.61413600000000002</v>
      </c>
      <c r="L20">
        <v>0.37829600000000002</v>
      </c>
      <c r="M20">
        <v>-12.494116</v>
      </c>
      <c r="N20">
        <v>-6.9098090000000001</v>
      </c>
      <c r="O20">
        <v>0.62316899999999997</v>
      </c>
      <c r="P20">
        <v>0.38830599999999998</v>
      </c>
    </row>
    <row r="21" spans="1:16" x14ac:dyDescent="0.25">
      <c r="A21" s="2">
        <v>-12.764345</v>
      </c>
      <c r="B21" s="2">
        <v>-6.6727270000000001</v>
      </c>
      <c r="C21" s="2">
        <v>0.61315900000000001</v>
      </c>
      <c r="D21" s="3">
        <v>0.38684099999999999</v>
      </c>
      <c r="E21">
        <v>-10.835750000000001</v>
      </c>
      <c r="F21">
        <v>-8.4943120000000008</v>
      </c>
      <c r="G21">
        <v>0.61853000000000002</v>
      </c>
      <c r="H21">
        <v>0.36560100000000001</v>
      </c>
      <c r="I21">
        <v>-12.914694000000001</v>
      </c>
      <c r="J21">
        <v>-6.462396</v>
      </c>
      <c r="K21">
        <v>0.61462399999999995</v>
      </c>
      <c r="L21">
        <v>0.39025900000000002</v>
      </c>
      <c r="M21">
        <v>-12.140601</v>
      </c>
      <c r="N21">
        <v>-7.367191</v>
      </c>
      <c r="O21">
        <v>0.61413600000000002</v>
      </c>
      <c r="P21">
        <v>0.37829600000000002</v>
      </c>
    </row>
    <row r="22" spans="1:16" x14ac:dyDescent="0.25">
      <c r="A22" s="2">
        <v>-12.73709</v>
      </c>
      <c r="B22" s="2">
        <v>-6.6994579999999999</v>
      </c>
      <c r="C22" s="2">
        <v>0.61804199999999998</v>
      </c>
      <c r="D22" s="3">
        <v>0.38879399999999997</v>
      </c>
      <c r="E22">
        <v>-5.8311419999999998</v>
      </c>
      <c r="F22">
        <v>-11.272345</v>
      </c>
      <c r="G22">
        <v>0.65124499999999996</v>
      </c>
      <c r="H22">
        <v>0.31750499999999998</v>
      </c>
      <c r="I22">
        <v>-12.494116</v>
      </c>
      <c r="J22">
        <v>-6.9098090000000001</v>
      </c>
      <c r="K22">
        <v>0.62316899999999997</v>
      </c>
      <c r="L22">
        <v>0.38830599999999998</v>
      </c>
      <c r="M22">
        <v>-11.774808999999999</v>
      </c>
      <c r="N22">
        <v>-7.7626200000000001</v>
      </c>
      <c r="O22">
        <v>0.61682099999999995</v>
      </c>
      <c r="P22">
        <v>0.37463400000000002</v>
      </c>
    </row>
    <row r="23" spans="1:16" x14ac:dyDescent="0.25">
      <c r="A23" s="2">
        <v>-12.557116000000001</v>
      </c>
      <c r="B23" s="2">
        <v>-6.9046979999999998</v>
      </c>
      <c r="C23" s="2">
        <v>0.61242700000000005</v>
      </c>
      <c r="D23" s="3">
        <v>0.38342300000000001</v>
      </c>
      <c r="E23">
        <v>-6.7027260000000002</v>
      </c>
      <c r="F23">
        <v>-11.228248000000001</v>
      </c>
      <c r="G23">
        <v>0.65490700000000002</v>
      </c>
      <c r="H23">
        <v>0.32800299999999999</v>
      </c>
      <c r="I23">
        <v>-11.093999</v>
      </c>
      <c r="J23">
        <v>-8.2828850000000003</v>
      </c>
      <c r="K23">
        <v>0.61731000000000003</v>
      </c>
      <c r="L23">
        <v>0.36779800000000001</v>
      </c>
      <c r="M23">
        <v>-11.444284</v>
      </c>
      <c r="N23">
        <v>-8.1214560000000002</v>
      </c>
      <c r="O23">
        <v>0.62902800000000003</v>
      </c>
      <c r="P23">
        <v>0.37609900000000002</v>
      </c>
    </row>
    <row r="24" spans="1:16" x14ac:dyDescent="0.25">
      <c r="A24" s="2">
        <v>-12.531815999999999</v>
      </c>
      <c r="B24" s="2">
        <v>-6.9655810000000002</v>
      </c>
      <c r="C24" s="2">
        <v>0.61389199999999999</v>
      </c>
      <c r="D24" s="3">
        <v>0.38342300000000001</v>
      </c>
      <c r="E24">
        <v>-7.0818060000000003</v>
      </c>
      <c r="F24">
        <v>-11.079858</v>
      </c>
      <c r="G24">
        <v>0.65026899999999999</v>
      </c>
      <c r="H24">
        <v>0.334839</v>
      </c>
      <c r="I24">
        <v>-10.228965000000001</v>
      </c>
      <c r="J24">
        <v>-9.0515279999999994</v>
      </c>
      <c r="K24">
        <v>0.62414599999999998</v>
      </c>
      <c r="L24">
        <v>0.36120600000000003</v>
      </c>
      <c r="M24">
        <v>-11.093999</v>
      </c>
      <c r="N24">
        <v>-8.2828850000000003</v>
      </c>
      <c r="O24">
        <v>0.61731000000000003</v>
      </c>
      <c r="P24">
        <v>0.36779800000000001</v>
      </c>
    </row>
    <row r="25" spans="1:16" x14ac:dyDescent="0.25">
      <c r="A25" s="2">
        <v>-12.450219000000001</v>
      </c>
      <c r="B25" s="2">
        <v>-7.0821459999999998</v>
      </c>
      <c r="C25" s="2">
        <v>0.61535600000000001</v>
      </c>
      <c r="D25" s="3">
        <v>0.38268999999999997</v>
      </c>
      <c r="E25">
        <v>-7.7912169999999996</v>
      </c>
      <c r="F25">
        <v>-10.651251</v>
      </c>
      <c r="G25">
        <v>0.65832500000000005</v>
      </c>
      <c r="H25">
        <v>0.34606900000000002</v>
      </c>
      <c r="I25">
        <v>-10.835750000000001</v>
      </c>
      <c r="J25">
        <v>-8.4943120000000008</v>
      </c>
      <c r="K25">
        <v>0.61853000000000002</v>
      </c>
      <c r="L25">
        <v>0.36560100000000001</v>
      </c>
      <c r="M25">
        <v>-10.835750000000001</v>
      </c>
      <c r="N25">
        <v>-8.4943120000000008</v>
      </c>
      <c r="O25">
        <v>0.61853000000000002</v>
      </c>
      <c r="P25">
        <v>0.36560100000000001</v>
      </c>
    </row>
    <row r="26" spans="1:16" x14ac:dyDescent="0.25">
      <c r="A26" s="2">
        <v>-12.209915000000001</v>
      </c>
      <c r="B26" s="2">
        <v>-7.1530430000000003</v>
      </c>
      <c r="C26" s="2">
        <v>0.62707500000000005</v>
      </c>
      <c r="D26" s="3">
        <v>0.38684099999999999</v>
      </c>
      <c r="E26">
        <v>-7.3892389999999999</v>
      </c>
      <c r="F26">
        <v>-10.883622000000001</v>
      </c>
      <c r="G26">
        <v>0.662964</v>
      </c>
      <c r="H26">
        <v>0.33874500000000002</v>
      </c>
      <c r="I26">
        <v>-11.774808999999999</v>
      </c>
      <c r="J26">
        <v>-7.7626200000000001</v>
      </c>
      <c r="K26">
        <v>0.61682099999999995</v>
      </c>
      <c r="L26">
        <v>0.37463400000000002</v>
      </c>
      <c r="M26">
        <v>-10.228965000000001</v>
      </c>
      <c r="N26">
        <v>-9.0515279999999994</v>
      </c>
      <c r="O26">
        <v>0.62414599999999998</v>
      </c>
      <c r="P26">
        <v>0.36120600000000003</v>
      </c>
    </row>
    <row r="27" spans="1:16" x14ac:dyDescent="0.25">
      <c r="A27" s="2">
        <v>-12.162039999999999</v>
      </c>
      <c r="B27" s="2">
        <v>-7.43879</v>
      </c>
      <c r="C27" s="2">
        <v>0.62048300000000001</v>
      </c>
      <c r="D27" s="3">
        <v>0.38073699999999999</v>
      </c>
      <c r="I27">
        <v>-5.8311419999999998</v>
      </c>
      <c r="J27">
        <v>-11.272345</v>
      </c>
      <c r="K27">
        <v>0.65124499999999996</v>
      </c>
      <c r="L27">
        <v>0.31750499999999998</v>
      </c>
      <c r="M27">
        <v>-10.023531</v>
      </c>
      <c r="N27">
        <v>-9.3413629999999994</v>
      </c>
      <c r="O27">
        <v>0.63244599999999995</v>
      </c>
      <c r="P27">
        <v>0.36169400000000002</v>
      </c>
    </row>
    <row r="28" spans="1:16" x14ac:dyDescent="0.25">
      <c r="A28" s="2">
        <v>-11.943314000000001</v>
      </c>
      <c r="B28" s="2">
        <v>-7.6665760000000001</v>
      </c>
      <c r="C28" s="2">
        <v>0.62341299999999999</v>
      </c>
      <c r="D28" s="3">
        <v>0.379272</v>
      </c>
      <c r="I28">
        <v>-6.7027260000000002</v>
      </c>
      <c r="J28">
        <v>-11.228248000000001</v>
      </c>
      <c r="K28">
        <v>0.65490700000000002</v>
      </c>
      <c r="L28">
        <v>0.32800299999999999</v>
      </c>
      <c r="M28">
        <v>-9.6341490000000007</v>
      </c>
      <c r="N28">
        <v>-9.4547349999999994</v>
      </c>
      <c r="O28">
        <v>0.62658700000000001</v>
      </c>
      <c r="P28">
        <v>0.35656700000000002</v>
      </c>
    </row>
    <row r="29" spans="1:16" x14ac:dyDescent="0.25">
      <c r="A29" s="2">
        <v>-11.938777</v>
      </c>
      <c r="B29" s="2">
        <v>-7.6804300000000003</v>
      </c>
      <c r="C29" s="2">
        <v>0.62219199999999997</v>
      </c>
      <c r="D29" s="3">
        <v>0.37853999999999999</v>
      </c>
      <c r="I29">
        <v>-7.0818060000000003</v>
      </c>
      <c r="J29">
        <v>-11.079858</v>
      </c>
      <c r="K29">
        <v>0.65026899999999999</v>
      </c>
      <c r="L29">
        <v>0.334839</v>
      </c>
      <c r="M29">
        <v>-9.3982869999999998</v>
      </c>
      <c r="N29">
        <v>-9.7168890000000001</v>
      </c>
      <c r="O29">
        <v>0.631714</v>
      </c>
      <c r="P29">
        <v>0.35559099999999999</v>
      </c>
    </row>
    <row r="30" spans="1:16" x14ac:dyDescent="0.25">
      <c r="A30" s="2">
        <v>-11.786454000000001</v>
      </c>
      <c r="B30" s="2">
        <v>-7.8016839999999998</v>
      </c>
      <c r="C30" s="2">
        <v>0.62609899999999996</v>
      </c>
      <c r="D30" s="3">
        <v>0.37878400000000001</v>
      </c>
      <c r="I30">
        <v>-7.7912169999999996</v>
      </c>
      <c r="J30">
        <v>-10.651251</v>
      </c>
      <c r="K30">
        <v>0.65832500000000005</v>
      </c>
      <c r="L30">
        <v>0.34606900000000002</v>
      </c>
      <c r="M30">
        <v>-8.8220559999999999</v>
      </c>
      <c r="N30">
        <v>-10.056022</v>
      </c>
      <c r="O30">
        <v>0.63366699999999998</v>
      </c>
      <c r="P30">
        <v>0.35095199999999999</v>
      </c>
    </row>
    <row r="31" spans="1:16" x14ac:dyDescent="0.25">
      <c r="A31" s="2">
        <v>-11.580169</v>
      </c>
      <c r="B31" s="2">
        <v>-7.874968</v>
      </c>
      <c r="C31" s="2">
        <v>0.63098100000000001</v>
      </c>
      <c r="D31" s="3">
        <v>0.37976100000000002</v>
      </c>
      <c r="I31">
        <v>-7.3892389999999999</v>
      </c>
      <c r="J31">
        <v>-10.883622000000001</v>
      </c>
      <c r="K31">
        <v>0.662964</v>
      </c>
      <c r="L31">
        <v>0.33874500000000002</v>
      </c>
      <c r="M31">
        <v>-8.5248050000000006</v>
      </c>
      <c r="N31">
        <v>-10.305090999999999</v>
      </c>
      <c r="O31">
        <v>0.64856000000000003</v>
      </c>
      <c r="P31">
        <v>0.35241699999999998</v>
      </c>
    </row>
    <row r="32" spans="1:16" x14ac:dyDescent="0.25">
      <c r="A32" s="2">
        <v>-11.395408</v>
      </c>
      <c r="B32" s="2">
        <v>-8.0736070000000009</v>
      </c>
      <c r="C32" s="2">
        <v>0.61731000000000003</v>
      </c>
      <c r="D32" s="3">
        <v>0.370728</v>
      </c>
      <c r="M32">
        <v>-7.7912169999999996</v>
      </c>
      <c r="N32">
        <v>-10.651251</v>
      </c>
      <c r="O32">
        <v>0.65832500000000005</v>
      </c>
      <c r="P32">
        <v>0.34606900000000002</v>
      </c>
    </row>
    <row r="33" spans="1:16" x14ac:dyDescent="0.25">
      <c r="A33" s="2">
        <v>-11.278879999999999</v>
      </c>
      <c r="B33" s="2">
        <v>-8.3194809999999997</v>
      </c>
      <c r="C33" s="2">
        <v>0.62731899999999996</v>
      </c>
      <c r="D33" s="3">
        <v>0.37292500000000001</v>
      </c>
      <c r="M33">
        <v>-7.3892389999999999</v>
      </c>
      <c r="N33">
        <v>-10.883622000000001</v>
      </c>
      <c r="O33">
        <v>0.662964</v>
      </c>
      <c r="P33">
        <v>0.33874500000000002</v>
      </c>
    </row>
    <row r="34" spans="1:16" x14ac:dyDescent="0.25">
      <c r="A34" s="2">
        <v>-11.167941000000001</v>
      </c>
      <c r="B34" s="2">
        <v>-8.4180440000000001</v>
      </c>
      <c r="C34" s="2">
        <v>0.62536599999999998</v>
      </c>
      <c r="D34" s="3">
        <v>0.370728</v>
      </c>
      <c r="M34">
        <v>-7.0818060000000003</v>
      </c>
      <c r="N34">
        <v>-11.079858</v>
      </c>
      <c r="O34">
        <v>0.65026899999999999</v>
      </c>
      <c r="P34">
        <v>0.334839</v>
      </c>
    </row>
    <row r="35" spans="1:16" x14ac:dyDescent="0.25">
      <c r="A35" s="2">
        <v>-10.835750000000001</v>
      </c>
      <c r="B35" s="2">
        <v>-8.4943120000000008</v>
      </c>
      <c r="C35" s="2">
        <v>0.61853000000000002</v>
      </c>
      <c r="D35" s="3">
        <v>0.36560100000000001</v>
      </c>
      <c r="M35">
        <v>-6.7027260000000002</v>
      </c>
      <c r="N35">
        <v>-11.228248000000001</v>
      </c>
      <c r="O35">
        <v>0.65490700000000002</v>
      </c>
      <c r="P35">
        <v>0.32800299999999999</v>
      </c>
    </row>
    <row r="36" spans="1:16" x14ac:dyDescent="0.25">
      <c r="A36" s="2">
        <v>-10.790227</v>
      </c>
      <c r="B36" s="2">
        <v>-8.6328440000000004</v>
      </c>
      <c r="C36" s="2">
        <v>0.63537600000000005</v>
      </c>
      <c r="D36" s="3">
        <v>0.37219200000000002</v>
      </c>
      <c r="M36">
        <v>-5.8311419999999998</v>
      </c>
      <c r="N36">
        <v>-11.272345</v>
      </c>
      <c r="O36">
        <v>0.65124499999999996</v>
      </c>
      <c r="P36">
        <v>0.31750499999999998</v>
      </c>
    </row>
    <row r="37" spans="1:16" x14ac:dyDescent="0.25">
      <c r="A37" s="2">
        <v>-10.485390000000001</v>
      </c>
      <c r="B37" s="2">
        <v>-8.9613350000000001</v>
      </c>
      <c r="C37" s="2">
        <v>0.63464399999999999</v>
      </c>
      <c r="D37" s="3">
        <v>0.36779800000000001</v>
      </c>
    </row>
    <row r="38" spans="1:16" x14ac:dyDescent="0.25">
      <c r="A38" s="2">
        <v>-10.315531</v>
      </c>
      <c r="B38" s="2">
        <v>-9.0215460000000007</v>
      </c>
      <c r="C38" s="2">
        <v>0.63830600000000004</v>
      </c>
      <c r="D38" s="3">
        <v>0.368286</v>
      </c>
    </row>
    <row r="39" spans="1:16" x14ac:dyDescent="0.25">
      <c r="A39" s="2">
        <v>-10.297921000000001</v>
      </c>
      <c r="B39" s="2">
        <v>-9.091329</v>
      </c>
      <c r="C39" s="2">
        <v>0.63659699999999997</v>
      </c>
      <c r="D39" s="3">
        <v>0.36682100000000001</v>
      </c>
    </row>
    <row r="40" spans="1:16" x14ac:dyDescent="0.25">
      <c r="A40" s="2">
        <v>-10.138411</v>
      </c>
      <c r="B40" s="2">
        <v>-9.2385490000000008</v>
      </c>
      <c r="C40" s="2">
        <v>0.63000500000000004</v>
      </c>
      <c r="D40" s="3">
        <v>0.36193799999999998</v>
      </c>
    </row>
    <row r="41" spans="1:16" x14ac:dyDescent="0.25">
      <c r="A41" s="2">
        <v>-9.849259</v>
      </c>
      <c r="B41" s="2">
        <v>-9.4724240000000002</v>
      </c>
      <c r="C41" s="2">
        <v>0.63439900000000005</v>
      </c>
      <c r="D41" s="3">
        <v>0.36071799999999998</v>
      </c>
    </row>
    <row r="42" spans="1:16" x14ac:dyDescent="0.25">
      <c r="A42" s="2">
        <v>-9.6219590000000004</v>
      </c>
      <c r="B42" s="2">
        <v>-9.5853850000000005</v>
      </c>
      <c r="C42" s="2">
        <v>0.63146999999999998</v>
      </c>
      <c r="D42" s="3">
        <v>0.35754399999999997</v>
      </c>
    </row>
    <row r="43" spans="1:16" x14ac:dyDescent="0.25">
      <c r="A43" s="2">
        <v>-9.6029699999999991</v>
      </c>
      <c r="B43" s="2">
        <v>-9.6474049999999991</v>
      </c>
      <c r="C43" s="2">
        <v>0.63635299999999995</v>
      </c>
      <c r="D43" s="3">
        <v>0.35900900000000002</v>
      </c>
    </row>
    <row r="44" spans="1:16" x14ac:dyDescent="0.25">
      <c r="A44" s="2">
        <v>-9.0850690000000007</v>
      </c>
      <c r="B44" s="2">
        <v>-9.885783</v>
      </c>
      <c r="C44" s="2">
        <v>0.63195800000000002</v>
      </c>
      <c r="D44" s="3">
        <v>0.35290500000000002</v>
      </c>
    </row>
    <row r="45" spans="1:16" x14ac:dyDescent="0.25">
      <c r="A45" s="2">
        <v>-9.0510839999999995</v>
      </c>
      <c r="B45" s="2">
        <v>-10.001474999999999</v>
      </c>
      <c r="C45" s="2">
        <v>0.63732900000000003</v>
      </c>
      <c r="D45" s="3">
        <v>0.35388199999999997</v>
      </c>
    </row>
    <row r="46" spans="1:16" x14ac:dyDescent="0.25">
      <c r="A46" s="2">
        <v>-9.0215639999999997</v>
      </c>
      <c r="B46" s="2">
        <v>-10.00952</v>
      </c>
      <c r="C46" s="2">
        <v>0.63659699999999997</v>
      </c>
      <c r="D46" s="3">
        <v>0.35339399999999999</v>
      </c>
    </row>
    <row r="47" spans="1:16" x14ac:dyDescent="0.25">
      <c r="A47" s="2">
        <v>-8.9508759999999992</v>
      </c>
      <c r="B47" s="2">
        <v>-10.069388</v>
      </c>
      <c r="C47" s="2">
        <v>0.64343300000000003</v>
      </c>
      <c r="D47" s="3">
        <v>0.355103</v>
      </c>
    </row>
    <row r="48" spans="1:16" x14ac:dyDescent="0.25">
      <c r="A48" s="2">
        <v>-8.8634660000000007</v>
      </c>
      <c r="B48" s="2">
        <v>-10.077237</v>
      </c>
      <c r="C48" s="2">
        <v>0.64685099999999995</v>
      </c>
      <c r="D48" s="3">
        <v>0.35583500000000001</v>
      </c>
    </row>
    <row r="49" spans="1:4" x14ac:dyDescent="0.25">
      <c r="A49" s="2">
        <v>-8.5244319999999991</v>
      </c>
      <c r="B49" s="2">
        <v>-10.127736000000001</v>
      </c>
      <c r="C49" s="2">
        <v>0.65368700000000002</v>
      </c>
      <c r="D49" s="3">
        <v>0.35583500000000001</v>
      </c>
    </row>
    <row r="50" spans="1:4" x14ac:dyDescent="0.25">
      <c r="A50" s="2">
        <v>-8.4747590000000006</v>
      </c>
      <c r="B50" s="2">
        <v>-10.353374000000001</v>
      </c>
      <c r="C50" s="2">
        <v>0.64782700000000004</v>
      </c>
      <c r="D50" s="3">
        <v>0.35143999999999997</v>
      </c>
    </row>
    <row r="51" spans="1:4" x14ac:dyDescent="0.25">
      <c r="A51" s="2">
        <v>-8.3965409999999991</v>
      </c>
      <c r="B51" s="2">
        <v>-10.421491</v>
      </c>
      <c r="C51" s="2">
        <v>0.64416499999999999</v>
      </c>
      <c r="D51" s="3">
        <v>0.34924300000000003</v>
      </c>
    </row>
    <row r="52" spans="1:4" x14ac:dyDescent="0.25">
      <c r="A52" s="2">
        <v>-8.2437909999999999</v>
      </c>
      <c r="B52" s="2">
        <v>-10.473378</v>
      </c>
      <c r="C52" s="2">
        <v>0.65075700000000003</v>
      </c>
      <c r="D52" s="3">
        <v>0.34973100000000001</v>
      </c>
    </row>
    <row r="53" spans="1:4" x14ac:dyDescent="0.25">
      <c r="A53" s="2">
        <v>-8.1055189999999993</v>
      </c>
      <c r="B53" s="2">
        <v>-10.484677</v>
      </c>
      <c r="C53" s="2">
        <v>0.63830600000000004</v>
      </c>
      <c r="D53" s="3">
        <v>0.34533700000000001</v>
      </c>
    </row>
    <row r="54" spans="1:4" x14ac:dyDescent="0.25">
      <c r="A54" s="2">
        <v>-8.0764010000000006</v>
      </c>
      <c r="B54" s="2">
        <v>-10.608029</v>
      </c>
      <c r="C54" s="2">
        <v>0.64758300000000002</v>
      </c>
      <c r="D54" s="3">
        <v>0.34655799999999998</v>
      </c>
    </row>
    <row r="55" spans="1:4" x14ac:dyDescent="0.25">
      <c r="A55" s="2">
        <v>-7.8120219999999998</v>
      </c>
      <c r="B55" s="2">
        <v>-10.71912</v>
      </c>
      <c r="C55" s="2">
        <v>0.64440900000000001</v>
      </c>
      <c r="D55" s="3">
        <v>0.34314</v>
      </c>
    </row>
    <row r="56" spans="1:4" x14ac:dyDescent="0.25">
      <c r="A56" s="2">
        <v>-7.6328620000000003</v>
      </c>
      <c r="B56" s="2">
        <v>-10.829045000000001</v>
      </c>
      <c r="C56" s="2">
        <v>0.64709499999999998</v>
      </c>
      <c r="D56" s="3">
        <v>0.34143099999999998</v>
      </c>
    </row>
    <row r="57" spans="1:4" x14ac:dyDescent="0.25">
      <c r="A57" s="2">
        <v>-7.522526</v>
      </c>
      <c r="B57" s="2">
        <v>-10.892089</v>
      </c>
      <c r="C57" s="2">
        <v>0.65612800000000004</v>
      </c>
      <c r="D57" s="3">
        <v>0.340698</v>
      </c>
    </row>
    <row r="58" spans="1:4" x14ac:dyDescent="0.25">
      <c r="A58" s="2">
        <v>-7.1423719999999999</v>
      </c>
      <c r="B58" s="2">
        <v>-11.085483999999999</v>
      </c>
      <c r="C58" s="2">
        <v>0.65881299999999998</v>
      </c>
      <c r="D58" s="3">
        <v>0.33386199999999999</v>
      </c>
    </row>
    <row r="59" spans="1:4" x14ac:dyDescent="0.25">
      <c r="A59" s="2">
        <v>-6.7869020000000004</v>
      </c>
      <c r="B59" s="2">
        <v>-11.176462000000001</v>
      </c>
      <c r="C59" s="2">
        <v>0.65100100000000005</v>
      </c>
      <c r="D59" s="3">
        <v>0.33093299999999998</v>
      </c>
    </row>
    <row r="60" spans="1:4" x14ac:dyDescent="0.25">
      <c r="A60" s="2">
        <v>-6.7709479999999997</v>
      </c>
      <c r="B60" s="2">
        <v>-11.217575</v>
      </c>
      <c r="C60" s="2">
        <v>0.65686</v>
      </c>
      <c r="D60" s="3">
        <v>0.32800299999999999</v>
      </c>
    </row>
    <row r="61" spans="1:4" x14ac:dyDescent="0.25">
      <c r="A61" s="2">
        <v>-6.7027260000000002</v>
      </c>
      <c r="B61" s="2">
        <v>-11.228248000000001</v>
      </c>
      <c r="C61" s="2">
        <v>0.65490700000000002</v>
      </c>
      <c r="D61" s="3">
        <v>0.32800299999999999</v>
      </c>
    </row>
    <row r="62" spans="1:4" x14ac:dyDescent="0.25">
      <c r="A62" s="2">
        <v>-6.4153079999999996</v>
      </c>
      <c r="B62" s="2">
        <v>-11.23141</v>
      </c>
      <c r="C62" s="2">
        <v>0.65978999999999999</v>
      </c>
      <c r="D62" s="3">
        <v>0.31799300000000003</v>
      </c>
    </row>
    <row r="63" spans="1:4" ht="15.75" thickBot="1" x14ac:dyDescent="0.3">
      <c r="A63" s="5">
        <v>-5.8311419999999998</v>
      </c>
      <c r="B63" s="5">
        <v>-11.272345</v>
      </c>
      <c r="C63" s="5">
        <v>0.65124499999999996</v>
      </c>
      <c r="D63" s="6">
        <v>0.31750499999999998</v>
      </c>
    </row>
  </sheetData>
  <sortState xmlns:xlrd2="http://schemas.microsoft.com/office/spreadsheetml/2017/richdata2" ref="M13:P36">
    <sortCondition ref="M13:M36"/>
  </sortState>
  <mergeCells count="1">
    <mergeCell ref="A10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Evgeniy Kozinov</dc:creator>
  <cp:lastModifiedBy>Evgeniy Kozinov</cp:lastModifiedBy>
  <dcterms:created xsi:type="dcterms:W3CDTF">2019-01-17T15:06:51Z</dcterms:created>
  <dcterms:modified xsi:type="dcterms:W3CDTF">2019-06-18T18:06:10Z</dcterms:modified>
</cp:coreProperties>
</file>