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7juFDfOA6dyyJGfHpLLa5toznDPXsSXnQnM53Sib1p4="/>
    </ext>
  </extLst>
</workbook>
</file>

<file path=xl/sharedStrings.xml><?xml version="1.0" encoding="utf-8"?>
<sst xmlns="http://schemas.openxmlformats.org/spreadsheetml/2006/main" count="26" uniqueCount="26">
  <si>
    <t>Quantity of Kits:</t>
  </si>
  <si>
    <t xml:space="preserve">Quantity </t>
  </si>
  <si>
    <t xml:space="preserve">price per unit </t>
  </si>
  <si>
    <t xml:space="preserve">total price </t>
  </si>
  <si>
    <t>link</t>
  </si>
  <si>
    <t>Small bags</t>
  </si>
  <si>
    <t>https://www.uline.ca/Product/Detail/S-2831/Reclosable-Poly-Bags/4-x-3-2-Mil-Reclosable-Bags</t>
  </si>
  <si>
    <t>Large bags</t>
  </si>
  <si>
    <t>https://www.uline.ca/Product/Detail/S-1295/Reclosable-Poly-Bags/5-x-8-2-Mil-Reclosable-Bags</t>
  </si>
  <si>
    <t>coin cell holder</t>
  </si>
  <si>
    <t>https://www.digikey.ca/en/products/detail/mpd-memory-protection-devices/BK-913/2329371</t>
  </si>
  <si>
    <t>coin cells (pack of 30)</t>
  </si>
  <si>
    <t>https://www.amazon.ca/Lithium-Battery-Capacity-Batteries-Alkaline/dp/B08MZKNM4W/ref=sr_1_11?keywords=cr2032%2Bbattery&amp;qid=1698686742&amp;sr=8-11&amp;th=1</t>
  </si>
  <si>
    <t>switch</t>
  </si>
  <si>
    <t xml:space="preserve">https://www.digikey.ca/en/products/detail/te-connectivity-alcoswitch-switches/1825232-1/4021554 </t>
  </si>
  <si>
    <t>resistors 0ohm</t>
  </si>
  <si>
    <t>https://www.digikey.ca/en/products/detail/stackpole-electronics-inc/CD18ZT0R00/1740910</t>
  </si>
  <si>
    <t>LEDs (color changing)</t>
  </si>
  <si>
    <t>https://www.sparkfun.com/products/11450</t>
  </si>
  <si>
    <t>Quantity</t>
  </si>
  <si>
    <t xml:space="preserve">fab cost </t>
  </si>
  <si>
    <t>shipping</t>
  </si>
  <si>
    <t>total</t>
  </si>
  <si>
    <t>PCBs</t>
  </si>
  <si>
    <t>https://cart.jlcpcb.com/quote/</t>
  </si>
  <si>
    <t>Grand total for # requested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</si>
</sst>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* #,##0.00_-;\-&quot;$&quot;* #,##0.00_-;_-&quot;$&quot;* &quot;-&quot;??_-;_-@"/>
    <numFmt numFmtId="165" formatCode="&quot;$&quot;#,##0.00;[Red]\-&quot;$&quot;#,##0.0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0"/>
      <name val="Calibri"/>
    </font>
    <font>
      <u/>
      <sz val="11.0"/>
      <color rgb="FF0000FF"/>
      <name val="Calibri"/>
    </font>
    <font>
      <u/>
      <sz val="11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Font="1"/>
    <xf borderId="0" fillId="0" fontId="4" numFmtId="0" xfId="0" applyAlignment="1" applyFont="1">
      <alignment readingOrder="0"/>
    </xf>
    <xf borderId="1" fillId="2" fontId="2" numFmtId="0" xfId="0" applyBorder="1" applyFill="1" applyFont="1"/>
    <xf borderId="0" fillId="0" fontId="2" numFmtId="165" xfId="0" applyFont="1" applyNumberFormat="1"/>
    <xf borderId="1" fillId="3" fontId="2" numFmtId="164" xfId="0" applyBorder="1" applyFill="1" applyFont="1" applyNumberFormat="1"/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4" xfId="0" applyAlignment="1" applyFont="1" applyNumberFormat="1">
      <alignment horizontal="left"/>
    </xf>
    <xf borderId="0" fillId="0" fontId="5" numFmtId="0" xfId="0" applyAlignment="1" applyFont="1">
      <alignment horizontal="left"/>
    </xf>
    <xf borderId="1" fillId="3" fontId="2" numFmtId="164" xfId="0" applyAlignment="1" applyBorder="1" applyFont="1" applyNumberFormat="1">
      <alignment horizontal="left"/>
    </xf>
    <xf borderId="0" fillId="0" fontId="2" numFmtId="0" xfId="0" applyAlignment="1" applyFont="1">
      <alignment horizontal="left"/>
    </xf>
    <xf borderId="1" fillId="3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line.ca/Product/Detail/S-2831/Reclosable-Poly-Bags/4-x-3-2-Mil-Reclosable-Bags" TargetMode="External"/><Relationship Id="rId2" Type="http://schemas.openxmlformats.org/officeDocument/2006/relationships/hyperlink" Target="https://www.uline.ca/Product/Detail/S-1295/Reclosable-Poly-Bags/5-x-8-2-Mil-Reclosable-Bags" TargetMode="External"/><Relationship Id="rId3" Type="http://schemas.openxmlformats.org/officeDocument/2006/relationships/hyperlink" Target="https://www.digikey.ca/en/products/detail/mpd-memory-protection-devices/BK-913/2329371" TargetMode="External"/><Relationship Id="rId4" Type="http://schemas.openxmlformats.org/officeDocument/2006/relationships/hyperlink" Target="https://www.amazon.ca/Lithium-Battery-Capacity-Batteries-Alkaline/dp/B08MZKNM4W/ref=sr_1_11?keywords=cr2032%2Bbattery&amp;qid=1698686742&amp;sr=8-11&amp;th=1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digikey.ca/en/products/detail/te-connectivity-alcoswitch-switches/1825232-1/4021554" TargetMode="External"/><Relationship Id="rId6" Type="http://schemas.openxmlformats.org/officeDocument/2006/relationships/hyperlink" Target="https://www.digikey.ca/en/products/detail/stackpole-electronics-inc/CD18ZT0R00/1740910" TargetMode="External"/><Relationship Id="rId7" Type="http://schemas.openxmlformats.org/officeDocument/2006/relationships/hyperlink" Target="https://www.sparkfun.com/products/11450" TargetMode="External"/><Relationship Id="rId8" Type="http://schemas.openxmlformats.org/officeDocument/2006/relationships/hyperlink" Target="https://cart.jlcpcb.com/quo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8.71"/>
    <col customWidth="1" min="3" max="3" width="13.86"/>
    <col customWidth="1" min="4" max="4" width="10.0"/>
    <col customWidth="1" min="5" max="5" width="7.43"/>
    <col customWidth="1" min="6" max="6" width="54.71"/>
    <col customWidth="1" min="7" max="26" width="8.71"/>
  </cols>
  <sheetData>
    <row r="1" ht="14.25" customHeight="1">
      <c r="A1" s="1" t="s">
        <v>0</v>
      </c>
      <c r="B1" s="2">
        <v>1000.0</v>
      </c>
    </row>
    <row r="2" ht="14.25" customHeight="1"/>
    <row r="3" ht="14.25" customHeight="1">
      <c r="B3" s="1" t="s">
        <v>1</v>
      </c>
      <c r="C3" s="1" t="s">
        <v>2</v>
      </c>
      <c r="D3" s="1" t="s">
        <v>3</v>
      </c>
      <c r="F3" s="1" t="s">
        <v>4</v>
      </c>
    </row>
    <row r="4" ht="14.25" customHeight="1">
      <c r="A4" s="2" t="s">
        <v>5</v>
      </c>
      <c r="B4" s="2">
        <f>B1/1000</f>
        <v>1</v>
      </c>
      <c r="C4" s="3">
        <v>36.0</v>
      </c>
      <c r="D4" s="4"/>
      <c r="E4" s="5"/>
      <c r="F4" s="6" t="s">
        <v>6</v>
      </c>
    </row>
    <row r="5" ht="14.25" customHeight="1">
      <c r="A5" s="2" t="s">
        <v>7</v>
      </c>
      <c r="B5" s="2">
        <f>B1/1000</f>
        <v>1</v>
      </c>
      <c r="C5" s="3">
        <v>65.0</v>
      </c>
      <c r="D5" s="4"/>
      <c r="E5" s="5"/>
      <c r="F5" s="6" t="s">
        <v>8</v>
      </c>
    </row>
    <row r="6" ht="14.25" customHeight="1">
      <c r="A6" s="1" t="s">
        <v>9</v>
      </c>
      <c r="B6" s="1">
        <f>B1</f>
        <v>1000</v>
      </c>
      <c r="C6" s="4">
        <v>0.656</v>
      </c>
      <c r="D6" s="4">
        <f t="shared" ref="D6:D10" si="1">B6*C6</f>
        <v>656</v>
      </c>
      <c r="E6" s="5"/>
      <c r="F6" s="5" t="s">
        <v>10</v>
      </c>
    </row>
    <row r="7" ht="14.25" customHeight="1">
      <c r="A7" s="1" t="s">
        <v>11</v>
      </c>
      <c r="B7" s="1">
        <f>B1/30</f>
        <v>33.33333333</v>
      </c>
      <c r="C7" s="4">
        <v>14.69</v>
      </c>
      <c r="D7" s="4">
        <f t="shared" si="1"/>
        <v>489.6666667</v>
      </c>
      <c r="E7" s="5"/>
      <c r="F7" s="5" t="s">
        <v>12</v>
      </c>
    </row>
    <row r="8" ht="14.25" customHeight="1">
      <c r="A8" s="7" t="s">
        <v>13</v>
      </c>
      <c r="B8" s="1">
        <f>B1</f>
        <v>1000</v>
      </c>
      <c r="C8" s="4">
        <f>12.43/25</f>
        <v>0.4972</v>
      </c>
      <c r="D8" s="4">
        <f t="shared" si="1"/>
        <v>497.2</v>
      </c>
      <c r="E8" s="5"/>
      <c r="F8" s="5" t="s">
        <v>14</v>
      </c>
    </row>
    <row r="9" ht="14.25" customHeight="1">
      <c r="A9" s="7" t="s">
        <v>15</v>
      </c>
      <c r="B9" s="1">
        <f>2*B1</f>
        <v>2000</v>
      </c>
      <c r="C9" s="8">
        <v>0.0552</v>
      </c>
      <c r="D9" s="4">
        <f t="shared" si="1"/>
        <v>110.4</v>
      </c>
      <c r="E9" s="5"/>
      <c r="F9" s="5" t="s">
        <v>16</v>
      </c>
    </row>
    <row r="10" ht="14.25" customHeight="1">
      <c r="A10" s="7" t="s">
        <v>17</v>
      </c>
      <c r="B10" s="1">
        <f>2*B1</f>
        <v>2000</v>
      </c>
      <c r="C10" s="8">
        <v>0.95</v>
      </c>
      <c r="D10" s="4">
        <f t="shared" si="1"/>
        <v>1900</v>
      </c>
      <c r="E10" s="5"/>
      <c r="F10" s="5" t="s">
        <v>18</v>
      </c>
    </row>
    <row r="11" ht="14.25" customHeight="1">
      <c r="C11" s="8"/>
      <c r="D11" s="9">
        <f> SUM(D6:D10)</f>
        <v>3653.266667</v>
      </c>
      <c r="E11" s="5"/>
      <c r="F11" s="5"/>
    </row>
    <row r="12" ht="14.25" customHeight="1">
      <c r="A12" s="10"/>
      <c r="E12" s="5"/>
      <c r="F12" s="5"/>
    </row>
    <row r="13" ht="14.25" customHeight="1">
      <c r="B13" s="1" t="s">
        <v>19</v>
      </c>
      <c r="C13" s="8" t="s">
        <v>20</v>
      </c>
      <c r="D13" s="4" t="s">
        <v>21</v>
      </c>
      <c r="E13" s="11" t="s">
        <v>22</v>
      </c>
      <c r="F13" s="11"/>
    </row>
    <row r="14" ht="14.25" customHeight="1">
      <c r="A14" s="1" t="s">
        <v>23</v>
      </c>
      <c r="B14" s="1">
        <v>500.0</v>
      </c>
      <c r="C14" s="4">
        <v>7.2</v>
      </c>
      <c r="D14" s="4">
        <v>17.46</v>
      </c>
      <c r="E14" s="12">
        <f> SUM(C14,D14)</f>
        <v>24.66</v>
      </c>
      <c r="F14" s="13" t="s">
        <v>24</v>
      </c>
    </row>
    <row r="15" ht="14.25" customHeight="1">
      <c r="C15" s="4"/>
      <c r="E15" s="14">
        <f>E14</f>
        <v>24.66</v>
      </c>
      <c r="F15" s="15"/>
    </row>
    <row r="16" ht="14.25" customHeight="1">
      <c r="C16" s="4"/>
      <c r="E16" s="15"/>
      <c r="F16" s="15"/>
    </row>
    <row r="17" ht="14.25" customHeight="1">
      <c r="A17" s="16" t="s">
        <v>25</v>
      </c>
      <c r="B17" s="9">
        <f>D11+E15</f>
        <v>3677.926667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1">
    <mergeCell ref="A12:D12"/>
  </mergeCells>
  <hyperlinks>
    <hyperlink r:id="rId1" ref="F4"/>
    <hyperlink r:id="rId2" ref="F5"/>
    <hyperlink r:id="rId3" ref="F6"/>
    <hyperlink r:id="rId4" ref="F7"/>
    <hyperlink r:id="rId5" ref="F8"/>
    <hyperlink r:id="rId6" ref="F9"/>
    <hyperlink r:id="rId7" ref="F10"/>
    <hyperlink r:id="rId8" ref="F14"/>
  </hyperlinks>
  <printOptions/>
  <pageMargins bottom="0.75" footer="0.0" header="0.0" left="0.7" right="0.7" top="0.75"/>
  <pageSetup orientation="landscape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Lee</dc:creator>
</cp:coreProperties>
</file>