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a6c7e75809ae4343/Documents/MSS_A3_LeeChengZhan_1905929/"/>
    </mc:Choice>
  </mc:AlternateContent>
  <xr:revisionPtr revIDLastSave="59" documentId="8_{C826E508-0005-4963-8502-CF457916CE28}" xr6:coauthVersionLast="47" xr6:coauthVersionMax="47" xr10:uidLastSave="{4506C6A4-22BA-43D5-A30D-1B0B34749A29}"/>
  <workbookProtection lockStructure="1"/>
  <bookViews>
    <workbookView xWindow="-120" yWindow="-120" windowWidth="21840" windowHeight="13140" xr2:uid="{BBFFC784-36E0-4440-878A-8D8CA4B173F2}"/>
  </bookViews>
  <sheets>
    <sheet name="Introduction" sheetId="5" r:id="rId1"/>
    <sheet name="Salary Distribution" sheetId="2" state="hidden" r:id="rId2"/>
    <sheet name="Personal Budget" sheetId="1" r:id="rId3"/>
    <sheet name="Data Visualization" sheetId="4" r:id="rId4"/>
    <sheet name="Summary" sheetId="3" r:id="rId5"/>
  </sheets>
  <definedNames>
    <definedName name="_xlnm._FilterDatabase" localSheetId="2" hidden="1">'Personal Budget'!$G$16:$J$24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6" i="1" l="1"/>
  <c r="J56" i="1"/>
  <c r="I57" i="1"/>
  <c r="F5" i="1" s="1"/>
  <c r="D57" i="1"/>
  <c r="F7" i="1" s="1"/>
  <c r="I45" i="1"/>
  <c r="I10" i="1" s="1"/>
  <c r="D48" i="1"/>
  <c r="I9" i="1" s="1"/>
  <c r="E47" i="1"/>
  <c r="I35" i="1"/>
  <c r="I8" i="1" s="1"/>
  <c r="D35" i="1"/>
  <c r="I7" i="1" s="1"/>
  <c r="D23" i="1"/>
  <c r="I5" i="1" s="1"/>
  <c r="J21" i="1"/>
  <c r="I24" i="1"/>
  <c r="I6" i="1" s="1"/>
  <c r="J22" i="1"/>
  <c r="J23" i="1"/>
  <c r="C8" i="1"/>
  <c r="C36" i="1" s="1"/>
  <c r="C32" i="1" s="1"/>
  <c r="B5" i="3" l="1"/>
  <c r="E8" i="2"/>
  <c r="E4" i="2"/>
  <c r="E5" i="2"/>
  <c r="H9" i="2"/>
  <c r="E9" i="2"/>
  <c r="E10" i="2"/>
  <c r="H6" i="2"/>
  <c r="I10" i="2"/>
  <c r="H5" i="2"/>
  <c r="E6" i="2"/>
  <c r="H7" i="2"/>
  <c r="E7" i="2"/>
  <c r="H8" i="2"/>
  <c r="I9" i="2"/>
  <c r="I8" i="2"/>
  <c r="I7" i="2"/>
  <c r="I6" i="2"/>
  <c r="I5" i="2"/>
  <c r="I4" i="2"/>
  <c r="H4" i="2"/>
  <c r="H3" i="2"/>
  <c r="E3" i="2"/>
  <c r="I3" i="2"/>
  <c r="I11" i="1"/>
  <c r="C49" i="1"/>
  <c r="H46" i="1"/>
  <c r="C58" i="1"/>
  <c r="H58" i="1"/>
  <c r="H55" i="1" s="1"/>
  <c r="J55" i="1" s="1"/>
  <c r="H25" i="1"/>
  <c r="H17" i="1" s="1"/>
  <c r="J17" i="1" s="1"/>
  <c r="H36" i="1"/>
  <c r="H34" i="1" s="1"/>
  <c r="J34" i="1" s="1"/>
  <c r="C24" i="1"/>
  <c r="C17" i="1" s="1"/>
  <c r="C30" i="1"/>
  <c r="E30" i="1" s="1"/>
  <c r="C31" i="1"/>
  <c r="E31" i="1" s="1"/>
  <c r="C29" i="1"/>
  <c r="E32" i="1"/>
  <c r="E34" i="1"/>
  <c r="E33" i="1"/>
  <c r="C44" i="1" l="1"/>
  <c r="E44" i="1" s="1"/>
  <c r="C45" i="1"/>
  <c r="E45" i="1" s="1"/>
  <c r="C41" i="1"/>
  <c r="E41" i="1" s="1"/>
  <c r="H41" i="1"/>
  <c r="J41" i="1" s="1"/>
  <c r="H42" i="1"/>
  <c r="J42" i="1" s="1"/>
  <c r="H43" i="1"/>
  <c r="J43" i="1" s="1"/>
  <c r="H44" i="1"/>
  <c r="J44" i="1" s="1"/>
  <c r="B8" i="3"/>
  <c r="D15" i="2"/>
  <c r="C43" i="1"/>
  <c r="E43" i="1" s="1"/>
  <c r="C42" i="1"/>
  <c r="E42" i="1" s="1"/>
  <c r="C46" i="1"/>
  <c r="E46" i="1" s="1"/>
  <c r="C55" i="1"/>
  <c r="E55" i="1" s="1"/>
  <c r="C56" i="1"/>
  <c r="H57" i="1"/>
  <c r="J57" i="1"/>
  <c r="H32" i="1"/>
  <c r="J32" i="1" s="1"/>
  <c r="H33" i="1"/>
  <c r="J33" i="1" s="1"/>
  <c r="C18" i="1"/>
  <c r="C22" i="1"/>
  <c r="E22" i="1" s="1"/>
  <c r="C20" i="1"/>
  <c r="C19" i="1"/>
  <c r="E19" i="1" s="1"/>
  <c r="H31" i="1"/>
  <c r="J31" i="1" s="1"/>
  <c r="H30" i="1"/>
  <c r="J30" i="1" s="1"/>
  <c r="H29" i="1"/>
  <c r="J29" i="1" s="1"/>
  <c r="H19" i="1"/>
  <c r="J19" i="1" s="1"/>
  <c r="H20" i="1"/>
  <c r="J20" i="1" s="1"/>
  <c r="H18" i="1"/>
  <c r="E29" i="1"/>
  <c r="E35" i="1" s="1"/>
  <c r="C35" i="1"/>
  <c r="C21" i="1"/>
  <c r="E21" i="1" s="1"/>
  <c r="E20" i="1" l="1"/>
  <c r="E48" i="1"/>
  <c r="J45" i="1"/>
  <c r="C57" i="1"/>
  <c r="E56" i="1"/>
  <c r="E57" i="1" s="1"/>
  <c r="C48" i="1"/>
  <c r="H45" i="1"/>
  <c r="J35" i="1"/>
  <c r="H35" i="1"/>
  <c r="E17" i="1"/>
  <c r="H24" i="1" l="1"/>
  <c r="J18" i="1"/>
  <c r="J24" i="1" s="1"/>
  <c r="E18" i="1"/>
  <c r="E23" i="1" s="1"/>
  <c r="C23" i="1"/>
  <c r="F6" i="1" l="1"/>
  <c r="F8" i="1" l="1"/>
  <c r="D16" i="2" s="1"/>
  <c r="H10" i="2"/>
  <c r="B11" i="3" l="1"/>
  <c r="D17" i="2"/>
  <c r="E15" i="2" s="1"/>
  <c r="E16" i="2" l="1"/>
</calcChain>
</file>

<file path=xl/sharedStrings.xml><?xml version="1.0" encoding="utf-8"?>
<sst xmlns="http://schemas.openxmlformats.org/spreadsheetml/2006/main" count="191" uniqueCount="97">
  <si>
    <t>Entertainment</t>
  </si>
  <si>
    <t>Category</t>
  </si>
  <si>
    <t>Percentage distribution</t>
  </si>
  <si>
    <t>Transport</t>
  </si>
  <si>
    <t>Insurance</t>
  </si>
  <si>
    <t>Saving</t>
  </si>
  <si>
    <t>Investment</t>
  </si>
  <si>
    <t>Personal</t>
  </si>
  <si>
    <t>Miscellaneous</t>
  </si>
  <si>
    <t>Parents</t>
  </si>
  <si>
    <t>Monthly Income</t>
  </si>
  <si>
    <t>AMOUNT</t>
  </si>
  <si>
    <t>Other</t>
  </si>
  <si>
    <t>Bonus</t>
  </si>
  <si>
    <t xml:space="preserve">Income </t>
  </si>
  <si>
    <t>CATEGORY</t>
  </si>
  <si>
    <t>Total</t>
  </si>
  <si>
    <t>Loan/Rental</t>
  </si>
  <si>
    <t>Monthly Expenses</t>
  </si>
  <si>
    <t>Credit card</t>
  </si>
  <si>
    <t>Subtotal</t>
  </si>
  <si>
    <t>Budget</t>
  </si>
  <si>
    <t>Actual cost</t>
  </si>
  <si>
    <t>Car</t>
  </si>
  <si>
    <t>Rental</t>
  </si>
  <si>
    <t>Ptptn</t>
  </si>
  <si>
    <t>Total budget for loan/rental</t>
  </si>
  <si>
    <t>Meals</t>
  </si>
  <si>
    <t>Total Budget for Personal</t>
  </si>
  <si>
    <t>Haircut</t>
  </si>
  <si>
    <t>Nutritional Products</t>
  </si>
  <si>
    <t>Fuel</t>
  </si>
  <si>
    <t>Maintenance</t>
  </si>
  <si>
    <t>Summons</t>
  </si>
  <si>
    <t>Troll</t>
  </si>
  <si>
    <t>Parking</t>
  </si>
  <si>
    <t>Shampoo&amp;Body wash</t>
  </si>
  <si>
    <t>Detergent</t>
  </si>
  <si>
    <t>Face wash</t>
  </si>
  <si>
    <t>Utilities&amp;Wifi</t>
  </si>
  <si>
    <t>Remaining</t>
  </si>
  <si>
    <t>Toilet paper</t>
  </si>
  <si>
    <t>Mask</t>
  </si>
  <si>
    <t>Personal Monthly Budget</t>
  </si>
  <si>
    <t>Cinema</t>
  </si>
  <si>
    <t>Karaoke</t>
  </si>
  <si>
    <t>Subcription of youtube</t>
  </si>
  <si>
    <t>Life</t>
  </si>
  <si>
    <t xml:space="preserve">Home </t>
  </si>
  <si>
    <t>Game</t>
  </si>
  <si>
    <t>Etf</t>
  </si>
  <si>
    <t>Stock</t>
  </si>
  <si>
    <t>Saving account</t>
  </si>
  <si>
    <t>Ideal salary distribution</t>
  </si>
  <si>
    <t>Summary</t>
  </si>
  <si>
    <t>TOTAL MONTHLY INCOME</t>
  </si>
  <si>
    <t>TOTAL MONTHLY EXPENSES</t>
  </si>
  <si>
    <t>Total Budget for Transport</t>
  </si>
  <si>
    <t>Total Budget for Miscellaneous</t>
  </si>
  <si>
    <t>Total Budget for Entertainment</t>
  </si>
  <si>
    <t>Total Budget for Insurance</t>
  </si>
  <si>
    <t>Total Budget for Investment</t>
  </si>
  <si>
    <t>Total Budget for Saving</t>
  </si>
  <si>
    <t xml:space="preserve">Remaining </t>
  </si>
  <si>
    <t>Expenses</t>
  </si>
  <si>
    <t>Percentage of real salary distribution</t>
  </si>
  <si>
    <t>Real salary distribution</t>
  </si>
  <si>
    <t>Actual value</t>
  </si>
  <si>
    <t>Monthly Saving and Invest</t>
  </si>
  <si>
    <t>Income for spending and saving</t>
  </si>
  <si>
    <t>Saving and Invest</t>
  </si>
  <si>
    <t>Insurance&amp;Tax</t>
  </si>
  <si>
    <t>Tax</t>
  </si>
  <si>
    <t>Sport</t>
  </si>
  <si>
    <t>Snack &amp; Drink</t>
  </si>
  <si>
    <t>Data visualization for espenses and saving</t>
  </si>
  <si>
    <t>Percentage of ideal salary distribution</t>
  </si>
  <si>
    <t>How to set budget ?</t>
  </si>
  <si>
    <t>*Right click in the sheet below to hide this sheet</t>
  </si>
  <si>
    <t>*At this workbook the grey cells is the only cell you need to key in the value</t>
  </si>
  <si>
    <t>TOTAL MONTHLY SAVING AND INVEST</t>
  </si>
  <si>
    <t>About This Woorkbook</t>
  </si>
  <si>
    <t>*The total percentage distribution must be 100%</t>
  </si>
  <si>
    <t>2. Set the percentage of your ideal salary distribution at the grey cells.</t>
  </si>
  <si>
    <t>The features of the sheets</t>
  </si>
  <si>
    <t>Ratio for expenses and saving</t>
  </si>
  <si>
    <t>Distribution of saving and invest</t>
  </si>
  <si>
    <t>Salary Distribution</t>
  </si>
  <si>
    <t>You can put the percentage of salary allocation you want into this sheet.</t>
  </si>
  <si>
    <t>Personal Budget</t>
  </si>
  <si>
    <t>Data visualization</t>
  </si>
  <si>
    <t>Data visualize the ideal salary distribution and actual cost for all category.</t>
  </si>
  <si>
    <t>In addition to the introduction we have another 4 sheets in this workbook.</t>
  </si>
  <si>
    <t>The sheet that let you to enter your total income and actual cost for all category. After enter the total income the budget will display out.</t>
  </si>
  <si>
    <t>1. Unprotect the workbook and right click at the sheet below to unhide the "Salary Distribution" sheet.</t>
  </si>
  <si>
    <t>This is a Monthly Personal Budget workbook for everyone who wants to monitor whether their monthly expenses in line with their budget. In this workbook, we distribute the income into 8 categories which is personal, loan/rental, transport, miscellaneous, entertainment, insurance, investment, and saving. The total of these 8 categories + the money remaining will equal to your total income and the money remaining will be allocated into monthly saving.</t>
  </si>
  <si>
    <t>Summary sheet include the Total monthly income, expenses, saving and the percentage of the ideal salary distribution and actual cost and the ratio of expenses and saving and the distribution of the saving and invest.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</si>
</sst>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_-[$RM-4409]* #,##0.00_-;\-[$RM-4409]* #,##0.00_-;_-[$RM-4409]* &quot;-&quot;??_-;_-@_-"/>
  </numFmts>
  <fonts count="21"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sz val="11"/>
      <color theme="3" tint="0.24994659260841701"/>
      <name val="Calibri"/>
      <family val="2"/>
      <scheme val="minor"/>
    </font>
    <font>
      <b/>
      <sz val="20"/>
      <color theme="3"/>
      <name val="Calibri"/>
      <family val="2"/>
      <scheme val="minor"/>
    </font>
    <font>
      <b/>
      <sz val="14"/>
      <color theme="3"/>
      <name val="Calibri"/>
      <family val="2"/>
      <scheme val="minor"/>
    </font>
    <font>
      <sz val="14"/>
      <color theme="1"/>
      <name val="Calibri"/>
      <family val="2"/>
      <scheme val="minor"/>
    </font>
    <font>
      <sz val="14"/>
      <color theme="4"/>
      <name val="Calibri"/>
      <family val="2"/>
      <scheme val="minor"/>
    </font>
    <font>
      <sz val="20"/>
      <color theme="1"/>
      <name val="Calibri"/>
      <family val="2"/>
      <scheme val="minor"/>
    </font>
    <font>
      <b/>
      <sz val="20"/>
      <color theme="8" tint="-0.499984740745262"/>
      <name val="Calibri"/>
      <family val="2"/>
      <scheme val="minor"/>
    </font>
    <font>
      <sz val="12"/>
      <name val="Calibri"/>
      <family val="2"/>
      <scheme val="minor"/>
    </font>
    <font>
      <sz val="12"/>
      <color theme="1"/>
      <name val="Calibri"/>
      <family val="2"/>
      <scheme val="minor"/>
    </font>
    <font>
      <sz val="36"/>
      <color theme="1"/>
      <name val="Calibri"/>
      <family val="2"/>
      <scheme val="minor"/>
    </font>
    <font>
      <sz val="14"/>
      <name val="Calibri"/>
      <family val="2"/>
      <scheme val="minor"/>
    </font>
    <font>
      <sz val="11"/>
      <color theme="8" tint="-0.499984740745262"/>
      <name val="Calibri"/>
      <family val="2"/>
      <scheme val="minor"/>
    </font>
    <font>
      <sz val="16"/>
      <color theme="8" tint="-0.499984740745262"/>
      <name val="Calibri"/>
      <family val="2"/>
      <scheme val="minor"/>
    </font>
    <font>
      <sz val="16"/>
      <color theme="1"/>
      <name val="Calibri"/>
      <family val="2"/>
      <scheme val="minor"/>
    </font>
    <font>
      <sz val="11"/>
      <color rgb="FFC00000"/>
      <name val="Calibri"/>
      <family val="2"/>
      <scheme val="minor"/>
    </font>
    <font>
      <sz val="12"/>
      <color rgb="FFC00000"/>
      <name val="Calibri"/>
      <family val="2"/>
      <scheme val="minor"/>
    </font>
    <font>
      <u/>
      <sz val="1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style="thin">
        <color indexed="64"/>
      </left>
      <right style="thin">
        <color indexed="64"/>
      </right>
      <top/>
      <bottom/>
      <diagonal/>
    </border>
  </borders>
  <cellStyleXfs count="6">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lignment horizontal="left" vertical="center" wrapText="1"/>
    </xf>
    <xf numFmtId="164" fontId="4" fillId="0" borderId="0">
      <alignment horizontal="left" vertical="center"/>
    </xf>
  </cellStyleXfs>
  <cellXfs count="85">
    <xf numFmtId="0" fontId="0" fillId="0" borderId="0" xfId="0"/>
    <xf numFmtId="0" fontId="0" fillId="0" borderId="0" xfId="0" applyAlignment="1">
      <alignment horizontal="center"/>
    </xf>
    <xf numFmtId="0" fontId="7" fillId="0" borderId="3" xfId="4" applyFont="1" applyBorder="1">
      <alignment horizontal="left" vertical="center" wrapText="1"/>
    </xf>
    <xf numFmtId="0" fontId="7" fillId="0" borderId="3" xfId="4" applyFont="1" applyFill="1" applyBorder="1">
      <alignment horizontal="left" vertical="center" wrapText="1"/>
    </xf>
    <xf numFmtId="0" fontId="7" fillId="0" borderId="3" xfId="4" applyFont="1" applyFill="1" applyBorder="1" applyAlignment="1">
      <alignment horizontal="right" vertical="center" wrapText="1"/>
    </xf>
    <xf numFmtId="0" fontId="10" fillId="3" borderId="0" xfId="0" applyFont="1" applyFill="1"/>
    <xf numFmtId="0" fontId="0" fillId="0" borderId="0" xfId="0" applyBorder="1"/>
    <xf numFmtId="0" fontId="0" fillId="0" borderId="0" xfId="0" applyAlignment="1">
      <alignment horizontal="right"/>
    </xf>
    <xf numFmtId="9" fontId="0" fillId="0" borderId="0" xfId="1" applyFont="1" applyAlignment="1"/>
    <xf numFmtId="0" fontId="0" fillId="2" borderId="0" xfId="0" applyFill="1" applyAlignment="1">
      <alignment horizontal="center"/>
    </xf>
    <xf numFmtId="0" fontId="0" fillId="2" borderId="0" xfId="0" applyFill="1" applyAlignment="1"/>
    <xf numFmtId="165" fontId="0" fillId="0" borderId="0" xfId="0" applyNumberFormat="1"/>
    <xf numFmtId="0" fontId="11" fillId="8" borderId="9" xfId="0" applyFont="1" applyFill="1" applyBorder="1"/>
    <xf numFmtId="0" fontId="11" fillId="8" borderId="10" xfId="0" applyFont="1" applyFill="1" applyBorder="1"/>
    <xf numFmtId="0" fontId="11" fillId="8" borderId="11" xfId="0" applyFont="1" applyFill="1" applyBorder="1"/>
    <xf numFmtId="0" fontId="12" fillId="6" borderId="4" xfId="0" applyFont="1" applyFill="1" applyBorder="1"/>
    <xf numFmtId="165" fontId="12" fillId="6" borderId="3" xfId="0" applyNumberFormat="1" applyFont="1" applyFill="1" applyBorder="1"/>
    <xf numFmtId="165" fontId="12" fillId="6" borderId="5" xfId="0" applyNumberFormat="1" applyFont="1" applyFill="1" applyBorder="1"/>
    <xf numFmtId="0" fontId="12" fillId="6" borderId="6" xfId="0" applyFont="1" applyFill="1" applyBorder="1"/>
    <xf numFmtId="165" fontId="12" fillId="6" borderId="8" xfId="0" applyNumberFormat="1" applyFont="1" applyFill="1" applyBorder="1"/>
    <xf numFmtId="165" fontId="12" fillId="6" borderId="7" xfId="0" applyNumberFormat="1" applyFont="1" applyFill="1" applyBorder="1"/>
    <xf numFmtId="0" fontId="12" fillId="0" borderId="3" xfId="0" applyFont="1" applyBorder="1" applyAlignment="1">
      <alignment horizontal="right"/>
    </xf>
    <xf numFmtId="165" fontId="12" fillId="0" borderId="3" xfId="0" applyNumberFormat="1" applyFont="1" applyBorder="1"/>
    <xf numFmtId="0" fontId="12" fillId="0" borderId="0" xfId="0" applyFont="1" applyBorder="1"/>
    <xf numFmtId="0" fontId="12" fillId="0" borderId="0" xfId="0" applyFont="1"/>
    <xf numFmtId="0" fontId="11" fillId="8" borderId="13" xfId="0" applyFont="1" applyFill="1" applyBorder="1"/>
    <xf numFmtId="0" fontId="11" fillId="8" borderId="16" xfId="0" applyFont="1" applyFill="1" applyBorder="1"/>
    <xf numFmtId="0" fontId="11" fillId="8" borderId="12" xfId="0" applyFont="1" applyFill="1" applyBorder="1"/>
    <xf numFmtId="0" fontId="12" fillId="6" borderId="3" xfId="0" applyFont="1" applyFill="1" applyBorder="1"/>
    <xf numFmtId="0" fontId="10" fillId="0" borderId="0" xfId="0" applyFont="1" applyFill="1" applyBorder="1"/>
    <xf numFmtId="0" fontId="0" fillId="0" borderId="0" xfId="0" applyFill="1" applyBorder="1"/>
    <xf numFmtId="165" fontId="8" fillId="6" borderId="3" xfId="5" applyNumberFormat="1" applyFont="1" applyFill="1" applyBorder="1">
      <alignment horizontal="left" vertical="center"/>
    </xf>
    <xf numFmtId="165" fontId="7" fillId="2" borderId="3" xfId="5" applyNumberFormat="1" applyFont="1" applyFill="1" applyBorder="1">
      <alignment horizontal="left" vertical="center"/>
    </xf>
    <xf numFmtId="0" fontId="7" fillId="0" borderId="0" xfId="4" applyFont="1" applyFill="1" applyBorder="1">
      <alignment horizontal="left" vertical="center" wrapText="1"/>
    </xf>
    <xf numFmtId="0" fontId="5" fillId="0" borderId="0" xfId="2" applyFont="1" applyFill="1" applyBorder="1" applyAlignment="1">
      <alignment horizontal="left"/>
    </xf>
    <xf numFmtId="0" fontId="6" fillId="0" borderId="0" xfId="3" applyFont="1" applyFill="1" applyBorder="1"/>
    <xf numFmtId="165" fontId="8" fillId="0" borderId="0" xfId="5" applyNumberFormat="1" applyFont="1" applyFill="1" applyBorder="1">
      <alignment horizontal="left" vertical="center"/>
    </xf>
    <xf numFmtId="165" fontId="14" fillId="2" borderId="3" xfId="5" applyNumberFormat="1" applyFont="1" applyFill="1" applyBorder="1">
      <alignment horizontal="left" vertical="center"/>
    </xf>
    <xf numFmtId="0" fontId="6" fillId="4" borderId="3" xfId="3" applyFont="1" applyFill="1" applyBorder="1"/>
    <xf numFmtId="0" fontId="10" fillId="3" borderId="0" xfId="0" applyFont="1" applyFill="1" applyBorder="1" applyAlignment="1">
      <alignment horizontal="left"/>
    </xf>
    <xf numFmtId="0" fontId="15" fillId="0" borderId="0" xfId="0" applyFont="1"/>
    <xf numFmtId="0" fontId="0" fillId="0" borderId="0" xfId="0" applyFill="1"/>
    <xf numFmtId="0" fontId="0" fillId="0" borderId="0" xfId="0" applyFill="1" applyAlignment="1"/>
    <xf numFmtId="9" fontId="0" fillId="0" borderId="0" xfId="1" applyFont="1" applyFill="1" applyAlignment="1"/>
    <xf numFmtId="0" fontId="0" fillId="0" borderId="0" xfId="0" applyAlignment="1"/>
    <xf numFmtId="165" fontId="0" fillId="0" borderId="0" xfId="1" applyNumberFormat="1" applyFont="1" applyFill="1" applyAlignment="1"/>
    <xf numFmtId="165" fontId="0" fillId="0" borderId="0" xfId="0" applyNumberFormat="1" applyAlignment="1"/>
    <xf numFmtId="10" fontId="0" fillId="0" borderId="0" xfId="1" applyNumberFormat="1" applyFont="1" applyAlignment="1">
      <alignment horizontal="center"/>
    </xf>
    <xf numFmtId="0" fontId="0" fillId="6" borderId="0" xfId="0" applyFill="1"/>
    <xf numFmtId="165" fontId="0" fillId="0" borderId="0" xfId="1" applyNumberFormat="1" applyFont="1" applyFill="1" applyAlignment="1">
      <alignment horizontal="center"/>
    </xf>
    <xf numFmtId="165" fontId="0" fillId="0" borderId="0" xfId="0" applyNumberFormat="1" applyAlignment="1">
      <alignment horizontal="center"/>
    </xf>
    <xf numFmtId="0" fontId="16" fillId="6" borderId="0" xfId="0" applyFont="1" applyFill="1"/>
    <xf numFmtId="0" fontId="17" fillId="6" borderId="0" xfId="0" applyFont="1" applyFill="1"/>
    <xf numFmtId="165" fontId="8" fillId="5" borderId="3" xfId="5" applyNumberFormat="1" applyFont="1" applyFill="1" applyBorder="1" applyProtection="1">
      <alignment horizontal="left" vertical="center"/>
      <protection locked="0"/>
    </xf>
    <xf numFmtId="165" fontId="12" fillId="5" borderId="3" xfId="0" applyNumberFormat="1" applyFont="1" applyFill="1" applyBorder="1" applyProtection="1">
      <protection locked="0"/>
    </xf>
    <xf numFmtId="165" fontId="12" fillId="5" borderId="8" xfId="0" applyNumberFormat="1" applyFont="1" applyFill="1" applyBorder="1" applyProtection="1">
      <protection locked="0"/>
    </xf>
    <xf numFmtId="0" fontId="7" fillId="0" borderId="0" xfId="0" applyFont="1" applyBorder="1" applyAlignment="1">
      <alignment horizontal="center"/>
    </xf>
    <xf numFmtId="0" fontId="7" fillId="0" borderId="0" xfId="0" applyFont="1" applyAlignment="1">
      <alignment horizontal="center"/>
    </xf>
    <xf numFmtId="0" fontId="0" fillId="3" borderId="0" xfId="0" applyFill="1"/>
    <xf numFmtId="0" fontId="13" fillId="6" borderId="0" xfId="0" applyFont="1" applyFill="1" applyAlignment="1">
      <alignment horizontal="center" vertical="center"/>
    </xf>
    <xf numFmtId="0" fontId="9" fillId="6" borderId="0" xfId="0" applyFont="1" applyFill="1" applyAlignment="1">
      <alignment horizontal="center" vertical="center"/>
    </xf>
    <xf numFmtId="0" fontId="9" fillId="0" borderId="0" xfId="0" applyFont="1" applyFill="1" applyAlignment="1">
      <alignment vertical="center"/>
    </xf>
    <xf numFmtId="0" fontId="9" fillId="0" borderId="0" xfId="0" applyFont="1" applyFill="1" applyAlignment="1">
      <alignment horizontal="center" vertical="center"/>
    </xf>
    <xf numFmtId="0" fontId="13" fillId="6" borderId="0" xfId="0" applyFont="1" applyFill="1" applyAlignment="1"/>
    <xf numFmtId="0" fontId="7" fillId="0" borderId="15" xfId="0" applyFont="1" applyFill="1" applyBorder="1" applyAlignment="1">
      <alignment horizontal="center"/>
    </xf>
    <xf numFmtId="0" fontId="7" fillId="2" borderId="0" xfId="0" applyFont="1" applyFill="1" applyAlignment="1">
      <alignment horizontal="center"/>
    </xf>
    <xf numFmtId="0" fontId="12" fillId="6" borderId="0" xfId="0" applyFont="1" applyFill="1"/>
    <xf numFmtId="0" fontId="18" fillId="6" borderId="0" xfId="0" applyFont="1" applyFill="1"/>
    <xf numFmtId="0" fontId="19" fillId="6" borderId="0" xfId="0" applyFont="1" applyFill="1"/>
    <xf numFmtId="9" fontId="0" fillId="5" borderId="0" xfId="1" applyFont="1" applyFill="1" applyAlignment="1">
      <alignment horizontal="center"/>
    </xf>
    <xf numFmtId="0" fontId="0" fillId="6" borderId="0" xfId="0" applyFill="1" applyAlignment="1"/>
    <xf numFmtId="0" fontId="0" fillId="10" borderId="0" xfId="0" applyFill="1"/>
    <xf numFmtId="0" fontId="20" fillId="6" borderId="0" xfId="0" applyFont="1" applyFill="1"/>
    <xf numFmtId="0" fontId="17" fillId="10" borderId="0" xfId="0" applyFont="1" applyFill="1"/>
    <xf numFmtId="0" fontId="20" fillId="6" borderId="0" xfId="0" applyFont="1" applyFill="1" applyAlignment="1">
      <alignment horizontal="center"/>
    </xf>
    <xf numFmtId="0" fontId="12" fillId="6" borderId="0" xfId="0" applyFont="1" applyFill="1" applyAlignment="1">
      <alignment horizontal="left" vertical="top" wrapText="1"/>
    </xf>
    <xf numFmtId="0" fontId="13" fillId="9" borderId="0" xfId="0" applyFont="1" applyFill="1" applyAlignment="1">
      <alignment horizontal="center" vertical="center"/>
    </xf>
    <xf numFmtId="0" fontId="12" fillId="6" borderId="0" xfId="0" applyFont="1" applyFill="1" applyAlignment="1">
      <alignment horizontal="left"/>
    </xf>
    <xf numFmtId="0" fontId="12" fillId="6" borderId="0" xfId="0" applyFont="1" applyFill="1" applyAlignment="1">
      <alignment horizontal="left" vertical="top"/>
    </xf>
    <xf numFmtId="0" fontId="0" fillId="0" borderId="0" xfId="0" applyAlignment="1">
      <alignment horizontal="center"/>
    </xf>
    <xf numFmtId="0" fontId="0" fillId="0" borderId="0" xfId="0" applyFill="1" applyAlignment="1">
      <alignment horizontal="center"/>
    </xf>
    <xf numFmtId="0" fontId="10" fillId="7" borderId="14" xfId="0" applyFont="1" applyFill="1" applyBorder="1" applyAlignment="1">
      <alignment horizontal="center"/>
    </xf>
    <xf numFmtId="0" fontId="13" fillId="9" borderId="0" xfId="0" applyFont="1" applyFill="1" applyAlignment="1">
      <alignment horizontal="center"/>
    </xf>
    <xf numFmtId="0" fontId="5" fillId="3" borderId="5" xfId="2" applyFont="1" applyFill="1" applyBorder="1" applyAlignment="1">
      <alignment horizontal="center"/>
    </xf>
    <xf numFmtId="0" fontId="5" fillId="3" borderId="4" xfId="2" applyFont="1" applyFill="1" applyBorder="1" applyAlignment="1">
      <alignment horizontal="center"/>
    </xf>
  </cellXfs>
  <cellStyles count="6">
    <cellStyle name="Amount" xfId="5" xr:uid="{3FE139AD-3952-4CDE-ABDF-7361CD6280AB}"/>
    <cellStyle name="Heading 1" xfId="2" builtinId="16"/>
    <cellStyle name="Heading 2" xfId="3" builtinId="17"/>
    <cellStyle name="Item" xfId="4" xr:uid="{401178EE-3B3A-4EC1-A0F5-23451DE68378}"/>
    <cellStyle name="Normal" xfId="0" builtinId="0"/>
    <cellStyle name="Percent" xfId="1" builtinId="5"/>
  </cellStyles>
  <dxfs count="92">
    <dxf>
      <font>
        <strike val="0"/>
        <outline val="0"/>
        <shadow val="0"/>
        <u val="none"/>
        <vertAlign val="baseline"/>
        <sz val="14"/>
        <color theme="4"/>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4"/>
        <color theme="1"/>
        <name val="Calibri"/>
        <family val="2"/>
        <scheme val="minor"/>
      </font>
      <border diagonalUp="0" diagonalDown="0" outline="0">
        <left/>
        <right style="thin">
          <color indexed="64"/>
        </right>
        <top style="thin">
          <color indexed="64"/>
        </top>
        <bottom style="thin">
          <color indexed="64"/>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fill>
        <patternFill patternType="solid">
          <fgColor indexed="64"/>
          <bgColor theme="7" tint="0.7999816888943144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4"/>
        <color theme="4"/>
        <name val="Calibri"/>
        <family val="2"/>
        <scheme val="minor"/>
      </font>
      <numFmt numFmtId="165" formatCode="_-[$RM-4409]* #,##0.00_-;\-[$RM-4409]* #,##0.00_-;_-[$RM-4409]* &quot;-&quot;??_-;_-@_-"/>
      <fill>
        <patternFill patternType="solid">
          <fgColor indexed="64"/>
          <bgColor theme="2"/>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4"/>
        <color theme="1"/>
        <name val="Calibri"/>
        <family val="2"/>
        <scheme val="minor"/>
      </font>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color theme="1"/>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color theme="1"/>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2"/>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2"/>
        <name val="Calibri"/>
        <family val="2"/>
        <scheme val="minor"/>
      </font>
      <numFmt numFmtId="165" formatCode="_-[$RM-4409]* #,##0.00_-;\-[$RM-4409]* #,##0.00_-;_-[$RM-4409]* &quot;-&quot;??_-;_-@_-"/>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fill>
        <patternFill patternType="solid">
          <fgColor indexed="64"/>
          <bgColor theme="0"/>
        </patternFill>
      </fill>
    </dxf>
    <dxf>
      <border outline="0">
        <bottom style="thin">
          <color indexed="64"/>
        </bottom>
      </border>
    </dxf>
    <dxf>
      <font>
        <strike val="0"/>
        <outline val="0"/>
        <shadow val="0"/>
        <u val="none"/>
        <vertAlign val="baseline"/>
        <sz val="12"/>
        <color auto="1"/>
        <name val="Calibri"/>
        <family val="2"/>
        <scheme val="minor"/>
      </font>
      <fill>
        <patternFill patternType="solid">
          <fgColor indexed="64"/>
          <bgColor theme="4" tint="0.79998168889431442"/>
        </patternFill>
      </fill>
      <border diagonalUp="0" diagonalDown="0" outline="0">
        <left style="thin">
          <color indexed="64"/>
        </left>
        <right style="thin">
          <color indexed="64"/>
        </right>
        <top/>
        <bottom/>
      </border>
    </dxf>
    <dxf>
      <font>
        <strike val="0"/>
        <outline val="0"/>
        <shadow val="0"/>
        <u val="none"/>
        <vertAlign val="baseline"/>
        <sz val="14"/>
        <color theme="4"/>
        <name val="Calibri"/>
        <family val="2"/>
        <scheme val="minor"/>
      </font>
      <numFmt numFmtId="165" formatCode="_-[$RM-4409]* #,##0.00_-;\-[$RM-4409]* #,##0.00_-;_-[$RM-4409]* &quot;-&quot;??_-;_-@_-"/>
      <fill>
        <patternFill patternType="solid">
          <fgColor indexed="64"/>
          <bgColor theme="2"/>
        </patternFill>
      </fill>
      <border diagonalUp="0" diagonalDown="0" outline="0">
        <left style="thin">
          <color indexed="64"/>
        </left>
        <right style="thin">
          <color indexed="64"/>
        </right>
        <top style="thin">
          <color indexed="64"/>
        </top>
        <bottom style="thin">
          <color indexed="64"/>
        </bottom>
      </border>
      <protection locked="0" hidden="0"/>
    </dxf>
    <dxf>
      <font>
        <strike val="0"/>
        <outline val="0"/>
        <shadow val="0"/>
        <u val="none"/>
        <vertAlign val="baseline"/>
        <sz val="14"/>
        <color theme="1"/>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4"/>
        <name val="Calibri"/>
        <family val="2"/>
        <scheme val="minor"/>
      </font>
    </dxf>
    <dxf>
      <font>
        <strike val="0"/>
        <outline val="0"/>
        <shadow val="0"/>
        <u val="none"/>
        <vertAlign val="baseline"/>
        <sz val="14"/>
        <name val="Calibri"/>
        <family val="2"/>
        <scheme val="minor"/>
      </font>
      <fill>
        <patternFill patternType="solid">
          <fgColor indexed="64"/>
          <bgColor theme="7" tint="0.79998168889431442"/>
        </patternFill>
      </fill>
      <border diagonalUp="0" diagonalDown="0" outline="0">
        <left style="thin">
          <color indexed="64"/>
        </left>
        <right style="thin">
          <color indexed="64"/>
        </right>
        <top/>
        <bottom/>
      </border>
    </dxf>
    <dxf>
      <font>
        <b val="0"/>
        <i val="0"/>
        <color theme="3" tint="0.24994659260841701"/>
      </font>
      <fill>
        <patternFill patternType="none">
          <bgColor auto="1"/>
        </patternFill>
      </fill>
      <border>
        <top style="double">
          <color theme="3" tint="9.9948118533890809E-2"/>
        </top>
      </border>
    </dxf>
    <dxf>
      <font>
        <b val="0"/>
        <i val="0"/>
        <color theme="4" tint="-0.24994659260841701"/>
      </font>
      <fill>
        <patternFill patternType="none">
          <fgColor indexed="64"/>
          <bgColor auto="1"/>
        </patternFill>
      </fill>
      <border diagonalUp="0" diagonalDown="0">
        <left/>
        <right/>
        <top/>
        <bottom style="thin">
          <color theme="2" tint="-0.24994659260841701"/>
        </bottom>
        <vertical/>
        <horizontal/>
      </border>
    </dxf>
    <dxf>
      <font>
        <b val="0"/>
        <i val="0"/>
        <color theme="3" tint="0.24994659260841701"/>
      </font>
      <fill>
        <patternFill patternType="none">
          <bgColor auto="1"/>
        </patternFill>
      </fill>
      <border diagonalUp="0" diagonalDown="0">
        <left/>
        <right/>
        <top/>
        <bottom/>
        <vertical/>
        <horizontal style="thin">
          <color theme="2" tint="-0.2499465926084170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Medium2" defaultPivotStyle="PivotStyleLight16">
    <tableStyle name="Address Book" pivot="0" count="5" xr9:uid="{D201997D-FF1D-4B06-9DB6-876291E9EE3A}">
      <tableStyleElement type="wholeTable" dxfId="91"/>
      <tableStyleElement type="headerRow" dxfId="90"/>
      <tableStyleElement type="totalRow" dxfId="89"/>
      <tableStyleElement type="firstRowStripe" dxfId="88"/>
      <tableStyleElement type="secondRowStripe" dxfId="87"/>
    </tableStyle>
    <tableStyle name="Personal budget table" pivot="0" count="3" xr9:uid="{2C5FBA0E-36DB-4923-94E3-9F365E06EF36}">
      <tableStyleElement type="wholeTable" dxfId="86"/>
      <tableStyleElement type="headerRow" dxfId="85"/>
      <tableStyleElement type="totalRow" dxfId="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and actual cost for Personal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Budget'!$C$16</c:f>
              <c:strCache>
                <c:ptCount val="1"/>
                <c:pt idx="0">
                  <c:v>Budget</c:v>
                </c:pt>
              </c:strCache>
            </c:strRef>
          </c:tx>
          <c:spPr>
            <a:solidFill>
              <a:schemeClr val="accent1"/>
            </a:solidFill>
            <a:ln>
              <a:noFill/>
            </a:ln>
            <a:effectLst/>
          </c:spPr>
          <c:invertIfNegative val="0"/>
          <c:cat>
            <c:strRef>
              <c:f>'Personal Budget'!$B$17:$B$22</c:f>
              <c:strCache>
                <c:ptCount val="6"/>
                <c:pt idx="0">
                  <c:v>Meals</c:v>
                </c:pt>
                <c:pt idx="1">
                  <c:v>Parents</c:v>
                </c:pt>
                <c:pt idx="2">
                  <c:v>Nutritional Products</c:v>
                </c:pt>
                <c:pt idx="3">
                  <c:v>Snack &amp; Drink</c:v>
                </c:pt>
                <c:pt idx="4">
                  <c:v>Haircut</c:v>
                </c:pt>
                <c:pt idx="5">
                  <c:v>Other</c:v>
                </c:pt>
              </c:strCache>
            </c:strRef>
          </c:cat>
          <c:val>
            <c:numRef>
              <c:f>'Personal Budget'!$C$17:$C$22</c:f>
              <c:numCache>
                <c:formatCode>_-[$RM-4409]* #,##0.00_-;\-[$RM-4409]* #,##0.00_-;_-[$RM-4409]*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AD9-4176-9E02-9FE2935E67EE}"/>
            </c:ext>
          </c:extLst>
        </c:ser>
        <c:ser>
          <c:idx val="1"/>
          <c:order val="1"/>
          <c:tx>
            <c:strRef>
              <c:f>'Personal Budget'!$D$16</c:f>
              <c:strCache>
                <c:ptCount val="1"/>
                <c:pt idx="0">
                  <c:v>Actual cost</c:v>
                </c:pt>
              </c:strCache>
            </c:strRef>
          </c:tx>
          <c:spPr>
            <a:solidFill>
              <a:schemeClr val="accent2"/>
            </a:solidFill>
            <a:ln>
              <a:noFill/>
            </a:ln>
            <a:effectLst/>
          </c:spPr>
          <c:invertIfNegative val="0"/>
          <c:cat>
            <c:strRef>
              <c:f>'Personal Budget'!$B$17:$B$22</c:f>
              <c:strCache>
                <c:ptCount val="6"/>
                <c:pt idx="0">
                  <c:v>Meals</c:v>
                </c:pt>
                <c:pt idx="1">
                  <c:v>Parents</c:v>
                </c:pt>
                <c:pt idx="2">
                  <c:v>Nutritional Products</c:v>
                </c:pt>
                <c:pt idx="3">
                  <c:v>Snack &amp; Drink</c:v>
                </c:pt>
                <c:pt idx="4">
                  <c:v>Haircut</c:v>
                </c:pt>
                <c:pt idx="5">
                  <c:v>Other</c:v>
                </c:pt>
              </c:strCache>
            </c:strRef>
          </c:cat>
          <c:val>
            <c:numRef>
              <c:f>'Personal Budget'!$D$17:$D$22</c:f>
              <c:numCache>
                <c:formatCode>_-[$RM-4409]* #,##0.00_-;\-[$RM-4409]* #,##0.00_-;_-[$RM-4409]*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AD9-4176-9E02-9FE2935E67EE}"/>
            </c:ext>
          </c:extLst>
        </c:ser>
        <c:dLbls>
          <c:showLegendKey val="0"/>
          <c:showVal val="0"/>
          <c:showCatName val="0"/>
          <c:showSerName val="0"/>
          <c:showPercent val="0"/>
          <c:showBubbleSize val="0"/>
        </c:dLbls>
        <c:gapWidth val="182"/>
        <c:axId val="589198760"/>
        <c:axId val="589195480"/>
      </c:barChart>
      <c:catAx>
        <c:axId val="589198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95480"/>
        <c:crosses val="autoZero"/>
        <c:auto val="1"/>
        <c:lblAlgn val="ctr"/>
        <c:lblOffset val="100"/>
        <c:noMultiLvlLbl val="0"/>
      </c:catAx>
      <c:valAx>
        <c:axId val="589195480"/>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198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'Salary Distribution'!$H$2</c:f>
              <c:strCache>
                <c:ptCount val="1"/>
                <c:pt idx="0">
                  <c:v>Percentage distribution</c:v>
                </c:pt>
              </c:strCache>
            </c:strRef>
          </c:tx>
          <c:spPr>
            <a:solidFill>
              <a:schemeClr val="accent2"/>
            </a:solidFill>
            <a:ln w="9525" cap="flat" cmpd="sng" algn="ctr">
              <a:solidFill>
                <a:schemeClr val="accent2"/>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Distribution'!$G$3:$G$10</c:f>
              <c:strCache>
                <c:ptCount val="8"/>
                <c:pt idx="0">
                  <c:v>Personal</c:v>
                </c:pt>
                <c:pt idx="1">
                  <c:v>Loan/Rental</c:v>
                </c:pt>
                <c:pt idx="2">
                  <c:v>Transport</c:v>
                </c:pt>
                <c:pt idx="3">
                  <c:v>Miscellaneous</c:v>
                </c:pt>
                <c:pt idx="4">
                  <c:v>Entertainment</c:v>
                </c:pt>
                <c:pt idx="5">
                  <c:v>Insurance</c:v>
                </c:pt>
                <c:pt idx="6">
                  <c:v>Investment</c:v>
                </c:pt>
                <c:pt idx="7">
                  <c:v>Saving</c:v>
                </c:pt>
              </c:strCache>
            </c:strRef>
          </c:cat>
          <c:val>
            <c:numRef>
              <c:f>'Salary Distribution'!$H$3:$H$10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0B1B-4A7A-BAF1-E53DA794CEE8}"/>
            </c:ext>
          </c:extLst>
        </c:ser>
        <c:dLbls>
          <c:dLblPos val="inEnd"/>
          <c:showLegendKey val="0"/>
          <c:showVal val="1"/>
          <c:showCatName val="0"/>
          <c:showSerName val="0"/>
          <c:showPercent val="0"/>
          <c:showBubbleSize val="0"/>
        </c:dLbls>
        <c:gapWidth val="65"/>
        <c:axId val="483338272"/>
        <c:axId val="483331712"/>
      </c:barChart>
      <c:catAx>
        <c:axId val="4833382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3331712"/>
        <c:crosses val="autoZero"/>
        <c:auto val="1"/>
        <c:lblAlgn val="ctr"/>
        <c:lblOffset val="100"/>
        <c:noMultiLvlLbl val="0"/>
      </c:catAx>
      <c:valAx>
        <c:axId val="4833317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833382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FC-4C12-9064-C66AB5795C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FC-4C12-9064-C66AB5795CC0}"/>
              </c:ext>
            </c:extLst>
          </c:dPt>
          <c:dLbls>
            <c:dLbl>
              <c:idx val="0"/>
              <c:layout>
                <c:manualLayout>
                  <c:x val="3.1781682311545011E-2"/>
                  <c:y val="-8.021768257988730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FFC-4C12-9064-C66AB5795CC0}"/>
                </c:ext>
              </c:extLst>
            </c:dLbl>
            <c:dLbl>
              <c:idx val="1"/>
              <c:layout>
                <c:manualLayout>
                  <c:x val="3.1620992790748266E-2"/>
                  <c:y val="4.22003193656737E-2"/>
                </c:manualLayout>
              </c:layout>
              <c:tx>
                <c:rich>
                  <a:bodyPr/>
                  <a:lstStyle/>
                  <a:p>
                    <a:fld id="{49291CA1-02D0-4602-B4EA-6613D90518D9}" type="VALUE">
                      <a:rPr lang="en-US"/>
                      <a:pPr/>
                      <a:t>[VALUE]</a:t>
                    </a:fld>
                    <a:r>
                      <a:rPr lang="en-US" baseline="0"/>
                      <a:t>,</a:t>
                    </a:r>
                  </a:p>
                  <a:p>
                    <a:r>
                      <a:rPr lang="en-US" baseline="0"/>
                      <a:t> </a:t>
                    </a:r>
                    <a:fld id="{18F832D8-6854-43A1-BC4D-8F0A3874C31D}" type="PERCENTAGE">
                      <a:rPr lang="en-US" baseline="0"/>
                      <a:pPr/>
                      <a:t>[PERCENTAGE]</a:t>
                    </a:fld>
                    <a:endParaRPr lang="en-US" baseline="0"/>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FFC-4C12-9064-C66AB5795C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'Salary Distribution'!$C$15:$C$16</c:f>
              <c:strCache>
                <c:ptCount val="2"/>
                <c:pt idx="0">
                  <c:v>Expenses</c:v>
                </c:pt>
                <c:pt idx="1">
                  <c:v>Saving and Invest</c:v>
                </c:pt>
              </c:strCache>
            </c:strRef>
          </c:cat>
          <c:val>
            <c:numRef>
              <c:f>'Salary Distribution'!$D$15:$D$16</c:f>
              <c:numCache>
                <c:formatCode>_-[$RM-4409]* #,##0.00_-;\-[$RM-4409]* #,##0.00_-;_-[$RM-4409]* "-"??_-;_-@_-</c:formatCode>
                <c:ptCount val="2"/>
                <c:pt idx="0">
                  <c:v>0</c:v>
                </c:pt>
                <c:pt idx="1">
                  <c:v>0</c:v>
                </c:pt>
              </c:numCache>
            </c:numRef>
          </c:val>
          <c:extLst>
            <c:ext xmlns:c16="http://schemas.microsoft.com/office/drawing/2014/chart" uri="{C3380CC4-5D6E-409C-BE32-E72D297353CC}">
              <c16:uniqueId val="{00000004-EFFC-4C12-9064-C66AB5795CC0}"/>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'Personal Budget'!$F$4</c:f>
              <c:strCache>
                <c:ptCount val="1"/>
                <c:pt idx="0">
                  <c:v>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770-4CD5-8F33-412EE13087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770-4CD5-8F33-412EE130879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770-4CD5-8F33-412EE1308793}"/>
              </c:ext>
            </c:extLst>
          </c:dPt>
          <c:dLbls>
            <c:dLbl>
              <c:idx val="0"/>
              <c:layout>
                <c:manualLayout>
                  <c:x val="-5.0160356111377487E-2"/>
                  <c:y val="-0.1114841024618758"/>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70-4CD5-8F33-412EE1308793}"/>
                </c:ext>
              </c:extLst>
            </c:dLbl>
            <c:dLbl>
              <c:idx val="1"/>
              <c:layout>
                <c:manualLayout>
                  <c:x val="1.99248967273489E-3"/>
                  <c:y val="-2.469450812319346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70-4CD5-8F33-412EE1308793}"/>
                </c:ext>
              </c:extLst>
            </c:dLbl>
            <c:dLbl>
              <c:idx val="2"/>
              <c:layout>
                <c:manualLayout>
                  <c:x val="4.457621103462029E-2"/>
                  <c:y val="-8.8980586287473559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70-4CD5-8F33-412EE13087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'Personal Budget'!$E$5:$E$7</c:f>
              <c:strCache>
                <c:ptCount val="3"/>
                <c:pt idx="0">
                  <c:v>Saving</c:v>
                </c:pt>
                <c:pt idx="1">
                  <c:v>Remaining </c:v>
                </c:pt>
                <c:pt idx="2">
                  <c:v>Investment</c:v>
                </c:pt>
              </c:strCache>
            </c:strRef>
          </c:cat>
          <c:val>
            <c:numRef>
              <c:f>'Personal Budget'!$F$5:$F$7</c:f>
              <c:numCache>
                <c:formatCode>_-[$RM-4409]* #,##0.00_-;\-[$RM-4409]* #,##0.00_-;_-[$RM-4409]* "-"??_-;_-@_-</c:formatCode>
                <c:ptCount val="3"/>
                <c:pt idx="0">
                  <c:v>0</c:v>
                </c:pt>
                <c:pt idx="1">
                  <c:v>0</c:v>
                </c:pt>
                <c:pt idx="2">
                  <c:v>0</c:v>
                </c:pt>
              </c:numCache>
            </c:numRef>
          </c:val>
          <c:extLst>
            <c:ext xmlns:c16="http://schemas.microsoft.com/office/drawing/2014/chart" uri="{C3380CC4-5D6E-409C-BE32-E72D297353CC}">
              <c16:uniqueId val="{00000006-5770-4CD5-8F33-412EE1308793}"/>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Loan/Rental</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Budget'!$H$16</c:f>
              <c:strCache>
                <c:ptCount val="1"/>
                <c:pt idx="0">
                  <c:v>Budget</c:v>
                </c:pt>
              </c:strCache>
            </c:strRef>
          </c:tx>
          <c:spPr>
            <a:solidFill>
              <a:schemeClr val="accent1"/>
            </a:solidFill>
            <a:ln>
              <a:noFill/>
            </a:ln>
            <a:effectLst/>
          </c:spPr>
          <c:invertIfNegative val="0"/>
          <c:cat>
            <c:strRef>
              <c:f>'Personal Budget'!$G$17:$G$23</c:f>
              <c:strCache>
                <c:ptCount val="7"/>
                <c:pt idx="0">
                  <c:v>Car</c:v>
                </c:pt>
                <c:pt idx="1">
                  <c:v>Rental</c:v>
                </c:pt>
                <c:pt idx="2">
                  <c:v>Utilities&amp;Wifi</c:v>
                </c:pt>
                <c:pt idx="3">
                  <c:v>Ptptn</c:v>
                </c:pt>
                <c:pt idx="4">
                  <c:v>Credit card</c:v>
                </c:pt>
                <c:pt idx="5">
                  <c:v>Personal</c:v>
                </c:pt>
                <c:pt idx="6">
                  <c:v>Other</c:v>
                </c:pt>
              </c:strCache>
            </c:strRef>
          </c:cat>
          <c:val>
            <c:numRef>
              <c:f>'Personal Budget'!$H$17:$H$23</c:f>
              <c:numCache>
                <c:formatCode>_-[$RM-4409]* #,##0.00_-;\-[$RM-4409]* #,##0.00_-;_-[$RM-4409]*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8E77-46D3-A53A-56FB4DDE47A6}"/>
            </c:ext>
          </c:extLst>
        </c:ser>
        <c:ser>
          <c:idx val="1"/>
          <c:order val="1"/>
          <c:tx>
            <c:strRef>
              <c:f>'Personal Budget'!$I$16</c:f>
              <c:strCache>
                <c:ptCount val="1"/>
                <c:pt idx="0">
                  <c:v>Actual cost</c:v>
                </c:pt>
              </c:strCache>
            </c:strRef>
          </c:tx>
          <c:spPr>
            <a:solidFill>
              <a:schemeClr val="accent2"/>
            </a:solidFill>
            <a:ln>
              <a:noFill/>
            </a:ln>
            <a:effectLst/>
          </c:spPr>
          <c:invertIfNegative val="0"/>
          <c:cat>
            <c:strRef>
              <c:f>'Personal Budget'!$G$17:$G$23</c:f>
              <c:strCache>
                <c:ptCount val="7"/>
                <c:pt idx="0">
                  <c:v>Car</c:v>
                </c:pt>
                <c:pt idx="1">
                  <c:v>Rental</c:v>
                </c:pt>
                <c:pt idx="2">
                  <c:v>Utilities&amp;Wifi</c:v>
                </c:pt>
                <c:pt idx="3">
                  <c:v>Ptptn</c:v>
                </c:pt>
                <c:pt idx="4">
                  <c:v>Credit card</c:v>
                </c:pt>
                <c:pt idx="5">
                  <c:v>Personal</c:v>
                </c:pt>
                <c:pt idx="6">
                  <c:v>Other</c:v>
                </c:pt>
              </c:strCache>
            </c:strRef>
          </c:cat>
          <c:val>
            <c:numRef>
              <c:f>'Personal Budget'!$I$17:$I$23</c:f>
              <c:numCache>
                <c:formatCode>_-[$RM-4409]* #,##0.00_-;\-[$RM-4409]* #,##0.00_-;_-[$RM-4409]*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8E77-46D3-A53A-56FB4DDE47A6}"/>
            </c:ext>
          </c:extLst>
        </c:ser>
        <c:dLbls>
          <c:showLegendKey val="0"/>
          <c:showVal val="0"/>
          <c:showCatName val="0"/>
          <c:showSerName val="0"/>
          <c:showPercent val="0"/>
          <c:showBubbleSize val="0"/>
        </c:dLbls>
        <c:gapWidth val="182"/>
        <c:axId val="598046440"/>
        <c:axId val="598042504"/>
      </c:barChart>
      <c:catAx>
        <c:axId val="598046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42504"/>
        <c:crosses val="autoZero"/>
        <c:auto val="1"/>
        <c:lblAlgn val="ctr"/>
        <c:lblOffset val="100"/>
        <c:noMultiLvlLbl val="0"/>
      </c:catAx>
      <c:valAx>
        <c:axId val="59804250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46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Transport</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cat>
            <c:strRef>
              <c:f>'Personal Budget'!$B$29:$B$34</c:f>
              <c:strCache>
                <c:ptCount val="6"/>
                <c:pt idx="0">
                  <c:v>Fuel</c:v>
                </c:pt>
                <c:pt idx="1">
                  <c:v>Maintenance</c:v>
                </c:pt>
                <c:pt idx="2">
                  <c:v>Troll</c:v>
                </c:pt>
                <c:pt idx="3">
                  <c:v>Parking</c:v>
                </c:pt>
                <c:pt idx="4">
                  <c:v>Summons</c:v>
                </c:pt>
                <c:pt idx="5">
                  <c:v>Other</c:v>
                </c:pt>
              </c:strCache>
            </c:strRef>
          </c:cat>
          <c:val>
            <c:numRef>
              <c:f>'Personal Budget'!$C$29:$C$34</c:f>
              <c:numCache>
                <c:formatCode>_-[$RM-4409]* #,##0.00_-;\-[$RM-4409]* #,##0.00_-;_-[$RM-4409]*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F51-4E6E-B709-B0B6C876A6AC}"/>
            </c:ext>
          </c:extLst>
        </c:ser>
        <c:ser>
          <c:idx val="1"/>
          <c:order val="1"/>
          <c:spPr>
            <a:solidFill>
              <a:schemeClr val="accent2"/>
            </a:solidFill>
            <a:ln>
              <a:noFill/>
            </a:ln>
            <a:effectLst/>
          </c:spPr>
          <c:invertIfNegative val="0"/>
          <c:cat>
            <c:strRef>
              <c:f>'Personal Budget'!$B$29:$B$34</c:f>
              <c:strCache>
                <c:ptCount val="6"/>
                <c:pt idx="0">
                  <c:v>Fuel</c:v>
                </c:pt>
                <c:pt idx="1">
                  <c:v>Maintenance</c:v>
                </c:pt>
                <c:pt idx="2">
                  <c:v>Troll</c:v>
                </c:pt>
                <c:pt idx="3">
                  <c:v>Parking</c:v>
                </c:pt>
                <c:pt idx="4">
                  <c:v>Summons</c:v>
                </c:pt>
                <c:pt idx="5">
                  <c:v>Other</c:v>
                </c:pt>
              </c:strCache>
            </c:strRef>
          </c:cat>
          <c:val>
            <c:numRef>
              <c:f>'Personal Budget'!$D$29:$D$34</c:f>
              <c:numCache>
                <c:formatCode>_-[$RM-4409]* #,##0.00_-;\-[$RM-4409]* #,##0.00_-;_-[$RM-4409]* "-"??_-;_-@_-</c:formatCode>
                <c:ptCount val="6"/>
                <c:pt idx="0">
                  <c:v>0</c:v>
                </c:pt>
                <c:pt idx="1">
                  <c:v>0</c:v>
                </c:pt>
                <c:pt idx="2">
                  <c:v>0</c:v>
                </c:pt>
                <c:pt idx="3">
                  <c:v>0</c:v>
                </c:pt>
                <c:pt idx="4">
                  <c:v>0</c:v>
                </c:pt>
              </c:numCache>
            </c:numRef>
          </c:val>
          <c:extLst>
            <c:ext xmlns:c16="http://schemas.microsoft.com/office/drawing/2014/chart" uri="{C3380CC4-5D6E-409C-BE32-E72D297353CC}">
              <c16:uniqueId val="{00000001-FF51-4E6E-B709-B0B6C876A6AC}"/>
            </c:ext>
          </c:extLst>
        </c:ser>
        <c:dLbls>
          <c:showLegendKey val="0"/>
          <c:showVal val="0"/>
          <c:showCatName val="0"/>
          <c:showSerName val="0"/>
          <c:showPercent val="0"/>
          <c:showBubbleSize val="0"/>
        </c:dLbls>
        <c:gapWidth val="182"/>
        <c:axId val="106163008"/>
        <c:axId val="106163664"/>
      </c:barChart>
      <c:catAx>
        <c:axId val="106163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3664"/>
        <c:crosses val="autoZero"/>
        <c:auto val="1"/>
        <c:lblAlgn val="ctr"/>
        <c:lblOffset val="100"/>
        <c:noMultiLvlLbl val="0"/>
      </c:catAx>
      <c:valAx>
        <c:axId val="10616366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63008"/>
        <c:crosses val="autoZero"/>
        <c:crossBetween val="between"/>
        <c:majorUnit val="5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Miscellaneous</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Budget'!$H$28</c:f>
              <c:strCache>
                <c:ptCount val="1"/>
                <c:pt idx="0">
                  <c:v>Budget</c:v>
                </c:pt>
              </c:strCache>
            </c:strRef>
          </c:tx>
          <c:spPr>
            <a:solidFill>
              <a:schemeClr val="accent1"/>
            </a:solidFill>
            <a:ln>
              <a:noFill/>
            </a:ln>
            <a:effectLst/>
          </c:spPr>
          <c:invertIfNegative val="0"/>
          <c:cat>
            <c:strRef>
              <c:f>'Personal Budget'!$G$29:$G$34</c:f>
              <c:strCache>
                <c:ptCount val="6"/>
                <c:pt idx="0">
                  <c:v>Shampoo&amp;Body wash</c:v>
                </c:pt>
                <c:pt idx="1">
                  <c:v>Toilet paper</c:v>
                </c:pt>
                <c:pt idx="2">
                  <c:v>Detergent</c:v>
                </c:pt>
                <c:pt idx="3">
                  <c:v>Face wash</c:v>
                </c:pt>
                <c:pt idx="4">
                  <c:v>Mask</c:v>
                </c:pt>
                <c:pt idx="5">
                  <c:v>Other</c:v>
                </c:pt>
              </c:strCache>
            </c:strRef>
          </c:cat>
          <c:val>
            <c:numRef>
              <c:f>'Personal Budget'!$H$29:$H$34</c:f>
              <c:numCache>
                <c:formatCode>_-[$RM-4409]* #,##0.00_-;\-[$RM-4409]* #,##0.00_-;_-[$RM-4409]*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5A3C-406F-A843-4E18B7D0C1C9}"/>
            </c:ext>
          </c:extLst>
        </c:ser>
        <c:ser>
          <c:idx val="1"/>
          <c:order val="1"/>
          <c:tx>
            <c:strRef>
              <c:f>'Personal Budget'!$I$28</c:f>
              <c:strCache>
                <c:ptCount val="1"/>
                <c:pt idx="0">
                  <c:v>Actual cost</c:v>
                </c:pt>
              </c:strCache>
            </c:strRef>
          </c:tx>
          <c:spPr>
            <a:solidFill>
              <a:schemeClr val="accent2"/>
            </a:solidFill>
            <a:ln>
              <a:noFill/>
            </a:ln>
            <a:effectLst/>
          </c:spPr>
          <c:invertIfNegative val="0"/>
          <c:cat>
            <c:strRef>
              <c:f>'Personal Budget'!$G$29:$G$34</c:f>
              <c:strCache>
                <c:ptCount val="6"/>
                <c:pt idx="0">
                  <c:v>Shampoo&amp;Body wash</c:v>
                </c:pt>
                <c:pt idx="1">
                  <c:v>Toilet paper</c:v>
                </c:pt>
                <c:pt idx="2">
                  <c:v>Detergent</c:v>
                </c:pt>
                <c:pt idx="3">
                  <c:v>Face wash</c:v>
                </c:pt>
                <c:pt idx="4">
                  <c:v>Mask</c:v>
                </c:pt>
                <c:pt idx="5">
                  <c:v>Other</c:v>
                </c:pt>
              </c:strCache>
            </c:strRef>
          </c:cat>
          <c:val>
            <c:numRef>
              <c:f>'Personal Budget'!$I$29:$I$34</c:f>
              <c:numCache>
                <c:formatCode>_-[$RM-4409]* #,##0.00_-;\-[$RM-4409]* #,##0.00_-;_-[$RM-4409]* "-"??_-;_-@_-</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5A3C-406F-A843-4E18B7D0C1C9}"/>
            </c:ext>
          </c:extLst>
        </c:ser>
        <c:dLbls>
          <c:showLegendKey val="0"/>
          <c:showVal val="0"/>
          <c:showCatName val="0"/>
          <c:showSerName val="0"/>
          <c:showPercent val="0"/>
          <c:showBubbleSize val="0"/>
        </c:dLbls>
        <c:gapWidth val="182"/>
        <c:axId val="620242760"/>
        <c:axId val="620242104"/>
      </c:barChart>
      <c:catAx>
        <c:axId val="620242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42104"/>
        <c:crosses val="autoZero"/>
        <c:auto val="1"/>
        <c:lblAlgn val="ctr"/>
        <c:lblOffset val="100"/>
        <c:noMultiLvlLbl val="0"/>
      </c:catAx>
      <c:valAx>
        <c:axId val="62024210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42760"/>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Entertainment</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Budget'!$C$40</c:f>
              <c:strCache>
                <c:ptCount val="1"/>
                <c:pt idx="0">
                  <c:v>Budget</c:v>
                </c:pt>
              </c:strCache>
            </c:strRef>
          </c:tx>
          <c:spPr>
            <a:solidFill>
              <a:schemeClr val="accent1"/>
            </a:solidFill>
            <a:ln>
              <a:noFill/>
            </a:ln>
            <a:effectLst/>
          </c:spPr>
          <c:invertIfNegative val="0"/>
          <c:cat>
            <c:strRef>
              <c:f>'Personal Budget'!$B$41:$B$47</c:f>
              <c:strCache>
                <c:ptCount val="7"/>
                <c:pt idx="0">
                  <c:v>Cinema</c:v>
                </c:pt>
                <c:pt idx="1">
                  <c:v>Karaoke</c:v>
                </c:pt>
                <c:pt idx="2">
                  <c:v>Subcription of youtube</c:v>
                </c:pt>
                <c:pt idx="3">
                  <c:v>Parking</c:v>
                </c:pt>
                <c:pt idx="4">
                  <c:v>Sport</c:v>
                </c:pt>
                <c:pt idx="5">
                  <c:v>Game</c:v>
                </c:pt>
                <c:pt idx="6">
                  <c:v>Other</c:v>
                </c:pt>
              </c:strCache>
            </c:strRef>
          </c:cat>
          <c:val>
            <c:numRef>
              <c:f>'Personal Budget'!$C$41:$C$47</c:f>
              <c:numCache>
                <c:formatCode>_-[$RM-4409]* #,##0.00_-;\-[$RM-4409]* #,##0.00_-;_-[$RM-4409]*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0-1361-4988-94AD-FC7744322084}"/>
            </c:ext>
          </c:extLst>
        </c:ser>
        <c:ser>
          <c:idx val="1"/>
          <c:order val="1"/>
          <c:tx>
            <c:strRef>
              <c:f>'Personal Budget'!$D$40</c:f>
              <c:strCache>
                <c:ptCount val="1"/>
                <c:pt idx="0">
                  <c:v>Actual cost</c:v>
                </c:pt>
              </c:strCache>
            </c:strRef>
          </c:tx>
          <c:spPr>
            <a:solidFill>
              <a:schemeClr val="accent2"/>
            </a:solidFill>
            <a:ln>
              <a:noFill/>
            </a:ln>
            <a:effectLst/>
          </c:spPr>
          <c:invertIfNegative val="0"/>
          <c:cat>
            <c:strRef>
              <c:f>'Personal Budget'!$B$41:$B$47</c:f>
              <c:strCache>
                <c:ptCount val="7"/>
                <c:pt idx="0">
                  <c:v>Cinema</c:v>
                </c:pt>
                <c:pt idx="1">
                  <c:v>Karaoke</c:v>
                </c:pt>
                <c:pt idx="2">
                  <c:v>Subcription of youtube</c:v>
                </c:pt>
                <c:pt idx="3">
                  <c:v>Parking</c:v>
                </c:pt>
                <c:pt idx="4">
                  <c:v>Sport</c:v>
                </c:pt>
                <c:pt idx="5">
                  <c:v>Game</c:v>
                </c:pt>
                <c:pt idx="6">
                  <c:v>Other</c:v>
                </c:pt>
              </c:strCache>
            </c:strRef>
          </c:cat>
          <c:val>
            <c:numRef>
              <c:f>'Personal Budget'!$D$41:$D$47</c:f>
              <c:numCache>
                <c:formatCode>_-[$RM-4409]* #,##0.00_-;\-[$RM-4409]* #,##0.00_-;_-[$RM-4409]* "-"??_-;_-@_-</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1-1361-4988-94AD-FC7744322084}"/>
            </c:ext>
          </c:extLst>
        </c:ser>
        <c:dLbls>
          <c:showLegendKey val="0"/>
          <c:showVal val="0"/>
          <c:showCatName val="0"/>
          <c:showSerName val="0"/>
          <c:showPercent val="0"/>
          <c:showBubbleSize val="0"/>
        </c:dLbls>
        <c:gapWidth val="182"/>
        <c:axId val="620266376"/>
        <c:axId val="620267032"/>
      </c:barChart>
      <c:catAx>
        <c:axId val="620266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67032"/>
        <c:crosses val="autoZero"/>
        <c:auto val="1"/>
        <c:lblAlgn val="ctr"/>
        <c:lblOffset val="100"/>
        <c:noMultiLvlLbl val="0"/>
      </c:catAx>
      <c:valAx>
        <c:axId val="620267032"/>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66376"/>
        <c:crosses val="autoZero"/>
        <c:crossBetween val="between"/>
        <c:majorUnit val="1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Budget and actual cost for Insurance&amp;Tax</a:t>
            </a:r>
            <a:endParaRPr lang="en-MY"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Budget'!$H$40</c:f>
              <c:strCache>
                <c:ptCount val="1"/>
                <c:pt idx="0">
                  <c:v>Budget</c:v>
                </c:pt>
              </c:strCache>
            </c:strRef>
          </c:tx>
          <c:spPr>
            <a:solidFill>
              <a:schemeClr val="accent1"/>
            </a:solidFill>
            <a:ln>
              <a:noFill/>
            </a:ln>
            <a:effectLst/>
          </c:spPr>
          <c:invertIfNegative val="0"/>
          <c:cat>
            <c:strRef>
              <c:f>'Personal Budget'!$G$41:$G$44</c:f>
              <c:strCache>
                <c:ptCount val="4"/>
                <c:pt idx="0">
                  <c:v>Life</c:v>
                </c:pt>
                <c:pt idx="1">
                  <c:v>Car</c:v>
                </c:pt>
                <c:pt idx="2">
                  <c:v>Home </c:v>
                </c:pt>
                <c:pt idx="3">
                  <c:v>Tax</c:v>
                </c:pt>
              </c:strCache>
            </c:strRef>
          </c:cat>
          <c:val>
            <c:numRef>
              <c:f>'Personal Budget'!$H$41:$H$44</c:f>
              <c:numCache>
                <c:formatCode>_-[$RM-4409]* #,##0.00_-;\-[$RM-4409]* #,##0.00_-;_-[$RM-4409]* "-"??_-;_-@_-</c:formatCode>
                <c:ptCount val="4"/>
                <c:pt idx="0">
                  <c:v>0</c:v>
                </c:pt>
                <c:pt idx="1">
                  <c:v>0</c:v>
                </c:pt>
                <c:pt idx="2">
                  <c:v>0</c:v>
                </c:pt>
                <c:pt idx="3">
                  <c:v>0</c:v>
                </c:pt>
              </c:numCache>
            </c:numRef>
          </c:val>
          <c:extLst>
            <c:ext xmlns:c16="http://schemas.microsoft.com/office/drawing/2014/chart" uri="{C3380CC4-5D6E-409C-BE32-E72D297353CC}">
              <c16:uniqueId val="{00000000-E943-499E-987C-66CE1D12B280}"/>
            </c:ext>
          </c:extLst>
        </c:ser>
        <c:ser>
          <c:idx val="1"/>
          <c:order val="1"/>
          <c:tx>
            <c:strRef>
              <c:f>'Personal Budget'!$I$40</c:f>
              <c:strCache>
                <c:ptCount val="1"/>
                <c:pt idx="0">
                  <c:v>Actual cost</c:v>
                </c:pt>
              </c:strCache>
            </c:strRef>
          </c:tx>
          <c:spPr>
            <a:solidFill>
              <a:schemeClr val="accent2"/>
            </a:solidFill>
            <a:ln>
              <a:noFill/>
            </a:ln>
            <a:effectLst/>
          </c:spPr>
          <c:invertIfNegative val="0"/>
          <c:cat>
            <c:strRef>
              <c:f>'Personal Budget'!$G$41:$G$44</c:f>
              <c:strCache>
                <c:ptCount val="4"/>
                <c:pt idx="0">
                  <c:v>Life</c:v>
                </c:pt>
                <c:pt idx="1">
                  <c:v>Car</c:v>
                </c:pt>
                <c:pt idx="2">
                  <c:v>Home </c:v>
                </c:pt>
                <c:pt idx="3">
                  <c:v>Tax</c:v>
                </c:pt>
              </c:strCache>
            </c:strRef>
          </c:cat>
          <c:val>
            <c:numRef>
              <c:f>'Personal Budget'!$I$41:$I$44</c:f>
              <c:numCache>
                <c:formatCode>_-[$RM-4409]* #,##0.00_-;\-[$RM-4409]* #,##0.00_-;_-[$RM-4409]* "-"??_-;_-@_-</c:formatCode>
                <c:ptCount val="4"/>
                <c:pt idx="0">
                  <c:v>0</c:v>
                </c:pt>
                <c:pt idx="1">
                  <c:v>0</c:v>
                </c:pt>
                <c:pt idx="2">
                  <c:v>0</c:v>
                </c:pt>
                <c:pt idx="3">
                  <c:v>0</c:v>
                </c:pt>
              </c:numCache>
            </c:numRef>
          </c:val>
          <c:extLst>
            <c:ext xmlns:c16="http://schemas.microsoft.com/office/drawing/2014/chart" uri="{C3380CC4-5D6E-409C-BE32-E72D297353CC}">
              <c16:uniqueId val="{00000001-E943-499E-987C-66CE1D12B280}"/>
            </c:ext>
          </c:extLst>
        </c:ser>
        <c:dLbls>
          <c:showLegendKey val="0"/>
          <c:showVal val="0"/>
          <c:showCatName val="0"/>
          <c:showSerName val="0"/>
          <c:showPercent val="0"/>
          <c:showBubbleSize val="0"/>
        </c:dLbls>
        <c:gapWidth val="182"/>
        <c:axId val="598000536"/>
        <c:axId val="598000864"/>
      </c:barChart>
      <c:catAx>
        <c:axId val="598000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0864"/>
        <c:crosses val="autoZero"/>
        <c:auto val="1"/>
        <c:lblAlgn val="ctr"/>
        <c:lblOffset val="100"/>
        <c:noMultiLvlLbl val="0"/>
      </c:catAx>
      <c:valAx>
        <c:axId val="598000864"/>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0005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Budget and actual Saving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Budget'!$H$54</c:f>
              <c:strCache>
                <c:ptCount val="1"/>
                <c:pt idx="0">
                  <c:v>Budget</c:v>
                </c:pt>
              </c:strCache>
            </c:strRef>
          </c:tx>
          <c:spPr>
            <a:solidFill>
              <a:schemeClr val="accent1"/>
            </a:solidFill>
            <a:ln>
              <a:noFill/>
            </a:ln>
            <a:effectLst/>
          </c:spPr>
          <c:invertIfNegative val="0"/>
          <c:cat>
            <c:strRef>
              <c:f>'Personal Budget'!$G$55:$G$56</c:f>
              <c:strCache>
                <c:ptCount val="2"/>
                <c:pt idx="0">
                  <c:v>Saving account</c:v>
                </c:pt>
                <c:pt idx="1">
                  <c:v>Other</c:v>
                </c:pt>
              </c:strCache>
            </c:strRef>
          </c:cat>
          <c:val>
            <c:numRef>
              <c:f>'Personal Budget'!$H$55:$H$56</c:f>
              <c:numCache>
                <c:formatCode>_-[$RM-4409]* #,##0.00_-;\-[$RM-4409]* #,##0.00_-;_-[$RM-4409]* "-"??_-;_-@_-</c:formatCode>
                <c:ptCount val="2"/>
                <c:pt idx="0">
                  <c:v>0</c:v>
                </c:pt>
                <c:pt idx="1">
                  <c:v>0</c:v>
                </c:pt>
              </c:numCache>
            </c:numRef>
          </c:val>
          <c:extLst>
            <c:ext xmlns:c16="http://schemas.microsoft.com/office/drawing/2014/chart" uri="{C3380CC4-5D6E-409C-BE32-E72D297353CC}">
              <c16:uniqueId val="{00000000-D478-43D1-A1B3-B6067DE56165}"/>
            </c:ext>
          </c:extLst>
        </c:ser>
        <c:ser>
          <c:idx val="1"/>
          <c:order val="1"/>
          <c:tx>
            <c:strRef>
              <c:f>'Personal Budget'!$I$54</c:f>
              <c:strCache>
                <c:ptCount val="1"/>
                <c:pt idx="0">
                  <c:v>Actual cost</c:v>
                </c:pt>
              </c:strCache>
            </c:strRef>
          </c:tx>
          <c:spPr>
            <a:solidFill>
              <a:schemeClr val="accent2"/>
            </a:solidFill>
            <a:ln>
              <a:noFill/>
            </a:ln>
            <a:effectLst/>
          </c:spPr>
          <c:invertIfNegative val="0"/>
          <c:cat>
            <c:strRef>
              <c:f>'Personal Budget'!$G$55:$G$56</c:f>
              <c:strCache>
                <c:ptCount val="2"/>
                <c:pt idx="0">
                  <c:v>Saving account</c:v>
                </c:pt>
                <c:pt idx="1">
                  <c:v>Other</c:v>
                </c:pt>
              </c:strCache>
            </c:strRef>
          </c:cat>
          <c:val>
            <c:numRef>
              <c:f>'Personal Budget'!$I$55:$I$56</c:f>
              <c:numCache>
                <c:formatCode>_-[$RM-4409]* #,##0.00_-;\-[$RM-4409]* #,##0.00_-;_-[$RM-4409]* "-"??_-;_-@_-</c:formatCode>
                <c:ptCount val="2"/>
                <c:pt idx="0">
                  <c:v>0</c:v>
                </c:pt>
                <c:pt idx="1">
                  <c:v>0</c:v>
                </c:pt>
              </c:numCache>
            </c:numRef>
          </c:val>
          <c:extLst>
            <c:ext xmlns:c16="http://schemas.microsoft.com/office/drawing/2014/chart" uri="{C3380CC4-5D6E-409C-BE32-E72D297353CC}">
              <c16:uniqueId val="{00000001-D478-43D1-A1B3-B6067DE56165}"/>
            </c:ext>
          </c:extLst>
        </c:ser>
        <c:dLbls>
          <c:showLegendKey val="0"/>
          <c:showVal val="0"/>
          <c:showCatName val="0"/>
          <c:showSerName val="0"/>
          <c:showPercent val="0"/>
          <c:showBubbleSize val="0"/>
        </c:dLbls>
        <c:gapWidth val="182"/>
        <c:axId val="600397888"/>
        <c:axId val="600397560"/>
      </c:barChart>
      <c:catAx>
        <c:axId val="600397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560"/>
        <c:crosses val="autoZero"/>
        <c:auto val="1"/>
        <c:lblAlgn val="ctr"/>
        <c:lblOffset val="100"/>
        <c:noMultiLvlLbl val="0"/>
      </c:catAx>
      <c:valAx>
        <c:axId val="600397560"/>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97888"/>
        <c:crosses val="autoZero"/>
        <c:crossBetween val="between"/>
        <c:majorUnit val="4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sz="1400"/>
              <a:t>Budget and actual Investment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'Personal Budget'!$C$54</c:f>
              <c:strCache>
                <c:ptCount val="1"/>
                <c:pt idx="0">
                  <c:v>Budget</c:v>
                </c:pt>
              </c:strCache>
            </c:strRef>
          </c:tx>
          <c:spPr>
            <a:solidFill>
              <a:schemeClr val="accent1"/>
            </a:solidFill>
            <a:ln>
              <a:noFill/>
            </a:ln>
            <a:effectLst/>
          </c:spPr>
          <c:invertIfNegative val="0"/>
          <c:cat>
            <c:strRef>
              <c:f>'Personal Budget'!$B$55:$B$56</c:f>
              <c:strCache>
                <c:ptCount val="2"/>
                <c:pt idx="0">
                  <c:v>Etf</c:v>
                </c:pt>
                <c:pt idx="1">
                  <c:v>Stock</c:v>
                </c:pt>
              </c:strCache>
            </c:strRef>
          </c:cat>
          <c:val>
            <c:numRef>
              <c:f>'Personal Budget'!$C$55:$C$56</c:f>
              <c:numCache>
                <c:formatCode>_-[$RM-4409]* #,##0.00_-;\-[$RM-4409]* #,##0.00_-;_-[$RM-4409]* "-"??_-;_-@_-</c:formatCode>
                <c:ptCount val="2"/>
                <c:pt idx="0">
                  <c:v>0</c:v>
                </c:pt>
                <c:pt idx="1">
                  <c:v>0</c:v>
                </c:pt>
              </c:numCache>
            </c:numRef>
          </c:val>
          <c:extLst>
            <c:ext xmlns:c16="http://schemas.microsoft.com/office/drawing/2014/chart" uri="{C3380CC4-5D6E-409C-BE32-E72D297353CC}">
              <c16:uniqueId val="{00000000-854D-477D-989F-74E3076F530F}"/>
            </c:ext>
          </c:extLst>
        </c:ser>
        <c:ser>
          <c:idx val="1"/>
          <c:order val="1"/>
          <c:tx>
            <c:strRef>
              <c:f>'Personal Budget'!$D$54</c:f>
              <c:strCache>
                <c:ptCount val="1"/>
                <c:pt idx="0">
                  <c:v>Actual cost</c:v>
                </c:pt>
              </c:strCache>
            </c:strRef>
          </c:tx>
          <c:spPr>
            <a:solidFill>
              <a:schemeClr val="accent2"/>
            </a:solidFill>
            <a:ln>
              <a:noFill/>
            </a:ln>
            <a:effectLst/>
          </c:spPr>
          <c:invertIfNegative val="0"/>
          <c:cat>
            <c:strRef>
              <c:f>'Personal Budget'!$B$55:$B$56</c:f>
              <c:strCache>
                <c:ptCount val="2"/>
                <c:pt idx="0">
                  <c:v>Etf</c:v>
                </c:pt>
                <c:pt idx="1">
                  <c:v>Stock</c:v>
                </c:pt>
              </c:strCache>
            </c:strRef>
          </c:cat>
          <c:val>
            <c:numRef>
              <c:f>'Personal Budget'!$D$55:$D$56</c:f>
              <c:numCache>
                <c:formatCode>_-[$RM-4409]* #,##0.00_-;\-[$RM-4409]* #,##0.00_-;_-[$RM-4409]* "-"??_-;_-@_-</c:formatCode>
                <c:ptCount val="2"/>
                <c:pt idx="0">
                  <c:v>0</c:v>
                </c:pt>
                <c:pt idx="1">
                  <c:v>0</c:v>
                </c:pt>
              </c:numCache>
            </c:numRef>
          </c:val>
          <c:extLst>
            <c:ext xmlns:c16="http://schemas.microsoft.com/office/drawing/2014/chart" uri="{C3380CC4-5D6E-409C-BE32-E72D297353CC}">
              <c16:uniqueId val="{00000001-854D-477D-989F-74E3076F530F}"/>
            </c:ext>
          </c:extLst>
        </c:ser>
        <c:dLbls>
          <c:showLegendKey val="0"/>
          <c:showVal val="0"/>
          <c:showCatName val="0"/>
          <c:showSerName val="0"/>
          <c:showPercent val="0"/>
          <c:showBubbleSize val="0"/>
        </c:dLbls>
        <c:gapWidth val="182"/>
        <c:axId val="620237840"/>
        <c:axId val="620238496"/>
      </c:barChart>
      <c:catAx>
        <c:axId val="620237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8496"/>
        <c:crosses val="autoZero"/>
        <c:auto val="1"/>
        <c:lblAlgn val="ctr"/>
        <c:lblOffset val="100"/>
        <c:noMultiLvlLbl val="0"/>
      </c:catAx>
      <c:valAx>
        <c:axId val="620238496"/>
        <c:scaling>
          <c:orientation val="minMax"/>
        </c:scaling>
        <c:delete val="0"/>
        <c:axPos val="b"/>
        <c:majorGridlines>
          <c:spPr>
            <a:ln w="9525" cap="flat" cmpd="sng" algn="ctr">
              <a:solidFill>
                <a:schemeClr val="tx1">
                  <a:lumMod val="15000"/>
                  <a:lumOff val="85000"/>
                </a:schemeClr>
              </a:solidFill>
              <a:round/>
            </a:ln>
            <a:effectLst/>
          </c:spPr>
        </c:majorGridlines>
        <c:numFmt formatCode="_-[$RM-4409]* #,##0.00_-;\-[$RM-4409]* #,##0.00_-;_-[$RM-4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237840"/>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'Salary Distribution'!$D$2</c:f>
              <c:strCache>
                <c:ptCount val="1"/>
                <c:pt idx="0">
                  <c:v>Percentage distribution</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'Salary Distribution'!$C$3:$C$10</c:f>
              <c:strCache>
                <c:ptCount val="8"/>
                <c:pt idx="0">
                  <c:v>Personal</c:v>
                </c:pt>
                <c:pt idx="1">
                  <c:v>Loan/Rental</c:v>
                </c:pt>
                <c:pt idx="2">
                  <c:v>Transport</c:v>
                </c:pt>
                <c:pt idx="3">
                  <c:v>Miscellaneous</c:v>
                </c:pt>
                <c:pt idx="4">
                  <c:v>Entertainment</c:v>
                </c:pt>
                <c:pt idx="5">
                  <c:v>Insurance</c:v>
                </c:pt>
                <c:pt idx="6">
                  <c:v>Investment</c:v>
                </c:pt>
                <c:pt idx="7">
                  <c:v>Saving</c:v>
                </c:pt>
              </c:strCache>
            </c:strRef>
          </c:cat>
          <c:val>
            <c:numRef>
              <c:f>'Salary Distribution'!$D$3:$D$10</c:f>
              <c:numCache>
                <c:formatCode>0%</c:formatCode>
                <c:ptCount val="8"/>
                <c:pt idx="0">
                  <c:v>0.3</c:v>
                </c:pt>
                <c:pt idx="1">
                  <c:v>0.3</c:v>
                </c:pt>
                <c:pt idx="2">
                  <c:v>0.15</c:v>
                </c:pt>
                <c:pt idx="3">
                  <c:v>0.05</c:v>
                </c:pt>
                <c:pt idx="4">
                  <c:v>0.05</c:v>
                </c:pt>
                <c:pt idx="5">
                  <c:v>0.05</c:v>
                </c:pt>
                <c:pt idx="6">
                  <c:v>0.05</c:v>
                </c:pt>
                <c:pt idx="7">
                  <c:v>0.05</c:v>
                </c:pt>
              </c:numCache>
            </c:numRef>
          </c:val>
          <c:extLst>
            <c:ext xmlns:c16="http://schemas.microsoft.com/office/drawing/2014/chart" uri="{C3380CC4-5D6E-409C-BE32-E72D297353CC}">
              <c16:uniqueId val="{00000000-3053-4030-B4BA-3127D84D2D76}"/>
            </c:ext>
          </c:extLst>
        </c:ser>
        <c:dLbls>
          <c:dLblPos val="inEnd"/>
          <c:showLegendKey val="0"/>
          <c:showVal val="1"/>
          <c:showCatName val="0"/>
          <c:showSerName val="0"/>
          <c:showPercent val="0"/>
          <c:showBubbleSize val="0"/>
        </c:dLbls>
        <c:gapWidth val="65"/>
        <c:axId val="668893944"/>
        <c:axId val="668895912"/>
      </c:barChart>
      <c:catAx>
        <c:axId val="6688939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68895912"/>
        <c:crosses val="autoZero"/>
        <c:auto val="1"/>
        <c:lblAlgn val="ctr"/>
        <c:lblOffset val="100"/>
        <c:noMultiLvlLbl val="0"/>
      </c:catAx>
      <c:valAx>
        <c:axId val="66889591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688939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180975</xdr:colOff>
      <xdr:row>0</xdr:row>
      <xdr:rowOff>0</xdr:rowOff>
    </xdr:from>
    <xdr:to>
      <xdr:col>6</xdr:col>
      <xdr:colOff>257175</xdr:colOff>
      <xdr:row>1</xdr:row>
      <xdr:rowOff>28575</xdr:rowOff>
    </xdr:to>
    <xdr:pic>
      <xdr:nvPicPr>
        <xdr:cNvPr id="2" name="Graphic 1" descr="Money">
          <a:extLst>
            <a:ext uri="{FF2B5EF4-FFF2-40B4-BE49-F238E27FC236}">
              <a16:creationId xmlns:a16="http://schemas.microsoft.com/office/drawing/2014/main" id="{2207E00B-1994-4861-8A6F-CDBDD50481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19475" y="0"/>
          <a:ext cx="685800" cy="685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4</xdr:row>
      <xdr:rowOff>0</xdr:rowOff>
    </xdr:from>
    <xdr:to>
      <xdr:col>9</xdr:col>
      <xdr:colOff>428624</xdr:colOff>
      <xdr:row>18</xdr:row>
      <xdr:rowOff>76200</xdr:rowOff>
    </xdr:to>
    <xdr:graphicFrame macro="">
      <xdr:nvGraphicFramePr>
        <xdr:cNvPr id="2" name="Chart 1">
          <a:extLst>
            <a:ext uri="{FF2B5EF4-FFF2-40B4-BE49-F238E27FC236}">
              <a16:creationId xmlns:a16="http://schemas.microsoft.com/office/drawing/2014/main" id="{A99FA963-0D08-4A46-93DF-A5254F5CA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19</xdr:col>
      <xdr:colOff>200026</xdr:colOff>
      <xdr:row>18</xdr:row>
      <xdr:rowOff>76200</xdr:rowOff>
    </xdr:to>
    <xdr:graphicFrame macro="">
      <xdr:nvGraphicFramePr>
        <xdr:cNvPr id="3" name="Chart 2">
          <a:extLst>
            <a:ext uri="{FF2B5EF4-FFF2-40B4-BE49-F238E27FC236}">
              <a16:creationId xmlns:a16="http://schemas.microsoft.com/office/drawing/2014/main" id="{15B8DE84-386C-4380-97FB-97FA5CF50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609599</xdr:colOff>
      <xdr:row>20</xdr:row>
      <xdr:rowOff>0</xdr:rowOff>
    </xdr:from>
    <xdr:to>
      <xdr:col>9</xdr:col>
      <xdr:colOff>371474</xdr:colOff>
      <xdr:row>34</xdr:row>
      <xdr:rowOff>76200</xdr:rowOff>
    </xdr:to>
    <xdr:graphicFrame macro="">
      <xdr:nvGraphicFramePr>
        <xdr:cNvPr id="4" name="Chart 3">
          <a:extLst>
            <a:ext uri="{FF2B5EF4-FFF2-40B4-BE49-F238E27FC236}">
              <a16:creationId xmlns:a16="http://schemas.microsoft.com/office/drawing/2014/main" id="{389E490E-29DB-4B15-B727-F757BD530E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609599</xdr:colOff>
      <xdr:row>20</xdr:row>
      <xdr:rowOff>0</xdr:rowOff>
    </xdr:from>
    <xdr:to>
      <xdr:col>19</xdr:col>
      <xdr:colOff>180974</xdr:colOff>
      <xdr:row>34</xdr:row>
      <xdr:rowOff>76200</xdr:rowOff>
    </xdr:to>
    <xdr:graphicFrame macro="">
      <xdr:nvGraphicFramePr>
        <xdr:cNvPr id="5" name="Chart 4">
          <a:extLst>
            <a:ext uri="{FF2B5EF4-FFF2-40B4-BE49-F238E27FC236}">
              <a16:creationId xmlns:a16="http://schemas.microsoft.com/office/drawing/2014/main" id="{FD2C5258-2B3B-4A4B-8657-F700F841B6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36</xdr:row>
      <xdr:rowOff>0</xdr:rowOff>
    </xdr:from>
    <xdr:to>
      <xdr:col>9</xdr:col>
      <xdr:colOff>390524</xdr:colOff>
      <xdr:row>50</xdr:row>
      <xdr:rowOff>76200</xdr:rowOff>
    </xdr:to>
    <xdr:graphicFrame macro="">
      <xdr:nvGraphicFramePr>
        <xdr:cNvPr id="6" name="Chart 5">
          <a:extLst>
            <a:ext uri="{FF2B5EF4-FFF2-40B4-BE49-F238E27FC236}">
              <a16:creationId xmlns:a16="http://schemas.microsoft.com/office/drawing/2014/main" id="{B4824DC2-DB2C-423A-B4E1-7BFBCF3AF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609599</xdr:colOff>
      <xdr:row>36</xdr:row>
      <xdr:rowOff>0</xdr:rowOff>
    </xdr:from>
    <xdr:to>
      <xdr:col>19</xdr:col>
      <xdr:colOff>200024</xdr:colOff>
      <xdr:row>50</xdr:row>
      <xdr:rowOff>76200</xdr:rowOff>
    </xdr:to>
    <xdr:graphicFrame macro="">
      <xdr:nvGraphicFramePr>
        <xdr:cNvPr id="7" name="Chart 6">
          <a:extLst>
            <a:ext uri="{FF2B5EF4-FFF2-40B4-BE49-F238E27FC236}">
              <a16:creationId xmlns:a16="http://schemas.microsoft.com/office/drawing/2014/main" id="{756CFA76-0D1B-479F-8797-80DDF86AB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609599</xdr:colOff>
      <xdr:row>54</xdr:row>
      <xdr:rowOff>0</xdr:rowOff>
    </xdr:from>
    <xdr:to>
      <xdr:col>19</xdr:col>
      <xdr:colOff>200024</xdr:colOff>
      <xdr:row>68</xdr:row>
      <xdr:rowOff>76200</xdr:rowOff>
    </xdr:to>
    <xdr:graphicFrame macro="">
      <xdr:nvGraphicFramePr>
        <xdr:cNvPr id="9" name="Chart 8">
          <a:extLst>
            <a:ext uri="{FF2B5EF4-FFF2-40B4-BE49-F238E27FC236}">
              <a16:creationId xmlns:a16="http://schemas.microsoft.com/office/drawing/2014/main" id="{2E3288CC-8E2E-464F-8B53-5312C95A50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619124</xdr:colOff>
      <xdr:row>54</xdr:row>
      <xdr:rowOff>0</xdr:rowOff>
    </xdr:from>
    <xdr:to>
      <xdr:col>9</xdr:col>
      <xdr:colOff>314324</xdr:colOff>
      <xdr:row>68</xdr:row>
      <xdr:rowOff>76200</xdr:rowOff>
    </xdr:to>
    <xdr:graphicFrame macro="">
      <xdr:nvGraphicFramePr>
        <xdr:cNvPr id="10" name="Chart 9">
          <a:extLst>
            <a:ext uri="{FF2B5EF4-FFF2-40B4-BE49-F238E27FC236}">
              <a16:creationId xmlns:a16="http://schemas.microsoft.com/office/drawing/2014/main" id="{B09834DC-8A06-47F7-B4D9-2595DA167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47625</xdr:colOff>
      <xdr:row>4</xdr:row>
      <xdr:rowOff>9525</xdr:rowOff>
    </xdr:from>
    <xdr:to>
      <xdr:col>8</xdr:col>
      <xdr:colOff>219076</xdr:colOff>
      <xdr:row>14</xdr:row>
      <xdr:rowOff>152399</xdr:rowOff>
    </xdr:to>
    <xdr:graphicFrame macro="">
      <xdr:nvGraphicFramePr>
        <xdr:cNvPr id="3" name="Chart 2">
          <a:extLst>
            <a:ext uri="{FF2B5EF4-FFF2-40B4-BE49-F238E27FC236}">
              <a16:creationId xmlns:a16="http://schemas.microsoft.com/office/drawing/2014/main" id="{3ACD29AA-7F83-46DC-A9A2-288FE3C19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47624</xdr:colOff>
      <xdr:row>16</xdr:row>
      <xdr:rowOff>19049</xdr:rowOff>
    </xdr:from>
    <xdr:to>
      <xdr:col>8</xdr:col>
      <xdr:colOff>257174</xdr:colOff>
      <xdr:row>27</xdr:row>
      <xdr:rowOff>95249</xdr:rowOff>
    </xdr:to>
    <xdr:graphicFrame macro="">
      <xdr:nvGraphicFramePr>
        <xdr:cNvPr id="4" name="Chart 3">
          <a:extLst>
            <a:ext uri="{FF2B5EF4-FFF2-40B4-BE49-F238E27FC236}">
              <a16:creationId xmlns:a16="http://schemas.microsoft.com/office/drawing/2014/main" id="{E64BF74E-111A-42EA-911E-527567F5E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4</xdr:row>
      <xdr:rowOff>28575</xdr:rowOff>
    </xdr:from>
    <xdr:to>
      <xdr:col>16</xdr:col>
      <xdr:colOff>390525</xdr:colOff>
      <xdr:row>14</xdr:row>
      <xdr:rowOff>152400</xdr:rowOff>
    </xdr:to>
    <xdr:graphicFrame macro="">
      <xdr:nvGraphicFramePr>
        <xdr:cNvPr id="5" name="Chart 4">
          <a:extLst>
            <a:ext uri="{FF2B5EF4-FFF2-40B4-BE49-F238E27FC236}">
              <a16:creationId xmlns:a16="http://schemas.microsoft.com/office/drawing/2014/main" id="{0BEEBDBC-14C6-4C71-8555-EF33777549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57149</xdr:colOff>
      <xdr:row>16</xdr:row>
      <xdr:rowOff>28574</xdr:rowOff>
    </xdr:from>
    <xdr:to>
      <xdr:col>16</xdr:col>
      <xdr:colOff>381000</xdr:colOff>
      <xdr:row>27</xdr:row>
      <xdr:rowOff>114299</xdr:rowOff>
    </xdr:to>
    <xdr:graphicFrame macro="">
      <xdr:nvGraphicFramePr>
        <xdr:cNvPr id="6" name="Chart 5">
          <a:extLst>
            <a:ext uri="{FF2B5EF4-FFF2-40B4-BE49-F238E27FC236}">
              <a16:creationId xmlns:a16="http://schemas.microsoft.com/office/drawing/2014/main" id="{9D8AC743-C37F-4910-A0C6-EEB73AD78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27CB55-DC60-4187-9B6B-8E649AE09ACC}" name="MonthlyIncome" displayName="MonthlyIncome" ref="B4:C7" totalsRowShown="0" headerRowDxfId="83" dataDxfId="82" headerRowCellStyle="Heading 2">
  <autoFilter ref="B4:C7" xr:uid="{1B27CB55-DC60-4187-9B6B-8E649AE09ACC}"/>
  <sortState xmlns:xlrd2="http://schemas.microsoft.com/office/spreadsheetml/2017/richdata2" ref="B5:C6">
    <sortCondition descending="1" ref="C5:C6"/>
  </sortState>
  <tableColumns count="2">
    <tableColumn id="1" xr3:uid="{AB1222CC-6A53-4281-9B18-137BBAA8B047}" name="CATEGORY" dataDxfId="81" dataCellStyle="Item"/>
    <tableColumn id="2" xr3:uid="{9041A3C3-56DF-4E3A-8E43-ED14F80734D5}" name="AMOUNT" dataDxfId="80" dataCellStyle="Amount"/>
  </tableColumns>
  <tableStyleInfo name="Personal budget table" showFirstColumn="0" showLastColumn="0" showRowStripes="1" showColumnStripes="0"/>
  <extLst>
    <ext xmlns:x14="http://schemas.microsoft.com/office/spreadsheetml/2009/9/main" uri="{504A1905-F514-4f6f-8877-14C23A59335A}">
      <x14:table altTextSummary="Enter monthly income sources and amounts in this table"/>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F05D392-6739-4A3B-B917-3292C5949510}" name="MonthlyIncome13" displayName="MonthlyIncome13" ref="H4:I10" totalsRowShown="0" headerRowDxfId="7" dataDxfId="6" headerRowCellStyle="Heading 2">
  <sortState xmlns:xlrd2="http://schemas.microsoft.com/office/spreadsheetml/2017/richdata2" ref="H5:I6">
    <sortCondition descending="1" ref="I5:I6"/>
  </sortState>
  <tableColumns count="2">
    <tableColumn id="1" xr3:uid="{A82AA6A2-354F-4F8B-BA4E-7E1D2658ABCB}" name="CATEGORY" dataDxfId="5" dataCellStyle="Item"/>
    <tableColumn id="2" xr3:uid="{9640AEC2-F1FC-4742-B909-9AC60A30A316}" name="AMOUNT" dataDxfId="4" dataCellStyle="Amount"/>
  </tableColumns>
  <tableStyleInfo name="Personal budget table" showFirstColumn="0" showLastColumn="0" showRowStripes="1" showColumnStripes="0"/>
  <extLst>
    <ext xmlns:x14="http://schemas.microsoft.com/office/spreadsheetml/2009/9/main" uri="{504A1905-F514-4f6f-8877-14C23A59335A}">
      <x14:table altTextSummary="Enter monthly income sources and amounts in this table"/>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BA624EB-A95C-43B7-87F3-00A68D7A19E9}" name="MonthlyIncome16" displayName="MonthlyIncome16" ref="E4:F7" totalsRowShown="0" headerRowDxfId="3" dataDxfId="2" headerRowCellStyle="Heading 2">
  <sortState xmlns:xlrd2="http://schemas.microsoft.com/office/spreadsheetml/2017/richdata2" ref="E5:F6">
    <sortCondition descending="1" ref="F5:F6"/>
  </sortState>
  <tableColumns count="2">
    <tableColumn id="1" xr3:uid="{ECDD9FD6-BA90-483D-B9D7-9BCE3C0448C4}" name="CATEGORY" dataDxfId="1" dataCellStyle="Item"/>
    <tableColumn id="2" xr3:uid="{54891583-1CD1-4EA4-9BF5-D3BC95CDD540}" name="AMOUNT" dataDxfId="0" dataCellStyle="Amount"/>
  </tableColumns>
  <tableStyleInfo name="Personal budget table" showFirstColumn="0" showLastColumn="0" showRowStripes="1" showColumnStripes="0"/>
  <extLst>
    <ext xmlns:x14="http://schemas.microsoft.com/office/spreadsheetml/2009/9/main" uri="{504A1905-F514-4f6f-8877-14C23A59335A}">
      <x14:table altTextSummary="Enter monthly income sources and amounts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FFD1A9-967F-4DDB-93EF-C03CC12608B6}" name="Table3" displayName="Table3" ref="G16:J23" totalsRowShown="0" headerRowDxfId="79" dataDxfId="77" headerRowBorderDxfId="78" tableBorderDxfId="76" totalsRowBorderDxfId="75">
  <autoFilter ref="G16:J23" xr:uid="{99FFD1A9-967F-4DDB-93EF-C03CC12608B6}"/>
  <tableColumns count="4">
    <tableColumn id="1" xr3:uid="{4DF873D9-17BA-48D9-89E4-D4CBE5FC7AA8}" name="CATEGORY" dataDxfId="74"/>
    <tableColumn id="2" xr3:uid="{31295D3B-7A7B-4AA2-95D7-7721CF4AB436}" name="Budget" dataDxfId="73">
      <calculatedColumnFormula>H23*0.5</calculatedColumnFormula>
    </tableColumn>
    <tableColumn id="3" xr3:uid="{879D2C9E-C98C-48FA-A5B7-3926F5572064}" name="Actual cost" dataDxfId="72"/>
    <tableColumn id="4" xr3:uid="{8D6E3D88-2EE7-4AD1-AFC0-ACD18D175995}" name="Remaining" dataDxfId="71">
      <calculatedColumnFormula>Table3[[#This Row],[Budget]]-Table3[[#This Row],[Actual cost]]</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63888D-3C5C-451B-BEF5-870E3EEC523F}" name="Table35" displayName="Table35" ref="B16:E22" totalsRowShown="0" headerRowDxfId="70" dataDxfId="68" headerRowBorderDxfId="69" tableBorderDxfId="67" totalsRowBorderDxfId="66">
  <autoFilter ref="B16:E22" xr:uid="{9263888D-3C5C-451B-BEF5-870E3EEC523F}"/>
  <tableColumns count="4">
    <tableColumn id="1" xr3:uid="{AB299128-2EF8-497A-9CBF-1BA6ABA2360A}" name="CATEGORY" dataDxfId="65"/>
    <tableColumn id="2" xr3:uid="{131F8BD4-BA16-4537-B056-BE7F0B732509}" name="Budget" dataDxfId="64">
      <calculatedColumnFormula>C22*0.5</calculatedColumnFormula>
    </tableColumn>
    <tableColumn id="3" xr3:uid="{816A47F5-040C-4209-96E7-52D5CCFCF248}" name="Actual cost" dataDxfId="63"/>
    <tableColumn id="4" xr3:uid="{CEEB4596-7EB2-4343-B1B2-71F2CC0EBB69}" name="Remaining" dataDxfId="62">
      <calculatedColumnFormula>Table35[[#This Row],[Budget]]-Table35[[#This Row],[Actual cost]]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61009C-2B0B-4C3C-B537-CDC75D6354C8}" name="Table356" displayName="Table356" ref="B28:E34" totalsRowShown="0" headerRowDxfId="61" dataDxfId="59" headerRowBorderDxfId="60" tableBorderDxfId="58" totalsRowBorderDxfId="57">
  <autoFilter ref="B28:E34" xr:uid="{4D61009C-2B0B-4C3C-B537-CDC75D6354C8}"/>
  <tableColumns count="4">
    <tableColumn id="1" xr3:uid="{558036E7-FB53-41F6-8A31-94CDFE083A31}" name="CATEGORY" dataDxfId="56"/>
    <tableColumn id="2" xr3:uid="{B4FD8489-1514-42CD-B1A0-8D58DC1FE535}" name="Budget" dataDxfId="55">
      <calculatedColumnFormula>C34*0.5</calculatedColumnFormula>
    </tableColumn>
    <tableColumn id="3" xr3:uid="{6671B7F8-0F81-4B78-8EF5-FF5D4E28F7E8}" name="Actual cost" dataDxfId="54"/>
    <tableColumn id="4" xr3:uid="{328BF729-B4A6-4961-B462-3A4544C2A6C2}" name="Remaining" dataDxfId="53">
      <calculatedColumnFormula>Table356[[#This Row],[Budget]]-Table356[[#This Row],[Actual cost]]</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19C2B17-12A7-42B0-B9A7-82117307FC15}" name="Table3567" displayName="Table3567" ref="G28:J34" totalsRowShown="0" headerRowDxfId="52" dataDxfId="50" headerRowBorderDxfId="51" tableBorderDxfId="49" totalsRowBorderDxfId="48">
  <autoFilter ref="G28:J34" xr:uid="{319C2B17-12A7-42B0-B9A7-82117307FC15}"/>
  <tableColumns count="4">
    <tableColumn id="1" xr3:uid="{B659168C-A5B0-4414-BA9B-D3DB986C45FF}" name="CATEGORY" dataDxfId="47"/>
    <tableColumn id="2" xr3:uid="{4A52864F-8D67-4E63-AC87-20D1ABE31A3B}" name="Budget" dataDxfId="46">
      <calculatedColumnFormula>H34*0.5</calculatedColumnFormula>
    </tableColumn>
    <tableColumn id="3" xr3:uid="{5618A20F-5451-4DA0-A389-56531114B883}" name="Actual cost" dataDxfId="45"/>
    <tableColumn id="4" xr3:uid="{3B7D77AB-9F6A-48B4-A124-86B07699828D}" name="Remaining" dataDxfId="44">
      <calculatedColumnFormula>Table3567[[#This Row],[Budget]]-Table3567[[#This Row],[Actual cost]]</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BA63FB-06EE-4254-9725-D22F5706C185}" name="Table3568" displayName="Table3568" ref="B40:E47" totalsRowShown="0" headerRowDxfId="43" dataDxfId="41" headerRowBorderDxfId="42" tableBorderDxfId="40" totalsRowBorderDxfId="39">
  <autoFilter ref="B40:E47" xr:uid="{90BA63FB-06EE-4254-9725-D22F5706C185}"/>
  <tableColumns count="4">
    <tableColumn id="1" xr3:uid="{7248D99A-32B3-4740-911C-046B34A47549}" name="CATEGORY" dataDxfId="38"/>
    <tableColumn id="2" xr3:uid="{72587686-1EA3-43C4-96F5-C1BDEAA9E637}" name="Budget" dataDxfId="37">
      <calculatedColumnFormula>C47*0.5</calculatedColumnFormula>
    </tableColumn>
    <tableColumn id="3" xr3:uid="{B97E38D2-B864-48FC-899A-E595F2529B42}" name="Actual cost" dataDxfId="36"/>
    <tableColumn id="4" xr3:uid="{5C1C1F81-2B8D-4C08-A48D-6EDD1F98FC42}" name="Remaining" dataDxfId="35">
      <calculatedColumnFormula>Table3568[[#This Row],[Budget]]-Table3568[[#This Row],[Actual cost]]</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9BC73D-373D-407F-9E4E-27222B9628F4}" name="Table35689" displayName="Table35689" ref="G40:J44" totalsRowShown="0" headerRowDxfId="34" dataDxfId="32" headerRowBorderDxfId="33" tableBorderDxfId="31" totalsRowBorderDxfId="30">
  <autoFilter ref="G40:J44" xr:uid="{319BC73D-373D-407F-9E4E-27222B9628F4}"/>
  <tableColumns count="4">
    <tableColumn id="1" xr3:uid="{30E7BB2F-8698-400B-A171-1ABDEFDCACCB}" name="CATEGORY" dataDxfId="29"/>
    <tableColumn id="2" xr3:uid="{86F026FA-2386-4DE8-A1F9-A1392D7BA0E4}" name="Budget" dataDxfId="28">
      <calculatedColumnFormula>#REF!*0.5</calculatedColumnFormula>
    </tableColumn>
    <tableColumn id="3" xr3:uid="{F7C8B773-EF70-4370-A2C0-24F5FF12354C}" name="Actual cost" dataDxfId="27"/>
    <tableColumn id="4" xr3:uid="{0769F83B-7EB2-424E-898C-322739E6501F}" name="Remaining" dataDxfId="26">
      <calculatedColumnFormula>Table35689[[#This Row],[Budget]]-Table35689[[#This Row],[Actual cost]]</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880AC15-7A5A-49C0-AEF2-8A027DDC1680}" name="Table3568911" displayName="Table3568911" ref="B54:E56" totalsRowShown="0" headerRowDxfId="25" dataDxfId="23" headerRowBorderDxfId="24" tableBorderDxfId="22" totalsRowBorderDxfId="21">
  <autoFilter ref="B54:E56" xr:uid="{1880AC15-7A5A-49C0-AEF2-8A027DDC1680}"/>
  <tableColumns count="4">
    <tableColumn id="1" xr3:uid="{9D640945-D57C-458E-B1C6-8FFBDE196F4C}" name="CATEGORY" dataDxfId="20"/>
    <tableColumn id="2" xr3:uid="{8DB26C46-22A5-4D20-9DC8-A72467ACCA2B}" name="Budget" dataDxfId="19">
      <calculatedColumnFormula>#REF!*0.5</calculatedColumnFormula>
    </tableColumn>
    <tableColumn id="3" xr3:uid="{A7F536F1-BA19-4EB1-9789-E36D95FFA8AA}" name="Actual cost" dataDxfId="18"/>
    <tableColumn id="4" xr3:uid="{AD98E938-A8B4-4109-ABB9-908B9BEADDC3}" name="Remaining" dataDxfId="17">
      <calculatedColumnFormula>Table3568911[[#This Row],[Budget]]-Table3568911[[#This Row],[Actual cost]]</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23DD39C-99F5-4218-82BD-110C4C144D08}" name="Table3568912" displayName="Table3568912" ref="G54:J56" totalsRowShown="0" headerRowDxfId="16" dataDxfId="14" headerRowBorderDxfId="15" tableBorderDxfId="13" totalsRowBorderDxfId="12">
  <autoFilter ref="G54:J56" xr:uid="{923DD39C-99F5-4218-82BD-110C4C144D08}"/>
  <tableColumns count="4">
    <tableColumn id="1" xr3:uid="{046A3F61-A88F-4FE0-8A22-C7E2606281E0}" name="CATEGORY" dataDxfId="11"/>
    <tableColumn id="2" xr3:uid="{0D9C03BE-D636-4F8A-9471-89EF14307337}" name="Budget" dataDxfId="10">
      <calculatedColumnFormula>H58</calculatedColumnFormula>
    </tableColumn>
    <tableColumn id="3" xr3:uid="{1B35A51F-8AEA-4169-88E7-50FF0DEFD1B7}" name="Actual cost" dataDxfId="9"/>
    <tableColumn id="4" xr3:uid="{53938258-9FFE-49C8-B4C8-E4E793C954A3}" name="Remaining" dataDxfId="8">
      <calculatedColumnFormula>Table3568912[[#This Row],[Budget]]-Table3568912[[#This Row],[Actual 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157E0-3827-48A1-BC51-7FE65C39C9E4}">
  <dimension ref="B1:U51"/>
  <sheetViews>
    <sheetView tabSelected="1" workbookViewId="0">
      <selection activeCell="B3" sqref="B3:T3"/>
    </sheetView>
  </sheetViews>
  <sheetFormatPr defaultRowHeight="15" x14ac:dyDescent="0.25"/>
  <cols>
    <col min="2" max="2" width="12" bestFit="1" customWidth="1"/>
  </cols>
  <sheetData>
    <row r="1" spans="2:21" ht="51.75" customHeight="1" x14ac:dyDescent="0.25">
      <c r="B1" s="76" t="s">
        <v>81</v>
      </c>
      <c r="C1" s="76"/>
      <c r="D1" s="76"/>
      <c r="E1" s="76"/>
      <c r="F1" s="76"/>
      <c r="G1" s="76"/>
      <c r="H1" s="76"/>
      <c r="I1" s="76"/>
      <c r="J1" s="76"/>
      <c r="K1" s="76"/>
      <c r="L1" s="76"/>
      <c r="M1" s="76"/>
      <c r="N1" s="76"/>
      <c r="O1" s="76"/>
      <c r="P1" s="76"/>
      <c r="Q1" s="76"/>
      <c r="R1" s="76"/>
      <c r="S1" s="76"/>
      <c r="T1" s="76"/>
      <c r="U1" s="48"/>
    </row>
    <row r="2" spans="2:21" ht="21" customHeight="1" x14ac:dyDescent="0.7">
      <c r="B2" s="63"/>
      <c r="C2" s="63"/>
      <c r="D2" s="63"/>
      <c r="E2" s="63"/>
      <c r="F2" s="63"/>
      <c r="G2" s="63"/>
      <c r="H2" s="63"/>
      <c r="I2" s="63"/>
      <c r="J2" s="63"/>
      <c r="K2" s="63"/>
      <c r="L2" s="63"/>
      <c r="M2" s="63"/>
      <c r="N2" s="63"/>
      <c r="O2" s="63"/>
      <c r="P2" s="63"/>
      <c r="Q2" s="63"/>
      <c r="R2" s="63"/>
      <c r="S2" s="63"/>
      <c r="T2" s="63"/>
      <c r="U2" s="41"/>
    </row>
    <row r="3" spans="2:21" ht="48" customHeight="1" x14ac:dyDescent="0.25">
      <c r="B3" s="75" t="s">
        <v>95</v>
      </c>
      <c r="C3" s="75"/>
      <c r="D3" s="75"/>
      <c r="E3" s="75"/>
      <c r="F3" s="75"/>
      <c r="G3" s="75"/>
      <c r="H3" s="75"/>
      <c r="I3" s="75"/>
      <c r="J3" s="75"/>
      <c r="K3" s="75"/>
      <c r="L3" s="75"/>
      <c r="M3" s="75"/>
      <c r="N3" s="75"/>
      <c r="O3" s="75"/>
      <c r="P3" s="75"/>
      <c r="Q3" s="75"/>
      <c r="R3" s="75"/>
      <c r="S3" s="75"/>
      <c r="T3" s="75"/>
      <c r="U3" s="41"/>
    </row>
    <row r="4" spans="2:21" x14ac:dyDescent="0.25">
      <c r="B4" s="70"/>
      <c r="C4" s="70"/>
      <c r="D4" s="70"/>
      <c r="E4" s="70"/>
      <c r="F4" s="70"/>
      <c r="G4" s="70"/>
      <c r="H4" s="70"/>
      <c r="I4" s="70"/>
      <c r="J4" s="70"/>
      <c r="K4" s="70"/>
      <c r="L4" s="70"/>
      <c r="M4" s="70"/>
      <c r="N4" s="70"/>
      <c r="O4" s="70"/>
      <c r="P4" s="70"/>
      <c r="Q4" s="70"/>
      <c r="R4" s="70"/>
      <c r="S4" s="70"/>
      <c r="T4" s="70"/>
      <c r="U4" s="41"/>
    </row>
    <row r="5" spans="2:21" ht="21" x14ac:dyDescent="0.35">
      <c r="B5" s="73" t="s">
        <v>77</v>
      </c>
      <c r="C5" s="73"/>
      <c r="D5" s="73"/>
      <c r="E5" s="48"/>
      <c r="F5" s="48"/>
      <c r="G5" s="48"/>
      <c r="H5" s="48"/>
      <c r="I5" s="70"/>
      <c r="J5" s="70"/>
      <c r="K5" s="70"/>
      <c r="L5" s="70"/>
      <c r="M5" s="70"/>
      <c r="N5" s="70"/>
      <c r="O5" s="70"/>
      <c r="P5" s="70"/>
      <c r="Q5" s="70"/>
      <c r="R5" s="70"/>
      <c r="S5" s="70"/>
      <c r="T5" s="70"/>
      <c r="U5" s="41"/>
    </row>
    <row r="6" spans="2:21" ht="15.75" x14ac:dyDescent="0.25">
      <c r="B6" s="78" t="s">
        <v>94</v>
      </c>
      <c r="C6" s="78"/>
      <c r="D6" s="78"/>
      <c r="E6" s="78"/>
      <c r="F6" s="78"/>
      <c r="G6" s="78"/>
      <c r="H6" s="78"/>
      <c r="I6" s="78"/>
      <c r="J6" s="78"/>
      <c r="K6" s="78"/>
      <c r="L6" s="78"/>
      <c r="M6" s="78"/>
      <c r="N6" s="78"/>
      <c r="O6" s="78"/>
      <c r="P6" s="78"/>
      <c r="Q6" s="78"/>
      <c r="R6" s="78"/>
      <c r="S6" s="78"/>
      <c r="T6" s="48"/>
      <c r="U6" s="41"/>
    </row>
    <row r="7" spans="2:21" ht="15.75" x14ac:dyDescent="0.25">
      <c r="B7" s="77" t="s">
        <v>83</v>
      </c>
      <c r="C7" s="77"/>
      <c r="D7" s="77"/>
      <c r="E7" s="77"/>
      <c r="F7" s="77"/>
      <c r="G7" s="77"/>
      <c r="H7" s="77"/>
      <c r="I7" s="77"/>
      <c r="J7" s="48"/>
      <c r="K7" s="48"/>
      <c r="L7" s="48"/>
      <c r="M7" s="48"/>
      <c r="N7" s="48"/>
      <c r="O7" s="48"/>
      <c r="P7" s="48"/>
      <c r="Q7" s="48"/>
      <c r="R7" s="48"/>
      <c r="S7" s="48"/>
      <c r="T7" s="48"/>
      <c r="U7" s="41"/>
    </row>
    <row r="8" spans="2:21" ht="15.75" x14ac:dyDescent="0.25">
      <c r="B8" s="66" t="s">
        <v>82</v>
      </c>
      <c r="C8" s="66"/>
      <c r="D8" s="66"/>
      <c r="E8" s="66"/>
      <c r="F8" s="66"/>
      <c r="G8" s="66"/>
      <c r="H8" s="66"/>
      <c r="I8" s="66"/>
      <c r="J8" s="48"/>
      <c r="K8" s="48"/>
      <c r="L8" s="48"/>
      <c r="M8" s="48"/>
      <c r="N8" s="48"/>
      <c r="O8" s="48"/>
      <c r="P8" s="48"/>
      <c r="Q8" s="48"/>
      <c r="R8" s="48"/>
      <c r="S8" s="48"/>
      <c r="T8" s="48"/>
      <c r="U8" s="41"/>
    </row>
    <row r="9" spans="2:21" x14ac:dyDescent="0.25">
      <c r="B9" s="48"/>
      <c r="C9" s="48"/>
      <c r="D9" s="48"/>
      <c r="E9" s="48"/>
      <c r="F9" s="48"/>
      <c r="G9" s="48"/>
      <c r="H9" s="48"/>
      <c r="I9" s="48"/>
      <c r="J9" s="48"/>
      <c r="K9" s="48"/>
      <c r="L9" s="48"/>
      <c r="M9" s="48"/>
      <c r="N9" s="48"/>
      <c r="O9" s="48"/>
      <c r="P9" s="48"/>
      <c r="Q9" s="48"/>
      <c r="R9" s="48"/>
      <c r="S9" s="48"/>
      <c r="T9" s="48"/>
      <c r="U9" s="41"/>
    </row>
    <row r="10" spans="2:21" ht="21" x14ac:dyDescent="0.35">
      <c r="B10" s="73" t="s">
        <v>84</v>
      </c>
      <c r="C10" s="73"/>
      <c r="D10" s="73"/>
      <c r="E10" s="71"/>
      <c r="F10" s="48"/>
      <c r="G10" s="48"/>
      <c r="H10" s="48"/>
      <c r="I10" s="48"/>
      <c r="J10" s="48"/>
      <c r="K10" s="48"/>
      <c r="L10" s="48"/>
      <c r="M10" s="48"/>
      <c r="N10" s="48"/>
      <c r="O10" s="48"/>
      <c r="P10" s="48"/>
      <c r="Q10" s="48"/>
      <c r="R10" s="48"/>
      <c r="S10" s="48"/>
      <c r="T10" s="48"/>
      <c r="U10" s="41"/>
    </row>
    <row r="11" spans="2:21" ht="15.75" x14ac:dyDescent="0.25">
      <c r="B11" s="66" t="s">
        <v>92</v>
      </c>
      <c r="C11" s="66"/>
      <c r="D11" s="66"/>
      <c r="E11" s="66"/>
      <c r="F11" s="66"/>
      <c r="G11" s="66"/>
      <c r="H11" s="66"/>
      <c r="I11" s="48"/>
      <c r="J11" s="48"/>
      <c r="K11" s="48"/>
      <c r="L11" s="48"/>
      <c r="M11" s="48"/>
      <c r="N11" s="48"/>
      <c r="O11" s="48"/>
      <c r="P11" s="48"/>
      <c r="Q11" s="48"/>
      <c r="R11" s="48"/>
      <c r="S11" s="48"/>
      <c r="T11" s="48"/>
      <c r="U11" s="41"/>
    </row>
    <row r="12" spans="2:21" x14ac:dyDescent="0.25">
      <c r="B12" s="48"/>
      <c r="C12" s="48"/>
      <c r="D12" s="48"/>
      <c r="E12" s="48"/>
      <c r="F12" s="48"/>
      <c r="G12" s="48"/>
      <c r="H12" s="48"/>
      <c r="I12" s="48"/>
      <c r="J12" s="48"/>
      <c r="K12" s="48"/>
      <c r="L12" s="48"/>
      <c r="M12" s="48"/>
      <c r="N12" s="48"/>
      <c r="O12" s="48"/>
      <c r="P12" s="48"/>
      <c r="Q12" s="48"/>
      <c r="R12" s="48"/>
      <c r="S12" s="48"/>
      <c r="T12" s="48"/>
      <c r="U12" s="41"/>
    </row>
    <row r="13" spans="2:21" ht="18.75" x14ac:dyDescent="0.3">
      <c r="B13" s="72" t="s">
        <v>87</v>
      </c>
      <c r="C13" s="72"/>
      <c r="D13" s="48"/>
      <c r="E13" s="48"/>
      <c r="F13" s="48"/>
      <c r="G13" s="48"/>
      <c r="H13" s="48"/>
      <c r="I13" s="48"/>
      <c r="J13" s="48"/>
      <c r="K13" s="48"/>
      <c r="L13" s="48"/>
      <c r="M13" s="48"/>
      <c r="N13" s="48"/>
      <c r="O13" s="48"/>
      <c r="P13" s="48"/>
      <c r="Q13" s="48"/>
      <c r="R13" s="48"/>
      <c r="S13" s="48"/>
      <c r="T13" s="48"/>
      <c r="U13" s="41"/>
    </row>
    <row r="14" spans="2:21" ht="15.75" x14ac:dyDescent="0.25">
      <c r="B14" s="66" t="s">
        <v>88</v>
      </c>
      <c r="C14" s="48"/>
      <c r="D14" s="48"/>
      <c r="E14" s="48"/>
      <c r="F14" s="48"/>
      <c r="G14" s="48"/>
      <c r="H14" s="48"/>
      <c r="I14" s="48"/>
      <c r="J14" s="48"/>
      <c r="K14" s="48"/>
      <c r="L14" s="48"/>
      <c r="M14" s="48"/>
      <c r="N14" s="48"/>
      <c r="O14" s="48"/>
      <c r="P14" s="48"/>
      <c r="Q14" s="48"/>
      <c r="R14" s="48"/>
      <c r="S14" s="48"/>
      <c r="T14" s="48"/>
      <c r="U14" s="41"/>
    </row>
    <row r="15" spans="2:21" x14ac:dyDescent="0.25">
      <c r="B15" s="48"/>
      <c r="C15" s="48"/>
      <c r="D15" s="48"/>
      <c r="E15" s="48"/>
      <c r="F15" s="48"/>
      <c r="G15" s="48"/>
      <c r="H15" s="48"/>
      <c r="I15" s="48"/>
      <c r="J15" s="48"/>
      <c r="K15" s="48"/>
      <c r="L15" s="48"/>
      <c r="M15" s="48"/>
      <c r="N15" s="48"/>
      <c r="O15" s="48"/>
      <c r="P15" s="48"/>
      <c r="Q15" s="48"/>
      <c r="R15" s="48"/>
      <c r="S15" s="48"/>
      <c r="T15" s="48"/>
      <c r="U15" s="41"/>
    </row>
    <row r="16" spans="2:21" ht="18.75" x14ac:dyDescent="0.3">
      <c r="B16" s="72" t="s">
        <v>89</v>
      </c>
      <c r="C16" s="72"/>
      <c r="D16" s="48"/>
      <c r="E16" s="48"/>
      <c r="F16" s="48"/>
      <c r="G16" s="48"/>
      <c r="H16" s="48"/>
      <c r="I16" s="48"/>
      <c r="J16" s="48"/>
      <c r="K16" s="48"/>
      <c r="L16" s="48"/>
      <c r="M16" s="48"/>
      <c r="N16" s="48"/>
      <c r="O16" s="48"/>
      <c r="P16" s="48"/>
      <c r="Q16" s="48"/>
      <c r="R16" s="48"/>
      <c r="S16" s="48"/>
      <c r="T16" s="48"/>
      <c r="U16" s="41"/>
    </row>
    <row r="17" spans="2:21" ht="15.75" x14ac:dyDescent="0.25">
      <c r="B17" s="66" t="s">
        <v>93</v>
      </c>
      <c r="C17" s="48"/>
      <c r="D17" s="48"/>
      <c r="E17" s="48"/>
      <c r="F17" s="48"/>
      <c r="G17" s="48"/>
      <c r="H17" s="48"/>
      <c r="I17" s="48"/>
      <c r="J17" s="48"/>
      <c r="K17" s="48"/>
      <c r="L17" s="48"/>
      <c r="M17" s="48"/>
      <c r="N17" s="48"/>
      <c r="O17" s="48"/>
      <c r="P17" s="48"/>
      <c r="Q17" s="48"/>
      <c r="R17" s="48"/>
      <c r="S17" s="48"/>
      <c r="T17" s="48"/>
      <c r="U17" s="41"/>
    </row>
    <row r="18" spans="2:21" x14ac:dyDescent="0.25">
      <c r="B18" s="48"/>
      <c r="C18" s="48"/>
      <c r="D18" s="48"/>
      <c r="E18" s="48"/>
      <c r="F18" s="48"/>
      <c r="G18" s="48"/>
      <c r="H18" s="48"/>
      <c r="I18" s="48"/>
      <c r="J18" s="48"/>
      <c r="K18" s="48"/>
      <c r="L18" s="48"/>
      <c r="M18" s="48"/>
      <c r="N18" s="48"/>
      <c r="O18" s="48"/>
      <c r="P18" s="48"/>
      <c r="Q18" s="48"/>
      <c r="R18" s="48"/>
      <c r="S18" s="48"/>
      <c r="T18" s="48"/>
      <c r="U18" s="41"/>
    </row>
    <row r="19" spans="2:21" ht="18.75" x14ac:dyDescent="0.3">
      <c r="B19" s="72" t="s">
        <v>90</v>
      </c>
      <c r="C19" s="48"/>
      <c r="D19" s="48"/>
      <c r="E19" s="48"/>
      <c r="F19" s="48"/>
      <c r="G19" s="48"/>
      <c r="H19" s="48"/>
      <c r="I19" s="48"/>
      <c r="J19" s="48"/>
      <c r="K19" s="48"/>
      <c r="L19" s="48"/>
      <c r="M19" s="48"/>
      <c r="N19" s="48"/>
      <c r="O19" s="48"/>
      <c r="P19" s="48"/>
      <c r="Q19" s="48"/>
      <c r="R19" s="48"/>
      <c r="S19" s="48"/>
      <c r="T19" s="48"/>
      <c r="U19" s="41"/>
    </row>
    <row r="20" spans="2:21" ht="15.75" x14ac:dyDescent="0.25">
      <c r="B20" s="66" t="s">
        <v>91</v>
      </c>
      <c r="C20" s="48"/>
      <c r="D20" s="48"/>
      <c r="E20" s="48"/>
      <c r="F20" s="48"/>
      <c r="G20" s="48"/>
      <c r="H20" s="48"/>
      <c r="I20" s="48"/>
      <c r="J20" s="48"/>
      <c r="K20" s="48"/>
      <c r="L20" s="48"/>
      <c r="M20" s="48"/>
      <c r="N20" s="48"/>
      <c r="O20" s="48"/>
      <c r="P20" s="48"/>
      <c r="Q20" s="48"/>
      <c r="R20" s="48"/>
      <c r="S20" s="48"/>
      <c r="T20" s="48"/>
      <c r="U20" s="41"/>
    </row>
    <row r="21" spans="2:21" ht="12.75" customHeight="1" x14ac:dyDescent="0.25">
      <c r="B21" s="48"/>
      <c r="C21" s="48"/>
      <c r="D21" s="48"/>
      <c r="E21" s="48"/>
      <c r="F21" s="48"/>
      <c r="G21" s="48"/>
      <c r="H21" s="48"/>
      <c r="I21" s="48"/>
      <c r="J21" s="48"/>
      <c r="K21" s="48"/>
      <c r="L21" s="48"/>
      <c r="M21" s="48"/>
      <c r="N21" s="48"/>
      <c r="O21" s="48"/>
      <c r="P21" s="48"/>
      <c r="Q21" s="48"/>
      <c r="R21" s="48"/>
      <c r="S21" s="48"/>
      <c r="T21" s="48"/>
      <c r="U21" s="41"/>
    </row>
    <row r="22" spans="2:21" ht="18.75" customHeight="1" x14ac:dyDescent="0.3">
      <c r="B22" s="74" t="s">
        <v>54</v>
      </c>
      <c r="C22" s="48"/>
      <c r="D22" s="48"/>
      <c r="E22" s="48"/>
      <c r="F22" s="48"/>
      <c r="G22" s="48"/>
      <c r="H22" s="48"/>
      <c r="I22" s="48"/>
      <c r="J22" s="48"/>
      <c r="K22" s="48"/>
      <c r="L22" s="48"/>
      <c r="M22" s="48"/>
      <c r="N22" s="48"/>
      <c r="O22" s="48"/>
      <c r="P22" s="48"/>
      <c r="Q22" s="48"/>
      <c r="R22" s="48"/>
      <c r="S22" s="48"/>
      <c r="T22" s="48"/>
      <c r="U22" s="41"/>
    </row>
    <row r="23" spans="2:21" ht="31.5" customHeight="1" x14ac:dyDescent="0.25">
      <c r="B23" s="75" t="s">
        <v>96</v>
      </c>
      <c r="C23" s="75"/>
      <c r="D23" s="75"/>
      <c r="E23" s="75"/>
      <c r="F23" s="75"/>
      <c r="G23" s="75"/>
      <c r="H23" s="75"/>
      <c r="I23" s="75"/>
      <c r="J23" s="75"/>
      <c r="K23" s="75"/>
      <c r="L23" s="75"/>
      <c r="M23" s="75"/>
      <c r="N23" s="75"/>
      <c r="O23" s="75"/>
      <c r="P23" s="75"/>
      <c r="Q23" s="75"/>
      <c r="R23" s="75"/>
      <c r="S23" s="75"/>
      <c r="T23" s="75"/>
      <c r="U23" s="41"/>
    </row>
    <row r="24" spans="2:21" x14ac:dyDescent="0.25">
      <c r="B24" s="48"/>
      <c r="C24" s="48"/>
      <c r="D24" s="48"/>
      <c r="E24" s="48"/>
      <c r="F24" s="48"/>
      <c r="G24" s="48"/>
      <c r="H24" s="48"/>
      <c r="I24" s="48"/>
      <c r="J24" s="48"/>
      <c r="K24" s="48"/>
      <c r="L24" s="48"/>
      <c r="M24" s="48"/>
      <c r="N24" s="48"/>
      <c r="O24" s="48"/>
      <c r="P24" s="48"/>
      <c r="Q24" s="48"/>
      <c r="R24" s="48"/>
      <c r="S24" s="48"/>
      <c r="T24" s="48"/>
      <c r="U24" s="41"/>
    </row>
    <row r="25" spans="2:21" x14ac:dyDescent="0.25">
      <c r="B25" s="67" t="s">
        <v>79</v>
      </c>
      <c r="C25" s="67"/>
      <c r="D25" s="67"/>
      <c r="E25" s="67"/>
      <c r="F25" s="67"/>
      <c r="G25" s="67"/>
      <c r="H25" s="67"/>
      <c r="I25" s="48"/>
      <c r="J25" s="48"/>
      <c r="K25" s="48"/>
      <c r="L25" s="48"/>
      <c r="M25" s="48"/>
      <c r="N25" s="48"/>
      <c r="O25" s="48"/>
      <c r="P25" s="48"/>
      <c r="Q25" s="48"/>
      <c r="R25" s="48"/>
      <c r="S25" s="48"/>
      <c r="T25" s="48"/>
      <c r="U25" s="41"/>
    </row>
    <row r="26" spans="2:21" ht="15.75" x14ac:dyDescent="0.25">
      <c r="B26" s="68" t="s">
        <v>78</v>
      </c>
      <c r="C26" s="68"/>
      <c r="D26" s="68"/>
      <c r="E26" s="68"/>
      <c r="F26" s="68"/>
      <c r="G26" s="48"/>
      <c r="H26" s="48"/>
      <c r="I26" s="48"/>
      <c r="J26" s="48"/>
      <c r="K26" s="48"/>
      <c r="L26" s="48"/>
      <c r="M26" s="48"/>
      <c r="N26" s="48"/>
      <c r="O26" s="48"/>
      <c r="P26" s="48"/>
      <c r="Q26" s="48"/>
      <c r="R26" s="48"/>
      <c r="S26" s="48"/>
      <c r="T26" s="48"/>
      <c r="U26" s="41"/>
    </row>
    <row r="27" spans="2:21" x14ac:dyDescent="0.25">
      <c r="B27" s="48"/>
      <c r="C27" s="48"/>
      <c r="D27" s="48"/>
      <c r="E27" s="48"/>
      <c r="F27" s="48"/>
      <c r="G27" s="48"/>
      <c r="H27" s="48"/>
      <c r="I27" s="48"/>
      <c r="J27" s="48"/>
      <c r="K27" s="48"/>
      <c r="L27" s="48"/>
      <c r="M27" s="48"/>
      <c r="N27" s="48"/>
      <c r="O27" s="48"/>
      <c r="P27" s="48"/>
      <c r="Q27" s="48"/>
      <c r="R27" s="48"/>
      <c r="S27" s="48"/>
      <c r="T27" s="48"/>
      <c r="U27" s="41"/>
    </row>
    <row r="28" spans="2:21" x14ac:dyDescent="0.25">
      <c r="B28" s="48"/>
      <c r="C28" s="48"/>
      <c r="D28" s="48"/>
      <c r="E28" s="48"/>
      <c r="F28" s="48"/>
      <c r="G28" s="48"/>
      <c r="H28" s="48"/>
      <c r="I28" s="48"/>
      <c r="J28" s="48"/>
      <c r="K28" s="48"/>
      <c r="L28" s="48"/>
      <c r="M28" s="48"/>
      <c r="N28" s="48"/>
      <c r="O28" s="48"/>
      <c r="P28" s="48"/>
      <c r="Q28" s="48"/>
      <c r="R28" s="48"/>
      <c r="S28" s="48"/>
      <c r="T28" s="48"/>
      <c r="U28" s="41"/>
    </row>
    <row r="29" spans="2:21" x14ac:dyDescent="0.25">
      <c r="B29" s="48"/>
      <c r="C29" s="48"/>
      <c r="D29" s="48"/>
      <c r="E29" s="48"/>
      <c r="F29" s="48"/>
      <c r="G29" s="48"/>
      <c r="H29" s="48"/>
      <c r="I29" s="48"/>
      <c r="J29" s="48"/>
      <c r="K29" s="48"/>
      <c r="L29" s="48"/>
      <c r="M29" s="48"/>
      <c r="N29" s="48"/>
      <c r="O29" s="48"/>
      <c r="P29" s="48"/>
      <c r="Q29" s="48"/>
      <c r="R29" s="48"/>
      <c r="S29" s="48"/>
      <c r="T29" s="48"/>
      <c r="U29" s="41"/>
    </row>
    <row r="30" spans="2:21" x14ac:dyDescent="0.25">
      <c r="B30" s="41"/>
      <c r="C30" s="41"/>
      <c r="D30" s="41"/>
      <c r="E30" s="41"/>
      <c r="F30" s="41"/>
      <c r="G30" s="41"/>
      <c r="H30" s="41"/>
      <c r="I30" s="41"/>
      <c r="J30" s="41"/>
      <c r="K30" s="41"/>
      <c r="L30" s="41"/>
      <c r="M30" s="41"/>
      <c r="N30" s="41"/>
      <c r="O30" s="41"/>
      <c r="P30" s="41"/>
      <c r="Q30" s="41"/>
      <c r="R30" s="41"/>
      <c r="S30" s="41"/>
      <c r="T30" s="41"/>
      <c r="U30" s="41"/>
    </row>
    <row r="31" spans="2:21" x14ac:dyDescent="0.25">
      <c r="B31" s="41"/>
      <c r="C31" s="41"/>
      <c r="D31" s="41"/>
      <c r="E31" s="41"/>
      <c r="F31" s="41"/>
      <c r="G31" s="41"/>
      <c r="H31" s="41"/>
      <c r="I31" s="41"/>
      <c r="J31" s="41"/>
      <c r="K31" s="41"/>
      <c r="L31" s="41"/>
      <c r="M31" s="41"/>
      <c r="N31" s="41"/>
      <c r="O31" s="41"/>
      <c r="P31" s="41"/>
      <c r="Q31" s="41"/>
      <c r="R31" s="41"/>
      <c r="S31" s="41"/>
      <c r="T31" s="41"/>
      <c r="U31" s="41"/>
    </row>
    <row r="32" spans="2:21" x14ac:dyDescent="0.25">
      <c r="B32" s="41"/>
      <c r="C32" s="41"/>
      <c r="D32" s="41"/>
      <c r="E32" s="41"/>
      <c r="F32" s="41"/>
      <c r="G32" s="41"/>
      <c r="H32" s="41"/>
      <c r="I32" s="41"/>
      <c r="J32" s="41"/>
      <c r="K32" s="41"/>
      <c r="L32" s="41"/>
      <c r="M32" s="41"/>
      <c r="N32" s="41"/>
      <c r="O32" s="41"/>
      <c r="P32" s="41"/>
      <c r="Q32" s="41"/>
      <c r="R32" s="41"/>
      <c r="S32" s="41"/>
      <c r="T32" s="41"/>
      <c r="U32" s="41"/>
    </row>
    <row r="33" spans="2:21" x14ac:dyDescent="0.25">
      <c r="B33" s="41"/>
      <c r="C33" s="41"/>
      <c r="D33" s="41"/>
      <c r="E33" s="41"/>
      <c r="F33" s="41"/>
      <c r="G33" s="41"/>
      <c r="H33" s="41"/>
      <c r="I33" s="41"/>
      <c r="J33" s="41"/>
      <c r="K33" s="41"/>
      <c r="L33" s="41"/>
      <c r="M33" s="41"/>
      <c r="N33" s="41"/>
      <c r="O33" s="41"/>
      <c r="P33" s="41"/>
      <c r="Q33" s="41"/>
      <c r="R33" s="41"/>
      <c r="S33" s="41"/>
      <c r="T33" s="41"/>
      <c r="U33" s="41"/>
    </row>
    <row r="34" spans="2:21" x14ac:dyDescent="0.25">
      <c r="B34" s="41"/>
      <c r="C34" s="41"/>
      <c r="D34" s="41"/>
      <c r="E34" s="41"/>
      <c r="F34" s="41"/>
      <c r="G34" s="41"/>
      <c r="H34" s="41"/>
      <c r="I34" s="41"/>
      <c r="J34" s="41"/>
      <c r="K34" s="41"/>
      <c r="L34" s="41"/>
      <c r="M34" s="41"/>
      <c r="N34" s="41"/>
      <c r="O34" s="41"/>
      <c r="P34" s="41"/>
      <c r="Q34" s="41"/>
      <c r="R34" s="41"/>
      <c r="S34" s="41"/>
      <c r="T34" s="41"/>
      <c r="U34" s="41"/>
    </row>
    <row r="35" spans="2:21" x14ac:dyDescent="0.25">
      <c r="B35" s="41"/>
      <c r="C35" s="41"/>
      <c r="D35" s="41"/>
      <c r="E35" s="41"/>
      <c r="F35" s="41"/>
      <c r="G35" s="41"/>
      <c r="H35" s="41"/>
      <c r="I35" s="41"/>
      <c r="J35" s="41"/>
      <c r="K35" s="41"/>
      <c r="L35" s="41"/>
      <c r="M35" s="41"/>
      <c r="N35" s="41"/>
      <c r="O35" s="41"/>
      <c r="P35" s="41"/>
      <c r="Q35" s="41"/>
      <c r="R35" s="41"/>
      <c r="S35" s="41"/>
      <c r="T35" s="41"/>
      <c r="U35" s="41"/>
    </row>
    <row r="36" spans="2:21" x14ac:dyDescent="0.25">
      <c r="B36" s="41"/>
      <c r="C36" s="41"/>
      <c r="D36" s="41"/>
      <c r="E36" s="41"/>
      <c r="F36" s="41"/>
      <c r="G36" s="41"/>
      <c r="H36" s="41"/>
      <c r="I36" s="41"/>
      <c r="J36" s="41"/>
      <c r="K36" s="41"/>
      <c r="L36" s="41"/>
      <c r="M36" s="41"/>
      <c r="N36" s="41"/>
      <c r="O36" s="41"/>
      <c r="P36" s="41"/>
      <c r="Q36" s="41"/>
      <c r="R36" s="41"/>
      <c r="S36" s="41"/>
      <c r="T36" s="41"/>
      <c r="U36" s="41"/>
    </row>
    <row r="37" spans="2:21" x14ac:dyDescent="0.25">
      <c r="B37" s="41"/>
      <c r="C37" s="41"/>
      <c r="D37" s="41"/>
      <c r="E37" s="41"/>
      <c r="F37" s="41"/>
      <c r="G37" s="41"/>
      <c r="H37" s="41"/>
      <c r="I37" s="41"/>
      <c r="J37" s="41"/>
      <c r="K37" s="41"/>
      <c r="L37" s="41"/>
      <c r="M37" s="41"/>
      <c r="N37" s="41"/>
      <c r="O37" s="41"/>
      <c r="P37" s="41"/>
      <c r="Q37" s="41"/>
      <c r="R37" s="41"/>
      <c r="S37" s="41"/>
      <c r="T37" s="41"/>
      <c r="U37" s="41"/>
    </row>
    <row r="38" spans="2:21" x14ac:dyDescent="0.25">
      <c r="B38" s="41"/>
      <c r="C38" s="41"/>
      <c r="D38" s="41"/>
      <c r="E38" s="41"/>
      <c r="F38" s="41"/>
      <c r="G38" s="41"/>
      <c r="H38" s="41"/>
      <c r="I38" s="41"/>
      <c r="J38" s="41"/>
      <c r="K38" s="41"/>
      <c r="L38" s="41"/>
      <c r="M38" s="41"/>
      <c r="N38" s="41"/>
      <c r="O38" s="41"/>
      <c r="P38" s="41"/>
      <c r="Q38" s="41"/>
      <c r="R38" s="41"/>
      <c r="S38" s="41"/>
      <c r="T38" s="41"/>
      <c r="U38" s="41"/>
    </row>
    <row r="39" spans="2:21" x14ac:dyDescent="0.25">
      <c r="B39" s="41"/>
      <c r="C39" s="41"/>
      <c r="D39" s="41"/>
      <c r="E39" s="41"/>
      <c r="F39" s="41"/>
      <c r="G39" s="41"/>
      <c r="H39" s="41"/>
      <c r="I39" s="41"/>
      <c r="J39" s="41"/>
      <c r="K39" s="41"/>
      <c r="L39" s="41"/>
      <c r="M39" s="41"/>
      <c r="N39" s="41"/>
      <c r="O39" s="41"/>
      <c r="P39" s="41"/>
      <c r="Q39" s="41"/>
      <c r="R39" s="41"/>
      <c r="S39" s="41"/>
      <c r="T39" s="41"/>
      <c r="U39" s="41"/>
    </row>
    <row r="40" spans="2:21" x14ac:dyDescent="0.25">
      <c r="B40" s="41"/>
      <c r="C40" s="41"/>
      <c r="D40" s="41"/>
      <c r="E40" s="41"/>
      <c r="F40" s="41"/>
      <c r="G40" s="41"/>
      <c r="H40" s="41"/>
      <c r="I40" s="41"/>
      <c r="J40" s="41"/>
      <c r="K40" s="41"/>
      <c r="L40" s="41"/>
      <c r="M40" s="41"/>
      <c r="N40" s="41"/>
      <c r="O40" s="41"/>
      <c r="P40" s="41"/>
      <c r="Q40" s="41"/>
      <c r="R40" s="41"/>
      <c r="S40" s="41"/>
      <c r="T40" s="41"/>
      <c r="U40" s="41"/>
    </row>
    <row r="41" spans="2:21" x14ac:dyDescent="0.25">
      <c r="B41" s="41"/>
      <c r="C41" s="41"/>
      <c r="D41" s="41"/>
      <c r="E41" s="41"/>
      <c r="F41" s="41"/>
      <c r="G41" s="41"/>
      <c r="H41" s="41"/>
      <c r="I41" s="41"/>
      <c r="J41" s="41"/>
      <c r="K41" s="41"/>
      <c r="L41" s="41"/>
      <c r="M41" s="41"/>
      <c r="N41" s="41"/>
      <c r="O41" s="41"/>
      <c r="P41" s="41"/>
      <c r="Q41" s="41"/>
      <c r="R41" s="41"/>
      <c r="S41" s="41"/>
      <c r="T41" s="41"/>
      <c r="U41" s="41"/>
    </row>
    <row r="42" spans="2:21" x14ac:dyDescent="0.25">
      <c r="B42" s="41"/>
      <c r="C42" s="41"/>
      <c r="D42" s="41"/>
      <c r="E42" s="41"/>
      <c r="F42" s="41"/>
      <c r="G42" s="41"/>
      <c r="H42" s="41"/>
      <c r="I42" s="41"/>
      <c r="J42" s="41"/>
      <c r="K42" s="41"/>
      <c r="L42" s="41"/>
      <c r="M42" s="41"/>
      <c r="N42" s="41"/>
      <c r="O42" s="41"/>
      <c r="P42" s="41"/>
      <c r="Q42" s="41"/>
      <c r="R42" s="41"/>
      <c r="S42" s="41"/>
      <c r="T42" s="41"/>
      <c r="U42" s="41"/>
    </row>
    <row r="43" spans="2:21" x14ac:dyDescent="0.25">
      <c r="B43" s="41"/>
      <c r="C43" s="41"/>
      <c r="D43" s="41"/>
      <c r="E43" s="41"/>
      <c r="F43" s="41"/>
      <c r="G43" s="41"/>
      <c r="H43" s="41"/>
      <c r="I43" s="41"/>
      <c r="J43" s="41"/>
      <c r="K43" s="41"/>
      <c r="L43" s="41"/>
      <c r="M43" s="41"/>
      <c r="N43" s="41"/>
      <c r="O43" s="41"/>
      <c r="P43" s="41"/>
      <c r="Q43" s="41"/>
      <c r="R43" s="41"/>
      <c r="S43" s="41"/>
      <c r="T43" s="41"/>
      <c r="U43" s="41"/>
    </row>
    <row r="44" spans="2:21" x14ac:dyDescent="0.25">
      <c r="B44" s="41"/>
      <c r="C44" s="41"/>
      <c r="D44" s="41"/>
      <c r="E44" s="41"/>
      <c r="F44" s="41"/>
      <c r="G44" s="41"/>
      <c r="H44" s="41"/>
      <c r="I44" s="41"/>
      <c r="J44" s="41"/>
      <c r="K44" s="41"/>
      <c r="L44" s="41"/>
      <c r="M44" s="41"/>
      <c r="N44" s="41"/>
      <c r="O44" s="41"/>
      <c r="P44" s="41"/>
      <c r="Q44" s="41"/>
      <c r="R44" s="41"/>
      <c r="S44" s="41"/>
      <c r="T44" s="41"/>
      <c r="U44" s="41"/>
    </row>
    <row r="45" spans="2:21" x14ac:dyDescent="0.25">
      <c r="B45" s="41"/>
      <c r="C45" s="41"/>
      <c r="D45" s="41"/>
      <c r="E45" s="41"/>
      <c r="F45" s="41"/>
      <c r="G45" s="41"/>
      <c r="H45" s="41"/>
      <c r="I45" s="41"/>
      <c r="J45" s="41"/>
      <c r="K45" s="41"/>
      <c r="L45" s="41"/>
      <c r="M45" s="41"/>
      <c r="N45" s="41"/>
      <c r="O45" s="41"/>
      <c r="P45" s="41"/>
      <c r="Q45" s="41"/>
      <c r="R45" s="41"/>
      <c r="S45" s="41"/>
      <c r="T45" s="41"/>
      <c r="U45" s="41"/>
    </row>
    <row r="46" spans="2:21" x14ac:dyDescent="0.25">
      <c r="B46" s="41"/>
      <c r="C46" s="41"/>
      <c r="D46" s="41"/>
      <c r="E46" s="41"/>
      <c r="F46" s="41"/>
      <c r="G46" s="41"/>
      <c r="H46" s="41"/>
      <c r="I46" s="41"/>
      <c r="J46" s="41"/>
      <c r="K46" s="41"/>
      <c r="L46" s="41"/>
      <c r="M46" s="41"/>
      <c r="N46" s="41"/>
      <c r="O46" s="41"/>
      <c r="P46" s="41"/>
      <c r="Q46" s="41"/>
      <c r="R46" s="41"/>
      <c r="S46" s="41"/>
      <c r="T46" s="41"/>
      <c r="U46" s="41"/>
    </row>
    <row r="47" spans="2:21" x14ac:dyDescent="0.25">
      <c r="B47" s="41"/>
      <c r="C47" s="41"/>
      <c r="D47" s="41"/>
      <c r="E47" s="41"/>
      <c r="F47" s="41"/>
      <c r="G47" s="41"/>
      <c r="H47" s="41"/>
      <c r="I47" s="41"/>
      <c r="J47" s="41"/>
      <c r="K47" s="41"/>
      <c r="L47" s="41"/>
      <c r="M47" s="41"/>
      <c r="N47" s="41"/>
      <c r="O47" s="41"/>
      <c r="P47" s="41"/>
      <c r="Q47" s="41"/>
      <c r="R47" s="41"/>
      <c r="S47" s="41"/>
      <c r="T47" s="41"/>
      <c r="U47" s="41"/>
    </row>
    <row r="48" spans="2:21" x14ac:dyDescent="0.25">
      <c r="B48" s="41"/>
      <c r="C48" s="41"/>
      <c r="D48" s="41"/>
      <c r="E48" s="41"/>
      <c r="F48" s="41"/>
      <c r="G48" s="41"/>
      <c r="H48" s="41"/>
      <c r="I48" s="41"/>
      <c r="J48" s="41"/>
      <c r="K48" s="41"/>
      <c r="L48" s="41"/>
      <c r="M48" s="41"/>
      <c r="N48" s="41"/>
      <c r="O48" s="41"/>
      <c r="P48" s="41"/>
      <c r="Q48" s="41"/>
      <c r="R48" s="41"/>
      <c r="S48" s="41"/>
      <c r="T48" s="41"/>
      <c r="U48" s="41"/>
    </row>
    <row r="49" spans="2:21" x14ac:dyDescent="0.25">
      <c r="B49" s="41"/>
      <c r="C49" s="41"/>
      <c r="D49" s="41"/>
      <c r="E49" s="41"/>
      <c r="F49" s="41"/>
      <c r="G49" s="41"/>
      <c r="H49" s="41"/>
      <c r="I49" s="41"/>
      <c r="J49" s="41"/>
      <c r="K49" s="41"/>
      <c r="L49" s="41"/>
      <c r="M49" s="41"/>
      <c r="N49" s="41"/>
      <c r="O49" s="41"/>
      <c r="P49" s="41"/>
      <c r="Q49" s="41"/>
      <c r="R49" s="41"/>
      <c r="S49" s="41"/>
      <c r="T49" s="41"/>
      <c r="U49" s="41"/>
    </row>
    <row r="50" spans="2:21" x14ac:dyDescent="0.25">
      <c r="B50" s="41"/>
      <c r="C50" s="41"/>
      <c r="D50" s="41"/>
      <c r="E50" s="41"/>
      <c r="F50" s="41"/>
      <c r="G50" s="41"/>
      <c r="H50" s="41"/>
      <c r="I50" s="41"/>
      <c r="J50" s="41"/>
      <c r="K50" s="41"/>
      <c r="L50" s="41"/>
      <c r="M50" s="41"/>
      <c r="N50" s="41"/>
      <c r="O50" s="41"/>
      <c r="P50" s="41"/>
      <c r="Q50" s="41"/>
      <c r="R50" s="41"/>
      <c r="S50" s="41"/>
      <c r="T50" s="41"/>
      <c r="U50" s="41"/>
    </row>
    <row r="51" spans="2:21" x14ac:dyDescent="0.25">
      <c r="B51" s="41"/>
      <c r="C51" s="41"/>
      <c r="D51" s="41"/>
      <c r="E51" s="41"/>
      <c r="F51" s="41"/>
      <c r="G51" s="41"/>
      <c r="H51" s="41"/>
      <c r="I51" s="41"/>
      <c r="J51" s="41"/>
      <c r="K51" s="41"/>
      <c r="L51" s="41"/>
      <c r="M51" s="41"/>
      <c r="N51" s="41"/>
      <c r="O51" s="41"/>
      <c r="P51" s="41"/>
      <c r="Q51" s="41"/>
      <c r="R51" s="41"/>
      <c r="S51" s="41"/>
      <c r="T51" s="41"/>
      <c r="U51" s="41"/>
    </row>
  </sheetData>
  <sheetProtection sheet="1" objects="1" scenarios="1"/>
  <mergeCells count="5">
    <mergeCell ref="B23:T23"/>
    <mergeCell ref="B1:T1"/>
    <mergeCell ref="B3:T3"/>
    <mergeCell ref="B7:I7"/>
    <mergeCell ref="B6:S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711AB-1B10-4D1E-962B-3391F533BBCE}">
  <dimension ref="C1:I17"/>
  <sheetViews>
    <sheetView workbookViewId="0">
      <selection activeCell="C6" sqref="C6"/>
    </sheetView>
  </sheetViews>
  <sheetFormatPr defaultRowHeight="15" x14ac:dyDescent="0.25"/>
  <cols>
    <col min="1" max="1" width="8.85546875" customWidth="1"/>
    <col min="2" max="2" width="17" customWidth="1"/>
    <col min="3" max="3" width="17.42578125" customWidth="1"/>
    <col min="4" max="5" width="22.28515625" bestFit="1" customWidth="1"/>
    <col min="6" max="6" width="14.28515625" customWidth="1"/>
    <col min="7" max="7" width="23.7109375" customWidth="1"/>
    <col min="8" max="8" width="20.42578125" customWidth="1"/>
    <col min="9" max="9" width="22.28515625" bestFit="1" customWidth="1"/>
  </cols>
  <sheetData>
    <row r="1" spans="3:9" x14ac:dyDescent="0.25">
      <c r="C1" s="79" t="s">
        <v>53</v>
      </c>
      <c r="D1" s="79"/>
      <c r="E1" s="79"/>
      <c r="F1" s="41"/>
      <c r="G1" s="80" t="s">
        <v>66</v>
      </c>
      <c r="H1" s="80"/>
      <c r="I1" s="80"/>
    </row>
    <row r="2" spans="3:9" x14ac:dyDescent="0.25">
      <c r="C2" s="10" t="s">
        <v>1</v>
      </c>
      <c r="D2" s="10" t="s">
        <v>2</v>
      </c>
      <c r="E2" s="10" t="s">
        <v>67</v>
      </c>
      <c r="F2" s="42"/>
      <c r="G2" s="9" t="s">
        <v>1</v>
      </c>
      <c r="H2" s="9" t="s">
        <v>2</v>
      </c>
      <c r="I2" s="9" t="s">
        <v>67</v>
      </c>
    </row>
    <row r="3" spans="3:9" x14ac:dyDescent="0.25">
      <c r="C3" s="44" t="s">
        <v>7</v>
      </c>
      <c r="D3" s="69">
        <v>0.3</v>
      </c>
      <c r="E3" s="45">
        <f>'Personal Budget'!C8*'Salary Distribution'!D3</f>
        <v>0</v>
      </c>
      <c r="F3" s="43"/>
      <c r="G3" s="1" t="s">
        <v>7</v>
      </c>
      <c r="H3" s="47" t="e">
        <f>('Personal Budget'!D23/'Personal Budget'!C8)</f>
        <v>#DIV/0!</v>
      </c>
      <c r="I3" s="49">
        <f>'Personal Budget'!D23</f>
        <v>0</v>
      </c>
    </row>
    <row r="4" spans="3:9" x14ac:dyDescent="0.25">
      <c r="C4" s="44" t="s">
        <v>17</v>
      </c>
      <c r="D4" s="69">
        <v>0.3</v>
      </c>
      <c r="E4" s="46">
        <f>'Personal Budget'!C8*'Salary Distribution'!D4</f>
        <v>0</v>
      </c>
      <c r="F4" s="43"/>
      <c r="G4" s="1" t="s">
        <v>17</v>
      </c>
      <c r="H4" s="47" t="e">
        <f>'Personal Budget'!I24/'Personal Budget'!C8</f>
        <v>#DIV/0!</v>
      </c>
      <c r="I4" s="50">
        <f>'Personal Budget'!I24</f>
        <v>0</v>
      </c>
    </row>
    <row r="5" spans="3:9" x14ac:dyDescent="0.25">
      <c r="C5" s="44" t="s">
        <v>3</v>
      </c>
      <c r="D5" s="69">
        <v>0.15</v>
      </c>
      <c r="E5" s="46">
        <f>'Personal Budget'!C8*'Salary Distribution'!D5</f>
        <v>0</v>
      </c>
      <c r="F5" s="43"/>
      <c r="G5" s="1" t="s">
        <v>3</v>
      </c>
      <c r="H5" s="47" t="e">
        <f>'Personal Budget'!D35/'Personal Budget'!C8</f>
        <v>#DIV/0!</v>
      </c>
      <c r="I5" s="50">
        <f>'Personal Budget'!D35</f>
        <v>0</v>
      </c>
    </row>
    <row r="6" spans="3:9" x14ac:dyDescent="0.25">
      <c r="C6" s="44" t="s">
        <v>8</v>
      </c>
      <c r="D6" s="69">
        <v>0.05</v>
      </c>
      <c r="E6" s="46">
        <f>'Personal Budget'!C8*'Salary Distribution'!D6</f>
        <v>0</v>
      </c>
      <c r="F6" s="43"/>
      <c r="G6" s="1" t="s">
        <v>8</v>
      </c>
      <c r="H6" s="47" t="e">
        <f>'Personal Budget'!I35/'Personal Budget'!C8</f>
        <v>#DIV/0!</v>
      </c>
      <c r="I6" s="50">
        <f>'Personal Budget'!I35</f>
        <v>0</v>
      </c>
    </row>
    <row r="7" spans="3:9" x14ac:dyDescent="0.25">
      <c r="C7" s="44" t="s">
        <v>0</v>
      </c>
      <c r="D7" s="69">
        <v>0.05</v>
      </c>
      <c r="E7" s="46">
        <f>'Personal Budget'!C8*'Salary Distribution'!D7</f>
        <v>0</v>
      </c>
      <c r="F7" s="43"/>
      <c r="G7" s="1" t="s">
        <v>0</v>
      </c>
      <c r="H7" s="47" t="e">
        <f>'Personal Budget'!D48/'Personal Budget'!C8</f>
        <v>#DIV/0!</v>
      </c>
      <c r="I7" s="50">
        <f>'Personal Budget'!D48</f>
        <v>0</v>
      </c>
    </row>
    <row r="8" spans="3:9" x14ac:dyDescent="0.25">
      <c r="C8" s="44" t="s">
        <v>4</v>
      </c>
      <c r="D8" s="69">
        <v>0.05</v>
      </c>
      <c r="E8" s="46">
        <f>'Personal Budget'!C8*'Salary Distribution'!D8</f>
        <v>0</v>
      </c>
      <c r="F8" s="43"/>
      <c r="G8" s="1" t="s">
        <v>4</v>
      </c>
      <c r="H8" s="47" t="e">
        <f>'Personal Budget'!I45/'Personal Budget'!C8</f>
        <v>#DIV/0!</v>
      </c>
      <c r="I8" s="50">
        <f>'Personal Budget'!I45</f>
        <v>0</v>
      </c>
    </row>
    <row r="9" spans="3:9" x14ac:dyDescent="0.25">
      <c r="C9" s="44" t="s">
        <v>6</v>
      </c>
      <c r="D9" s="69">
        <v>0.05</v>
      </c>
      <c r="E9" s="46">
        <f>'Personal Budget'!C8*'Salary Distribution'!D9</f>
        <v>0</v>
      </c>
      <c r="F9" s="8"/>
      <c r="G9" s="1" t="s">
        <v>6</v>
      </c>
      <c r="H9" s="47" t="e">
        <f>'Personal Budget'!D57/'Personal Budget'!C8</f>
        <v>#DIV/0!</v>
      </c>
      <c r="I9" s="50">
        <f>'Personal Budget'!D57</f>
        <v>0</v>
      </c>
    </row>
    <row r="10" spans="3:9" x14ac:dyDescent="0.25">
      <c r="C10" s="44" t="s">
        <v>5</v>
      </c>
      <c r="D10" s="69">
        <v>0.05</v>
      </c>
      <c r="E10" s="46">
        <f>'Personal Budget'!C8*'Salary Distribution'!D10</f>
        <v>0</v>
      </c>
      <c r="F10" s="8"/>
      <c r="G10" s="1" t="s">
        <v>5</v>
      </c>
      <c r="H10" s="47" t="e">
        <f>('Personal Budget'!F5+'Personal Budget'!F6)/'Personal Budget'!C8</f>
        <v>#DIV/0!</v>
      </c>
      <c r="I10" s="50">
        <f>'Personal Budget'!I57</f>
        <v>0</v>
      </c>
    </row>
    <row r="13" spans="3:9" x14ac:dyDescent="0.25">
      <c r="C13" s="79" t="s">
        <v>69</v>
      </c>
      <c r="D13" s="79"/>
      <c r="E13" s="44"/>
    </row>
    <row r="14" spans="3:9" x14ac:dyDescent="0.25">
      <c r="C14" s="10" t="s">
        <v>1</v>
      </c>
      <c r="D14" s="10" t="s">
        <v>67</v>
      </c>
      <c r="E14" s="10" t="s">
        <v>2</v>
      </c>
    </row>
    <row r="15" spans="3:9" x14ac:dyDescent="0.25">
      <c r="C15" s="44" t="s">
        <v>64</v>
      </c>
      <c r="D15" s="45">
        <f>'Personal Budget'!I11</f>
        <v>0</v>
      </c>
      <c r="E15" s="47" t="e">
        <f>D15/D17</f>
        <v>#DIV/0!</v>
      </c>
    </row>
    <row r="16" spans="3:9" x14ac:dyDescent="0.25">
      <c r="C16" s="44" t="s">
        <v>70</v>
      </c>
      <c r="D16" s="46">
        <f>'Personal Budget'!F8</f>
        <v>0</v>
      </c>
      <c r="E16" s="47" t="e">
        <f>D16/D17</f>
        <v>#DIV/0!</v>
      </c>
    </row>
    <row r="17" spans="3:4" x14ac:dyDescent="0.25">
      <c r="C17" s="7" t="s">
        <v>16</v>
      </c>
      <c r="D17" s="11">
        <f>D15+D16</f>
        <v>0</v>
      </c>
    </row>
  </sheetData>
  <mergeCells count="3">
    <mergeCell ref="C1:E1"/>
    <mergeCell ref="C13:D13"/>
    <mergeCell ref="G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4CE1E-9607-4B41-89F5-B3FC9C0342BF}">
  <dimension ref="A1:J58"/>
  <sheetViews>
    <sheetView workbookViewId="0">
      <selection activeCell="F5" sqref="F5"/>
    </sheetView>
  </sheetViews>
  <sheetFormatPr defaultRowHeight="15" x14ac:dyDescent="0.25"/>
  <cols>
    <col min="1" max="1" width="5.140625" customWidth="1"/>
    <col min="2" max="2" width="30.42578125" bestFit="1" customWidth="1"/>
    <col min="3" max="3" width="19.42578125" customWidth="1"/>
    <col min="4" max="4" width="19" bestFit="1" customWidth="1"/>
    <col min="5" max="5" width="19.7109375" customWidth="1"/>
    <col min="6" max="6" width="22.140625" customWidth="1"/>
    <col min="7" max="7" width="30.7109375" bestFit="1" customWidth="1"/>
    <col min="8" max="8" width="17.140625" bestFit="1" customWidth="1"/>
    <col min="9" max="9" width="17.85546875" customWidth="1"/>
    <col min="10" max="10" width="13.7109375" bestFit="1" customWidth="1"/>
  </cols>
  <sheetData>
    <row r="1" spans="1:10" ht="46.5" x14ac:dyDescent="0.7">
      <c r="B1" s="82" t="s">
        <v>43</v>
      </c>
      <c r="C1" s="82"/>
      <c r="D1" s="82"/>
      <c r="E1" s="82"/>
      <c r="F1" s="82"/>
      <c r="G1" s="82"/>
      <c r="H1" s="82"/>
      <c r="I1" s="82"/>
      <c r="J1" s="82"/>
    </row>
    <row r="3" spans="1:10" ht="26.25" x14ac:dyDescent="0.4">
      <c r="B3" s="83" t="s">
        <v>10</v>
      </c>
      <c r="C3" s="84"/>
      <c r="E3" s="83" t="s">
        <v>68</v>
      </c>
      <c r="F3" s="84"/>
      <c r="H3" s="83" t="s">
        <v>18</v>
      </c>
      <c r="I3" s="84"/>
    </row>
    <row r="4" spans="1:10" ht="18.75" x14ac:dyDescent="0.3">
      <c r="B4" s="38" t="s">
        <v>15</v>
      </c>
      <c r="C4" s="38" t="s">
        <v>11</v>
      </c>
      <c r="E4" s="38" t="s">
        <v>15</v>
      </c>
      <c r="F4" s="38" t="s">
        <v>11</v>
      </c>
      <c r="H4" s="38" t="s">
        <v>15</v>
      </c>
      <c r="I4" s="38" t="s">
        <v>11</v>
      </c>
    </row>
    <row r="5" spans="1:10" ht="18.75" x14ac:dyDescent="0.25">
      <c r="B5" s="2" t="s">
        <v>14</v>
      </c>
      <c r="C5" s="53">
        <v>0</v>
      </c>
      <c r="E5" s="2" t="s">
        <v>5</v>
      </c>
      <c r="F5" s="31">
        <f>I57</f>
        <v>0</v>
      </c>
      <c r="H5" s="2" t="s">
        <v>7</v>
      </c>
      <c r="I5" s="31">
        <f>D23</f>
        <v>0</v>
      </c>
    </row>
    <row r="6" spans="1:10" ht="18.75" x14ac:dyDescent="0.25">
      <c r="B6" s="2" t="s">
        <v>13</v>
      </c>
      <c r="C6" s="53">
        <v>0</v>
      </c>
      <c r="E6" s="2" t="s">
        <v>63</v>
      </c>
      <c r="F6" s="31">
        <f>E23+J24+E35+J35+E48+J45+E57+J57</f>
        <v>0</v>
      </c>
      <c r="H6" s="2" t="s">
        <v>17</v>
      </c>
      <c r="I6" s="31">
        <f>I24</f>
        <v>0</v>
      </c>
    </row>
    <row r="7" spans="1:10" ht="18.75" x14ac:dyDescent="0.25">
      <c r="B7" s="3" t="s">
        <v>12</v>
      </c>
      <c r="C7" s="53">
        <v>0</v>
      </c>
      <c r="E7" s="3" t="s">
        <v>6</v>
      </c>
      <c r="F7" s="31">
        <f>D57</f>
        <v>0</v>
      </c>
      <c r="H7" s="3" t="s">
        <v>3</v>
      </c>
      <c r="I7" s="31">
        <f>D35</f>
        <v>0</v>
      </c>
    </row>
    <row r="8" spans="1:10" ht="18.75" x14ac:dyDescent="0.25">
      <c r="B8" s="4" t="s">
        <v>16</v>
      </c>
      <c r="C8" s="37">
        <f>SUM(C5:C7)</f>
        <v>0</v>
      </c>
      <c r="E8" s="3" t="s">
        <v>16</v>
      </c>
      <c r="F8" s="32">
        <f>SUM(F5:F7)</f>
        <v>0</v>
      </c>
      <c r="H8" s="3" t="s">
        <v>8</v>
      </c>
      <c r="I8" s="31">
        <f>I35</f>
        <v>0</v>
      </c>
    </row>
    <row r="9" spans="1:10" ht="18.75" x14ac:dyDescent="0.25">
      <c r="H9" s="3" t="s">
        <v>0</v>
      </c>
      <c r="I9" s="31">
        <f>D48</f>
        <v>0</v>
      </c>
    </row>
    <row r="10" spans="1:10" ht="26.25" x14ac:dyDescent="0.4">
      <c r="B10" s="34"/>
      <c r="C10" s="30"/>
      <c r="D10" s="30"/>
      <c r="H10" s="3" t="s">
        <v>4</v>
      </c>
      <c r="I10" s="31">
        <f>I45</f>
        <v>0</v>
      </c>
    </row>
    <row r="11" spans="1:10" ht="18.75" x14ac:dyDescent="0.25">
      <c r="B11" s="30"/>
      <c r="C11" s="30"/>
      <c r="D11" s="30"/>
      <c r="H11" s="3" t="s">
        <v>16</v>
      </c>
      <c r="I11" s="32">
        <f>SUM(I5:I10)</f>
        <v>0</v>
      </c>
    </row>
    <row r="12" spans="1:10" ht="18.75" x14ac:dyDescent="0.3">
      <c r="B12" s="35"/>
      <c r="C12" s="35"/>
      <c r="D12" s="30"/>
    </row>
    <row r="13" spans="1:10" ht="18.75" x14ac:dyDescent="0.25">
      <c r="B13" s="33"/>
      <c r="C13" s="36"/>
      <c r="D13" s="30"/>
    </row>
    <row r="14" spans="1:10" ht="26.25" x14ac:dyDescent="0.4">
      <c r="A14" s="6"/>
      <c r="B14" s="39" t="s">
        <v>64</v>
      </c>
      <c r="C14" s="29"/>
      <c r="D14" s="30"/>
      <c r="E14" s="30"/>
    </row>
    <row r="15" spans="1:10" ht="26.25" x14ac:dyDescent="0.4">
      <c r="B15" s="81" t="s">
        <v>7</v>
      </c>
      <c r="C15" s="81"/>
      <c r="D15" s="81"/>
      <c r="E15" s="81"/>
      <c r="G15" s="81" t="s">
        <v>17</v>
      </c>
      <c r="H15" s="81"/>
      <c r="I15" s="81"/>
      <c r="J15" s="81"/>
    </row>
    <row r="16" spans="1:10" ht="15.75" x14ac:dyDescent="0.25">
      <c r="B16" s="25" t="s">
        <v>15</v>
      </c>
      <c r="C16" s="26" t="s">
        <v>21</v>
      </c>
      <c r="D16" s="26" t="s">
        <v>22</v>
      </c>
      <c r="E16" s="27" t="s">
        <v>40</v>
      </c>
      <c r="G16" s="12" t="s">
        <v>15</v>
      </c>
      <c r="H16" s="13" t="s">
        <v>21</v>
      </c>
      <c r="I16" s="13" t="s">
        <v>22</v>
      </c>
      <c r="J16" s="14" t="s">
        <v>40</v>
      </c>
    </row>
    <row r="17" spans="2:10" ht="15.75" x14ac:dyDescent="0.25">
      <c r="B17" s="28" t="s">
        <v>27</v>
      </c>
      <c r="C17" s="16">
        <f>C24*0.55</f>
        <v>0</v>
      </c>
      <c r="D17" s="54">
        <v>0</v>
      </c>
      <c r="E17" s="16">
        <f>Table35[[#This Row],[Budget]]-Table35[[#This Row],[Actual cost]]</f>
        <v>0</v>
      </c>
      <c r="G17" s="15" t="s">
        <v>23</v>
      </c>
      <c r="H17" s="16">
        <f>H25*0.5</f>
        <v>0</v>
      </c>
      <c r="I17" s="54">
        <v>0</v>
      </c>
      <c r="J17" s="17">
        <f>Table3[[#This Row],[Budget]]-Table3[[#This Row],[Actual cost]]</f>
        <v>0</v>
      </c>
    </row>
    <row r="18" spans="2:10" ht="15.75" x14ac:dyDescent="0.25">
      <c r="B18" s="28" t="s">
        <v>9</v>
      </c>
      <c r="C18" s="16">
        <f>C24*0.25</f>
        <v>0</v>
      </c>
      <c r="D18" s="54">
        <v>0</v>
      </c>
      <c r="E18" s="16">
        <f>Table35[[#This Row],[Budget]]-Table35[[#This Row],[Actual cost]]</f>
        <v>0</v>
      </c>
      <c r="G18" s="15" t="s">
        <v>24</v>
      </c>
      <c r="H18" s="16">
        <f>H25*0.25</f>
        <v>0</v>
      </c>
      <c r="I18" s="54">
        <v>0</v>
      </c>
      <c r="J18" s="17">
        <f>Table3[[#This Row],[Budget]]-Table3[[#This Row],[Actual cost]]</f>
        <v>0</v>
      </c>
    </row>
    <row r="19" spans="2:10" ht="15.75" x14ac:dyDescent="0.25">
      <c r="B19" s="28" t="s">
        <v>30</v>
      </c>
      <c r="C19" s="16">
        <f>C24*0.05</f>
        <v>0</v>
      </c>
      <c r="D19" s="54">
        <v>0</v>
      </c>
      <c r="E19" s="16">
        <f>Table35[[#This Row],[Budget]]-Table35[[#This Row],[Actual cost]]</f>
        <v>0</v>
      </c>
      <c r="G19" s="15" t="s">
        <v>39</v>
      </c>
      <c r="H19" s="16">
        <f>H25*0.1</f>
        <v>0</v>
      </c>
      <c r="I19" s="54">
        <v>0</v>
      </c>
      <c r="J19" s="17">
        <f>Table3[[#This Row],[Budget]]-Table3[[#This Row],[Actual cost]]</f>
        <v>0</v>
      </c>
    </row>
    <row r="20" spans="2:10" ht="15.75" x14ac:dyDescent="0.25">
      <c r="B20" s="28" t="s">
        <v>74</v>
      </c>
      <c r="C20" s="16">
        <f>C24*0.05</f>
        <v>0</v>
      </c>
      <c r="D20" s="54">
        <v>0</v>
      </c>
      <c r="E20" s="16">
        <f>Table35[[#This Row],[Budget]]-Table35[[#This Row],[Actual cost]]</f>
        <v>0</v>
      </c>
      <c r="G20" s="15" t="s">
        <v>25</v>
      </c>
      <c r="H20" s="16">
        <f>H25*0.15</f>
        <v>0</v>
      </c>
      <c r="I20" s="54">
        <v>0</v>
      </c>
      <c r="J20" s="17">
        <f>Table3[[#This Row],[Budget]]-Table3[[#This Row],[Actual cost]]</f>
        <v>0</v>
      </c>
    </row>
    <row r="21" spans="2:10" ht="15.75" x14ac:dyDescent="0.25">
      <c r="B21" s="28" t="s">
        <v>29</v>
      </c>
      <c r="C21" s="16">
        <f>C24*0.025</f>
        <v>0</v>
      </c>
      <c r="D21" s="54">
        <v>0</v>
      </c>
      <c r="E21" s="16">
        <f>Table35[[#This Row],[Budget]]-Table35[[#This Row],[Actual cost]]</f>
        <v>0</v>
      </c>
      <c r="G21" s="15" t="s">
        <v>19</v>
      </c>
      <c r="H21" s="16">
        <v>0</v>
      </c>
      <c r="I21" s="54">
        <v>0</v>
      </c>
      <c r="J21" s="17">
        <f>Table3[[#This Row],[Budget]]-Table3[[#This Row],[Actual cost]]</f>
        <v>0</v>
      </c>
    </row>
    <row r="22" spans="2:10" ht="15.75" x14ac:dyDescent="0.25">
      <c r="B22" s="28" t="s">
        <v>12</v>
      </c>
      <c r="C22" s="16">
        <f>C24*0.075</f>
        <v>0</v>
      </c>
      <c r="D22" s="54">
        <v>0</v>
      </c>
      <c r="E22" s="16">
        <f>Table35[[#This Row],[Budget]]-Table35[[#This Row],[Actual cost]]</f>
        <v>0</v>
      </c>
      <c r="G22" s="15" t="s">
        <v>7</v>
      </c>
      <c r="H22" s="16">
        <v>0</v>
      </c>
      <c r="I22" s="54">
        <v>0</v>
      </c>
      <c r="J22" s="17">
        <f>Table3[[#This Row],[Budget]]-Table3[[#This Row],[Actual cost]]</f>
        <v>0</v>
      </c>
    </row>
    <row r="23" spans="2:10" ht="15.75" x14ac:dyDescent="0.25">
      <c r="B23" s="21" t="s">
        <v>20</v>
      </c>
      <c r="C23" s="22">
        <f>SUM(Table35[Budget])</f>
        <v>0</v>
      </c>
      <c r="D23" s="22">
        <f>SUM(Table35[Actual cost])</f>
        <v>0</v>
      </c>
      <c r="E23" s="22">
        <f>SUM(Table35[Remaining])</f>
        <v>0</v>
      </c>
      <c r="G23" s="18" t="s">
        <v>12</v>
      </c>
      <c r="H23" s="19">
        <v>0</v>
      </c>
      <c r="I23" s="55">
        <v>0</v>
      </c>
      <c r="J23" s="20">
        <f>Table3[[#This Row],[Budget]]-Table3[[#This Row],[Actual cost]]</f>
        <v>0</v>
      </c>
    </row>
    <row r="24" spans="2:10" ht="15.75" x14ac:dyDescent="0.25">
      <c r="B24" s="21" t="s">
        <v>28</v>
      </c>
      <c r="C24" s="22">
        <f>C8*'Salary Distribution'!D3</f>
        <v>0</v>
      </c>
      <c r="D24" s="23"/>
      <c r="E24" s="23"/>
      <c r="F24" s="6"/>
      <c r="G24" s="21" t="s">
        <v>20</v>
      </c>
      <c r="H24" s="22">
        <f>SUM(Table3[Budget])</f>
        <v>0</v>
      </c>
      <c r="I24" s="22">
        <f>SUM(Table3[Actual cost])</f>
        <v>0</v>
      </c>
      <c r="J24" s="22">
        <f>SUM(Table3[Remaining])</f>
        <v>0</v>
      </c>
    </row>
    <row r="25" spans="2:10" ht="15.75" x14ac:dyDescent="0.25">
      <c r="G25" s="21" t="s">
        <v>26</v>
      </c>
      <c r="H25" s="22">
        <f>C8*'Salary Distribution'!D4</f>
        <v>0</v>
      </c>
      <c r="I25" s="23"/>
      <c r="J25" s="24"/>
    </row>
    <row r="27" spans="2:10" ht="26.25" x14ac:dyDescent="0.4">
      <c r="B27" s="81" t="s">
        <v>3</v>
      </c>
      <c r="C27" s="81"/>
      <c r="D27" s="81"/>
      <c r="E27" s="81"/>
      <c r="G27" s="81" t="s">
        <v>8</v>
      </c>
      <c r="H27" s="81"/>
      <c r="I27" s="81"/>
      <c r="J27" s="81"/>
    </row>
    <row r="28" spans="2:10" ht="15.75" x14ac:dyDescent="0.25">
      <c r="B28" s="25" t="s">
        <v>15</v>
      </c>
      <c r="C28" s="26" t="s">
        <v>21</v>
      </c>
      <c r="D28" s="26" t="s">
        <v>22</v>
      </c>
      <c r="E28" s="27" t="s">
        <v>40</v>
      </c>
      <c r="G28" s="25" t="s">
        <v>15</v>
      </c>
      <c r="H28" s="26" t="s">
        <v>21</v>
      </c>
      <c r="I28" s="26" t="s">
        <v>22</v>
      </c>
      <c r="J28" s="27" t="s">
        <v>40</v>
      </c>
    </row>
    <row r="29" spans="2:10" ht="15.75" x14ac:dyDescent="0.25">
      <c r="B29" s="28" t="s">
        <v>31</v>
      </c>
      <c r="C29" s="16">
        <f>C36*0.4</f>
        <v>0</v>
      </c>
      <c r="D29" s="54">
        <v>0</v>
      </c>
      <c r="E29" s="16">
        <f>Table356[[#This Row],[Budget]]-Table356[[#This Row],[Actual cost]]</f>
        <v>0</v>
      </c>
      <c r="G29" s="28" t="s">
        <v>36</v>
      </c>
      <c r="H29" s="16">
        <f>H36*0.2</f>
        <v>0</v>
      </c>
      <c r="I29" s="54">
        <v>0</v>
      </c>
      <c r="J29" s="16">
        <f>Table3567[[#This Row],[Budget]]-Table3567[[#This Row],[Actual cost]]</f>
        <v>0</v>
      </c>
    </row>
    <row r="30" spans="2:10" ht="15.75" x14ac:dyDescent="0.25">
      <c r="B30" s="28" t="s">
        <v>32</v>
      </c>
      <c r="C30" s="16">
        <f>C36*0.4</f>
        <v>0</v>
      </c>
      <c r="D30" s="54">
        <v>0</v>
      </c>
      <c r="E30" s="16">
        <f>Table356[[#This Row],[Budget]]-Table356[[#This Row],[Actual cost]]</f>
        <v>0</v>
      </c>
      <c r="G30" s="28" t="s">
        <v>41</v>
      </c>
      <c r="H30" s="16">
        <f>H36*0.05</f>
        <v>0</v>
      </c>
      <c r="I30" s="54">
        <v>0</v>
      </c>
      <c r="J30" s="16">
        <f>Table3567[[#This Row],[Budget]]-Table3567[[#This Row],[Actual cost]]</f>
        <v>0</v>
      </c>
    </row>
    <row r="31" spans="2:10" ht="15.75" x14ac:dyDescent="0.25">
      <c r="B31" s="28" t="s">
        <v>34</v>
      </c>
      <c r="C31" s="16">
        <f>C36*0.15</f>
        <v>0</v>
      </c>
      <c r="D31" s="54">
        <v>0</v>
      </c>
      <c r="E31" s="16">
        <f>Table356[[#This Row],[Budget]]-Table356[[#This Row],[Actual cost]]</f>
        <v>0</v>
      </c>
      <c r="G31" s="28" t="s">
        <v>37</v>
      </c>
      <c r="H31" s="16">
        <f>H36*0.15</f>
        <v>0</v>
      </c>
      <c r="I31" s="54">
        <v>0</v>
      </c>
      <c r="J31" s="16">
        <f>Table3567[[#This Row],[Budget]]-Table3567[[#This Row],[Actual cost]]</f>
        <v>0</v>
      </c>
    </row>
    <row r="32" spans="2:10" ht="15.75" x14ac:dyDescent="0.25">
      <c r="B32" s="28" t="s">
        <v>35</v>
      </c>
      <c r="C32" s="16">
        <f>C36*0.05</f>
        <v>0</v>
      </c>
      <c r="D32" s="54">
        <v>0</v>
      </c>
      <c r="E32" s="16">
        <f>Table356[[#This Row],[Budget]]-Table356[[#This Row],[Actual cost]]</f>
        <v>0</v>
      </c>
      <c r="G32" s="28" t="s">
        <v>38</v>
      </c>
      <c r="H32" s="16">
        <f>H36*0.2</f>
        <v>0</v>
      </c>
      <c r="I32" s="54">
        <v>0</v>
      </c>
      <c r="J32" s="16">
        <f>Table3567[[#This Row],[Budget]]-Table3567[[#This Row],[Actual cost]]</f>
        <v>0</v>
      </c>
    </row>
    <row r="33" spans="2:10" ht="15.75" x14ac:dyDescent="0.25">
      <c r="B33" s="28" t="s">
        <v>33</v>
      </c>
      <c r="C33" s="16">
        <v>0</v>
      </c>
      <c r="D33" s="54">
        <v>0</v>
      </c>
      <c r="E33" s="16">
        <f>Table356[[#This Row],[Budget]]-Table356[[#This Row],[Actual cost]]</f>
        <v>0</v>
      </c>
      <c r="G33" s="28" t="s">
        <v>42</v>
      </c>
      <c r="H33" s="16">
        <f>H36*0.2</f>
        <v>0</v>
      </c>
      <c r="I33" s="54">
        <v>0</v>
      </c>
      <c r="J33" s="16">
        <f>Table3567[[#This Row],[Budget]]-Table3567[[#This Row],[Actual cost]]</f>
        <v>0</v>
      </c>
    </row>
    <row r="34" spans="2:10" ht="15.75" x14ac:dyDescent="0.25">
      <c r="B34" s="28" t="s">
        <v>12</v>
      </c>
      <c r="C34" s="16">
        <v>0</v>
      </c>
      <c r="D34" s="54"/>
      <c r="E34" s="16">
        <f>Table356[[#This Row],[Budget]]-Table356[[#This Row],[Actual cost]]</f>
        <v>0</v>
      </c>
      <c r="G34" s="28" t="s">
        <v>12</v>
      </c>
      <c r="H34" s="16">
        <f>H36*0.2</f>
        <v>0</v>
      </c>
      <c r="I34" s="54">
        <v>0</v>
      </c>
      <c r="J34" s="16">
        <f>Table3567[[#This Row],[Budget]]-Table3567[[#This Row],[Actual cost]]</f>
        <v>0</v>
      </c>
    </row>
    <row r="35" spans="2:10" ht="15.75" x14ac:dyDescent="0.25">
      <c r="B35" s="21" t="s">
        <v>20</v>
      </c>
      <c r="C35" s="22">
        <f>SUM(Table356[Budget])</f>
        <v>0</v>
      </c>
      <c r="D35" s="22">
        <f>SUM(Table356[Actual cost])</f>
        <v>0</v>
      </c>
      <c r="E35" s="22">
        <f>SUM(Table356[Remaining])</f>
        <v>0</v>
      </c>
      <c r="G35" s="21" t="s">
        <v>20</v>
      </c>
      <c r="H35" s="22">
        <f>SUM(Table3567[Budget])</f>
        <v>0</v>
      </c>
      <c r="I35" s="22">
        <f>SUM(Table3567[Actual cost])</f>
        <v>0</v>
      </c>
      <c r="J35" s="22">
        <f>SUM(Table3567[Remaining])</f>
        <v>0</v>
      </c>
    </row>
    <row r="36" spans="2:10" ht="15.75" x14ac:dyDescent="0.25">
      <c r="B36" s="21" t="s">
        <v>57</v>
      </c>
      <c r="C36" s="22">
        <f>C8*'Salary Distribution'!D5</f>
        <v>0</v>
      </c>
      <c r="D36" s="23"/>
      <c r="E36" s="23"/>
      <c r="G36" s="21" t="s">
        <v>58</v>
      </c>
      <c r="H36" s="22">
        <f>C8*'Salary Distribution'!D6</f>
        <v>0</v>
      </c>
      <c r="I36" s="23"/>
      <c r="J36" s="23"/>
    </row>
    <row r="39" spans="2:10" ht="26.25" x14ac:dyDescent="0.4">
      <c r="B39" s="81" t="s">
        <v>0</v>
      </c>
      <c r="C39" s="81"/>
      <c r="D39" s="81"/>
      <c r="E39" s="81"/>
      <c r="G39" s="81" t="s">
        <v>71</v>
      </c>
      <c r="H39" s="81"/>
      <c r="I39" s="81"/>
      <c r="J39" s="81"/>
    </row>
    <row r="40" spans="2:10" ht="15.75" x14ac:dyDescent="0.25">
      <c r="B40" s="25" t="s">
        <v>15</v>
      </c>
      <c r="C40" s="26" t="s">
        <v>21</v>
      </c>
      <c r="D40" s="26" t="s">
        <v>22</v>
      </c>
      <c r="E40" s="27" t="s">
        <v>40</v>
      </c>
      <c r="G40" s="25" t="s">
        <v>15</v>
      </c>
      <c r="H40" s="26" t="s">
        <v>21</v>
      </c>
      <c r="I40" s="26" t="s">
        <v>22</v>
      </c>
      <c r="J40" s="27" t="s">
        <v>40</v>
      </c>
    </row>
    <row r="41" spans="2:10" ht="15.75" x14ac:dyDescent="0.25">
      <c r="B41" s="28" t="s">
        <v>44</v>
      </c>
      <c r="C41" s="16">
        <f>C49*0.25</f>
        <v>0</v>
      </c>
      <c r="D41" s="54">
        <v>0</v>
      </c>
      <c r="E41" s="16">
        <f>Table3568[[#This Row],[Budget]]-Table3568[[#This Row],[Actual cost]]</f>
        <v>0</v>
      </c>
      <c r="G41" s="28" t="s">
        <v>47</v>
      </c>
      <c r="H41" s="16">
        <f>H46*0.3</f>
        <v>0</v>
      </c>
      <c r="I41" s="54">
        <v>0</v>
      </c>
      <c r="J41" s="16">
        <f>Table35689[[#This Row],[Budget]]-Table35689[[#This Row],[Actual cost]]</f>
        <v>0</v>
      </c>
    </row>
    <row r="42" spans="2:10" ht="15.75" x14ac:dyDescent="0.25">
      <c r="B42" s="28" t="s">
        <v>45</v>
      </c>
      <c r="C42" s="16">
        <f>C49*0.25</f>
        <v>0</v>
      </c>
      <c r="D42" s="54">
        <v>0</v>
      </c>
      <c r="E42" s="16">
        <f>Table3568[[#This Row],[Budget]]-Table3568[[#This Row],[Actual cost]]</f>
        <v>0</v>
      </c>
      <c r="G42" s="28" t="s">
        <v>23</v>
      </c>
      <c r="H42" s="16">
        <f>H46*0.2</f>
        <v>0</v>
      </c>
      <c r="I42" s="54">
        <v>0</v>
      </c>
      <c r="J42" s="16">
        <f>Table35689[[#This Row],[Budget]]-Table35689[[#This Row],[Actual cost]]</f>
        <v>0</v>
      </c>
    </row>
    <row r="43" spans="2:10" ht="15.75" x14ac:dyDescent="0.25">
      <c r="B43" s="28" t="s">
        <v>46</v>
      </c>
      <c r="C43" s="16">
        <f>C49*0.03</f>
        <v>0</v>
      </c>
      <c r="D43" s="54">
        <v>0</v>
      </c>
      <c r="E43" s="16">
        <f>Table3568[[#This Row],[Budget]]-Table3568[[#This Row],[Actual cost]]</f>
        <v>0</v>
      </c>
      <c r="G43" s="28" t="s">
        <v>48</v>
      </c>
      <c r="H43" s="16">
        <f>H46*0.3</f>
        <v>0</v>
      </c>
      <c r="I43" s="54">
        <v>0</v>
      </c>
      <c r="J43" s="16">
        <f>Table35689[[#This Row],[Budget]]-Table35689[[#This Row],[Actual cost]]</f>
        <v>0</v>
      </c>
    </row>
    <row r="44" spans="2:10" ht="15.75" x14ac:dyDescent="0.25">
      <c r="B44" s="28" t="s">
        <v>35</v>
      </c>
      <c r="C44" s="16">
        <f>C49*0.05</f>
        <v>0</v>
      </c>
      <c r="D44" s="54">
        <v>0</v>
      </c>
      <c r="E44" s="16">
        <f>Table3568[[#This Row],[Budget]]-Table3568[[#This Row],[Actual cost]]</f>
        <v>0</v>
      </c>
      <c r="G44" s="28" t="s">
        <v>72</v>
      </c>
      <c r="H44" s="16">
        <f>H46*0.2</f>
        <v>0</v>
      </c>
      <c r="I44" s="54">
        <v>0</v>
      </c>
      <c r="J44" s="16">
        <f>Table35689[[#This Row],[Budget]]-Table35689[[#This Row],[Actual cost]]</f>
        <v>0</v>
      </c>
    </row>
    <row r="45" spans="2:10" ht="15.75" x14ac:dyDescent="0.25">
      <c r="B45" s="28" t="s">
        <v>73</v>
      </c>
      <c r="C45" s="16">
        <f>C49*0.2</f>
        <v>0</v>
      </c>
      <c r="D45" s="54">
        <v>0</v>
      </c>
      <c r="E45" s="16">
        <f>Table3568[[#This Row],[Budget]]-Table3568[[#This Row],[Actual cost]]</f>
        <v>0</v>
      </c>
      <c r="G45" s="21" t="s">
        <v>20</v>
      </c>
      <c r="H45" s="22">
        <f>SUM(Table35689[Budget])</f>
        <v>0</v>
      </c>
      <c r="I45" s="22">
        <f>SUM(Table35689[Actual cost])</f>
        <v>0</v>
      </c>
      <c r="J45" s="22">
        <f>SUM(Table35689[Remaining])</f>
        <v>0</v>
      </c>
    </row>
    <row r="46" spans="2:10" ht="15.75" x14ac:dyDescent="0.25">
      <c r="B46" s="28" t="s">
        <v>49</v>
      </c>
      <c r="C46" s="16">
        <f>C49*0.22</f>
        <v>0</v>
      </c>
      <c r="D46" s="54">
        <v>0</v>
      </c>
      <c r="E46" s="16">
        <f>Table3568[[#This Row],[Budget]]-Table3568[[#This Row],[Actual cost]]</f>
        <v>0</v>
      </c>
      <c r="G46" s="21" t="s">
        <v>60</v>
      </c>
      <c r="H46" s="22">
        <f>C8*'Salary Distribution'!D8</f>
        <v>0</v>
      </c>
      <c r="I46" s="23"/>
      <c r="J46" s="23"/>
    </row>
    <row r="47" spans="2:10" ht="15.75" x14ac:dyDescent="0.25">
      <c r="B47" s="28" t="s">
        <v>12</v>
      </c>
      <c r="C47" s="16">
        <v>0</v>
      </c>
      <c r="D47" s="54">
        <v>0</v>
      </c>
      <c r="E47" s="16">
        <f>Table3568[[#This Row],[Budget]]-Table3568[[#This Row],[Actual cost]]</f>
        <v>0</v>
      </c>
    </row>
    <row r="48" spans="2:10" ht="15.75" x14ac:dyDescent="0.25">
      <c r="B48" s="21" t="s">
        <v>20</v>
      </c>
      <c r="C48" s="22">
        <f>SUM(Table3568[Budget])</f>
        <v>0</v>
      </c>
      <c r="D48" s="22">
        <f>SUM(Table3568[Actual cost])</f>
        <v>0</v>
      </c>
      <c r="E48" s="22">
        <f>SUM(Table3568[Remaining])</f>
        <v>0</v>
      </c>
    </row>
    <row r="49" spans="2:10" ht="15.75" x14ac:dyDescent="0.25">
      <c r="B49" s="21" t="s">
        <v>59</v>
      </c>
      <c r="C49" s="22">
        <f>C8*'Salary Distribution'!D7</f>
        <v>0</v>
      </c>
      <c r="D49" s="23"/>
      <c r="E49" s="23"/>
    </row>
    <row r="52" spans="2:10" ht="26.25" x14ac:dyDescent="0.4">
      <c r="B52" s="5" t="s">
        <v>5</v>
      </c>
    </row>
    <row r="53" spans="2:10" ht="26.25" x14ac:dyDescent="0.4">
      <c r="B53" s="81" t="s">
        <v>6</v>
      </c>
      <c r="C53" s="81"/>
      <c r="D53" s="81"/>
      <c r="E53" s="81"/>
      <c r="G53" s="81" t="s">
        <v>5</v>
      </c>
      <c r="H53" s="81"/>
      <c r="I53" s="81"/>
      <c r="J53" s="81"/>
    </row>
    <row r="54" spans="2:10" ht="15.75" x14ac:dyDescent="0.25">
      <c r="B54" s="25" t="s">
        <v>15</v>
      </c>
      <c r="C54" s="26" t="s">
        <v>21</v>
      </c>
      <c r="D54" s="26" t="s">
        <v>22</v>
      </c>
      <c r="E54" s="27" t="s">
        <v>40</v>
      </c>
      <c r="G54" s="25" t="s">
        <v>15</v>
      </c>
      <c r="H54" s="26" t="s">
        <v>21</v>
      </c>
      <c r="I54" s="26" t="s">
        <v>22</v>
      </c>
      <c r="J54" s="27" t="s">
        <v>40</v>
      </c>
    </row>
    <row r="55" spans="2:10" ht="15.75" x14ac:dyDescent="0.25">
      <c r="B55" s="28" t="s">
        <v>50</v>
      </c>
      <c r="C55" s="16">
        <f>C58*0.5</f>
        <v>0</v>
      </c>
      <c r="D55" s="54">
        <v>0</v>
      </c>
      <c r="E55" s="16">
        <f>Table3568911[[#This Row],[Budget]]-Table3568911[[#This Row],[Actual cost]]</f>
        <v>0</v>
      </c>
      <c r="G55" s="28" t="s">
        <v>52</v>
      </c>
      <c r="H55" s="16">
        <f>H58</f>
        <v>0</v>
      </c>
      <c r="I55" s="54">
        <v>0</v>
      </c>
      <c r="J55" s="16">
        <f>Table3568912[[#This Row],[Budget]]-Table3568912[[#This Row],[Actual cost]]</f>
        <v>0</v>
      </c>
    </row>
    <row r="56" spans="2:10" ht="15.75" x14ac:dyDescent="0.25">
      <c r="B56" s="28" t="s">
        <v>51</v>
      </c>
      <c r="C56" s="16">
        <f>C58*0.5</f>
        <v>0</v>
      </c>
      <c r="D56" s="54">
        <v>0</v>
      </c>
      <c r="E56" s="16">
        <f>Table3568911[[#This Row],[Budget]]-Table3568911[[#This Row],[Actual cost]]</f>
        <v>0</v>
      </c>
      <c r="G56" s="28" t="s">
        <v>12</v>
      </c>
      <c r="H56" s="16">
        <f>H59</f>
        <v>0</v>
      </c>
      <c r="I56" s="54">
        <v>0</v>
      </c>
      <c r="J56" s="16">
        <f>Table3568912[[#This Row],[Budget]]-Table3568912[[#This Row],[Actual cost]]</f>
        <v>0</v>
      </c>
    </row>
    <row r="57" spans="2:10" ht="15.75" x14ac:dyDescent="0.25">
      <c r="B57" s="21" t="s">
        <v>20</v>
      </c>
      <c r="C57" s="22">
        <f>SUM(Table3568911[Budget])</f>
        <v>0</v>
      </c>
      <c r="D57" s="22">
        <f>SUM(Table3568911[Actual cost])</f>
        <v>0</v>
      </c>
      <c r="E57" s="22">
        <f>SUM(Table3568911[Remaining])</f>
        <v>0</v>
      </c>
      <c r="G57" s="21" t="s">
        <v>20</v>
      </c>
      <c r="H57" s="22">
        <f>SUM(Table3568912[Budget])</f>
        <v>0</v>
      </c>
      <c r="I57" s="22">
        <f>SUM(Table3568912[Actual cost])</f>
        <v>0</v>
      </c>
      <c r="J57" s="22">
        <f>SUM(Table3568912[Remaining])</f>
        <v>0</v>
      </c>
    </row>
    <row r="58" spans="2:10" ht="15.75" x14ac:dyDescent="0.25">
      <c r="B58" s="21" t="s">
        <v>61</v>
      </c>
      <c r="C58" s="22">
        <f>C8*'Salary Distribution'!D9</f>
        <v>0</v>
      </c>
      <c r="D58" s="23"/>
      <c r="E58" s="23"/>
      <c r="G58" s="21" t="s">
        <v>62</v>
      </c>
      <c r="H58" s="22">
        <f>C8*'Salary Distribution'!D10</f>
        <v>0</v>
      </c>
      <c r="I58" s="23"/>
      <c r="J58" s="23"/>
    </row>
  </sheetData>
  <sheetProtection sheet="1" objects="1" scenarios="1"/>
  <mergeCells count="12">
    <mergeCell ref="B1:J1"/>
    <mergeCell ref="B15:E15"/>
    <mergeCell ref="G15:J15"/>
    <mergeCell ref="E3:F3"/>
    <mergeCell ref="H3:I3"/>
    <mergeCell ref="B3:C3"/>
    <mergeCell ref="B27:E27"/>
    <mergeCell ref="G27:J27"/>
    <mergeCell ref="B39:E39"/>
    <mergeCell ref="G39:J39"/>
    <mergeCell ref="B53:E53"/>
    <mergeCell ref="G53:J53"/>
  </mergeCells>
  <dataValidations count="11">
    <dataValidation allowBlank="1" showInputMessage="1" showErrorMessage="1" prompt="Enter Monthly Income details in table below" sqref="B3 B10" xr:uid="{652FD505-A289-42F7-ACB2-D018BFF0ADFD}"/>
    <dataValidation allowBlank="1" showInputMessage="1" showErrorMessage="1" prompt="Enter Amount in this column under this heading" sqref="C12 C4" xr:uid="{FE0672A3-0D81-4E1A-82D2-3CF42B865D30}"/>
    <dataValidation allowBlank="1" showInputMessage="1" showErrorMessage="1" prompt="Enter income Items in this column under this heading. Use heading filters to find specific entries" sqref="B12" xr:uid="{101F3B60-E2EA-4E09-9741-E7AD7299157B}"/>
    <dataValidation allowBlank="1" showInputMessage="1" showErrorMessage="1" prompt="Cash flow remaining" sqref="F6" xr:uid="{43B060DF-B3DC-429A-A99D-623FDA06DF73}"/>
    <dataValidation allowBlank="1" showInputMessage="1" showErrorMessage="1" prompt="The money save into saving account" sqref="F5" xr:uid="{CA6B44A8-BD99-482D-8A54-3529B00E52D1}"/>
    <dataValidation allowBlank="1" showInputMessage="1" showErrorMessage="1" prompt="Money that make investment" sqref="F7" xr:uid="{386A1E22-0919-47E7-ADEA-2E914A19ECFC}"/>
    <dataValidation allowBlank="1" showInputMessage="1" showErrorMessage="1" prompt="Enter income from your main work" sqref="C5" xr:uid="{0F3A7F02-D7A2-4AD1-B4A2-2AE7BA3355C2}"/>
    <dataValidation allowBlank="1" showInputMessage="1" showErrorMessage="1" prompt="Enter the bonus income " sqref="C6" xr:uid="{AF515598-DE8B-4F54-9E2F-2221C5877D53}"/>
    <dataValidation allowBlank="1" showInputMessage="1" showErrorMessage="1" prompt="Enter other income" sqref="C7" xr:uid="{1651126D-B081-4A7F-9CED-AB7FD06505CC}"/>
    <dataValidation allowBlank="1" showInputMessage="1" showErrorMessage="1" prompt="Monthly Saving details in table below" sqref="E3:F3" xr:uid="{6BB3DC45-9A13-49C9-98B2-BA73815EBC97}"/>
    <dataValidation allowBlank="1" showInputMessage="1" showErrorMessage="1" prompt="Monthly expenses details in table below" sqref="H3:I3" xr:uid="{B78AC961-6520-46C4-8A57-281BAEC3B191}"/>
  </dataValidations>
  <pageMargins left="0.7" right="0.7" top="0.75" bottom="0.75" header="0.3" footer="0.3"/>
  <pageSetup orientation="portrait" horizontalDpi="1200" verticalDpi="1200" r:id="rId1"/>
  <tableParts count="11">
    <tablePart r:id="rId2"/>
    <tablePart r:id="rId3"/>
    <tablePart r:id="rId4"/>
    <tablePart r:id="rId5"/>
    <tablePart r:id="rId6"/>
    <tablePart r:id="rId7"/>
    <tablePart r:id="rId8"/>
    <tablePart r:id="rId9"/>
    <tablePart r:id="rId10"/>
    <tablePart r:id="rId11"/>
    <tablePart r:id="rId1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86FE-3192-40C9-9DD4-A8B7D47A3DED}">
  <dimension ref="B1:U76"/>
  <sheetViews>
    <sheetView workbookViewId="0">
      <selection activeCell="A5" sqref="A5"/>
    </sheetView>
  </sheetViews>
  <sheetFormatPr defaultRowHeight="15" x14ac:dyDescent="0.25"/>
  <cols>
    <col min="1" max="1" width="9.28515625" customWidth="1"/>
  </cols>
  <sheetData>
    <row r="1" spans="2:21" ht="54" customHeight="1" x14ac:dyDescent="0.25">
      <c r="B1" s="76" t="s">
        <v>75</v>
      </c>
      <c r="C1" s="76"/>
      <c r="D1" s="76"/>
      <c r="E1" s="76"/>
      <c r="F1" s="76"/>
      <c r="G1" s="76"/>
      <c r="H1" s="76"/>
      <c r="I1" s="76"/>
      <c r="J1" s="76"/>
      <c r="K1" s="76"/>
      <c r="L1" s="76"/>
      <c r="M1" s="76"/>
      <c r="N1" s="76"/>
      <c r="O1" s="76"/>
      <c r="P1" s="76"/>
      <c r="Q1" s="76"/>
      <c r="R1" s="76"/>
      <c r="S1" s="76"/>
      <c r="T1" s="76"/>
      <c r="U1" s="61"/>
    </row>
    <row r="2" spans="2:21" ht="33.75" customHeight="1" x14ac:dyDescent="0.25">
      <c r="B2" s="59"/>
      <c r="C2" s="60"/>
      <c r="D2" s="60"/>
      <c r="E2" s="60"/>
      <c r="F2" s="60"/>
      <c r="G2" s="60"/>
      <c r="H2" s="60"/>
      <c r="I2" s="60"/>
      <c r="J2" s="60"/>
      <c r="K2" s="60"/>
      <c r="L2" s="60"/>
      <c r="M2" s="60"/>
      <c r="N2" s="60"/>
      <c r="O2" s="60"/>
      <c r="P2" s="60"/>
      <c r="Q2" s="60"/>
      <c r="R2" s="60"/>
      <c r="S2" s="60"/>
      <c r="T2" s="60"/>
      <c r="U2" s="62"/>
    </row>
    <row r="3" spans="2:21" ht="26.25" x14ac:dyDescent="0.4">
      <c r="B3" s="39" t="s">
        <v>64</v>
      </c>
      <c r="C3" s="58"/>
      <c r="D3" s="48"/>
      <c r="E3" s="48"/>
      <c r="F3" s="48"/>
      <c r="G3" s="48"/>
      <c r="H3" s="48"/>
      <c r="I3" s="48"/>
      <c r="J3" s="48"/>
      <c r="K3" s="48"/>
      <c r="L3" s="48"/>
      <c r="M3" s="48"/>
      <c r="N3" s="48"/>
      <c r="O3" s="48"/>
      <c r="P3" s="48"/>
      <c r="Q3" s="48"/>
      <c r="R3" s="48"/>
      <c r="S3" s="48"/>
      <c r="T3" s="48"/>
      <c r="U3" s="41"/>
    </row>
    <row r="4" spans="2:21" ht="26.25" x14ac:dyDescent="0.4">
      <c r="B4" s="81" t="s">
        <v>7</v>
      </c>
      <c r="C4" s="81"/>
      <c r="D4" s="81"/>
      <c r="E4" s="81"/>
      <c r="F4" s="48"/>
      <c r="G4" s="48"/>
      <c r="H4" s="48"/>
      <c r="I4" s="48"/>
      <c r="J4" s="48"/>
      <c r="K4" s="48"/>
      <c r="L4" s="81" t="s">
        <v>17</v>
      </c>
      <c r="M4" s="81"/>
      <c r="N4" s="81"/>
      <c r="O4" s="81"/>
      <c r="P4" s="48"/>
      <c r="Q4" s="48"/>
      <c r="R4" s="48"/>
      <c r="S4" s="48"/>
      <c r="T4" s="48"/>
      <c r="U4" s="41"/>
    </row>
    <row r="5" spans="2:21" x14ac:dyDescent="0.25">
      <c r="B5" s="48"/>
      <c r="C5" s="48"/>
      <c r="D5" s="48"/>
      <c r="E5" s="48"/>
      <c r="F5" s="48"/>
      <c r="G5" s="48"/>
      <c r="H5" s="48"/>
      <c r="I5" s="48"/>
      <c r="J5" s="48"/>
      <c r="K5" s="48"/>
      <c r="L5" s="48"/>
      <c r="M5" s="48"/>
      <c r="N5" s="48"/>
      <c r="O5" s="48"/>
      <c r="P5" s="48"/>
      <c r="Q5" s="48"/>
      <c r="R5" s="48"/>
      <c r="S5" s="48"/>
      <c r="T5" s="48"/>
      <c r="U5" s="41"/>
    </row>
    <row r="6" spans="2:21" x14ac:dyDescent="0.25">
      <c r="B6" s="48"/>
      <c r="C6" s="48"/>
      <c r="D6" s="48"/>
      <c r="E6" s="48"/>
      <c r="F6" s="48"/>
      <c r="G6" s="48"/>
      <c r="H6" s="48"/>
      <c r="I6" s="48"/>
      <c r="J6" s="48"/>
      <c r="K6" s="48"/>
      <c r="L6" s="48"/>
      <c r="M6" s="48"/>
      <c r="N6" s="48"/>
      <c r="O6" s="48"/>
      <c r="P6" s="48"/>
      <c r="Q6" s="48"/>
      <c r="R6" s="48"/>
      <c r="S6" s="48"/>
      <c r="T6" s="48"/>
      <c r="U6" s="41"/>
    </row>
    <row r="7" spans="2:21" x14ac:dyDescent="0.25">
      <c r="B7" s="48"/>
      <c r="C7" s="48"/>
      <c r="D7" s="48"/>
      <c r="E7" s="48"/>
      <c r="F7" s="48"/>
      <c r="G7" s="48"/>
      <c r="H7" s="48"/>
      <c r="I7" s="48"/>
      <c r="J7" s="48"/>
      <c r="K7" s="48"/>
      <c r="L7" s="48"/>
      <c r="M7" s="48"/>
      <c r="N7" s="48"/>
      <c r="O7" s="48"/>
      <c r="P7" s="48"/>
      <c r="Q7" s="48"/>
      <c r="R7" s="48"/>
      <c r="S7" s="48"/>
      <c r="T7" s="48"/>
      <c r="U7" s="41"/>
    </row>
    <row r="8" spans="2:21" x14ac:dyDescent="0.25">
      <c r="B8" s="48"/>
      <c r="C8" s="48"/>
      <c r="D8" s="48"/>
      <c r="E8" s="48"/>
      <c r="F8" s="48"/>
      <c r="G8" s="48"/>
      <c r="H8" s="48"/>
      <c r="I8" s="48"/>
      <c r="J8" s="48"/>
      <c r="K8" s="48"/>
      <c r="L8" s="48"/>
      <c r="M8" s="48"/>
      <c r="N8" s="48"/>
      <c r="O8" s="48"/>
      <c r="P8" s="48"/>
      <c r="Q8" s="48"/>
      <c r="R8" s="48"/>
      <c r="S8" s="48"/>
      <c r="T8" s="48"/>
      <c r="U8" s="41"/>
    </row>
    <row r="9" spans="2:21" x14ac:dyDescent="0.25">
      <c r="B9" s="48"/>
      <c r="C9" s="48"/>
      <c r="D9" s="48"/>
      <c r="E9" s="48"/>
      <c r="F9" s="48"/>
      <c r="G9" s="48"/>
      <c r="H9" s="48"/>
      <c r="I9" s="48"/>
      <c r="J9" s="48"/>
      <c r="K9" s="48"/>
      <c r="L9" s="48"/>
      <c r="M9" s="48"/>
      <c r="N9" s="48"/>
      <c r="O9" s="48"/>
      <c r="P9" s="48"/>
      <c r="Q9" s="48"/>
      <c r="R9" s="48"/>
      <c r="S9" s="48"/>
      <c r="T9" s="48"/>
      <c r="U9" s="41"/>
    </row>
    <row r="10" spans="2:21" x14ac:dyDescent="0.25">
      <c r="B10" s="48"/>
      <c r="C10" s="48"/>
      <c r="D10" s="48"/>
      <c r="E10" s="48"/>
      <c r="F10" s="48"/>
      <c r="G10" s="48"/>
      <c r="H10" s="48"/>
      <c r="I10" s="48"/>
      <c r="J10" s="48"/>
      <c r="K10" s="48"/>
      <c r="L10" s="48"/>
      <c r="M10" s="48"/>
      <c r="N10" s="48"/>
      <c r="O10" s="48"/>
      <c r="P10" s="48"/>
      <c r="Q10" s="48"/>
      <c r="R10" s="48"/>
      <c r="S10" s="48"/>
      <c r="T10" s="48"/>
      <c r="U10" s="41"/>
    </row>
    <row r="11" spans="2:21" x14ac:dyDescent="0.25">
      <c r="B11" s="48"/>
      <c r="C11" s="48"/>
      <c r="D11" s="48"/>
      <c r="E11" s="48"/>
      <c r="F11" s="48"/>
      <c r="G11" s="48"/>
      <c r="H11" s="48"/>
      <c r="I11" s="48"/>
      <c r="J11" s="48"/>
      <c r="K11" s="48"/>
      <c r="L11" s="48"/>
      <c r="M11" s="48"/>
      <c r="N11" s="48"/>
      <c r="O11" s="48"/>
      <c r="P11" s="48"/>
      <c r="Q11" s="48"/>
      <c r="R11" s="48"/>
      <c r="S11" s="48"/>
      <c r="T11" s="48"/>
      <c r="U11" s="41"/>
    </row>
    <row r="12" spans="2:21" x14ac:dyDescent="0.25">
      <c r="B12" s="48"/>
      <c r="C12" s="48"/>
      <c r="D12" s="48"/>
      <c r="E12" s="48"/>
      <c r="F12" s="48"/>
      <c r="G12" s="48"/>
      <c r="H12" s="48"/>
      <c r="I12" s="48"/>
      <c r="J12" s="48"/>
      <c r="K12" s="48"/>
      <c r="L12" s="48"/>
      <c r="M12" s="48"/>
      <c r="N12" s="48"/>
      <c r="O12" s="48"/>
      <c r="P12" s="48"/>
      <c r="Q12" s="48"/>
      <c r="R12" s="48"/>
      <c r="S12" s="48"/>
      <c r="T12" s="48"/>
      <c r="U12" s="41"/>
    </row>
    <row r="13" spans="2:21" x14ac:dyDescent="0.25">
      <c r="B13" s="48"/>
      <c r="C13" s="48"/>
      <c r="D13" s="48"/>
      <c r="E13" s="48"/>
      <c r="F13" s="48"/>
      <c r="G13" s="48"/>
      <c r="H13" s="48"/>
      <c r="I13" s="48"/>
      <c r="J13" s="48"/>
      <c r="K13" s="48"/>
      <c r="L13" s="48"/>
      <c r="M13" s="48"/>
      <c r="N13" s="48"/>
      <c r="O13" s="48"/>
      <c r="P13" s="48"/>
      <c r="Q13" s="48"/>
      <c r="R13" s="48"/>
      <c r="S13" s="48"/>
      <c r="T13" s="48"/>
      <c r="U13" s="41"/>
    </row>
    <row r="14" spans="2:21" x14ac:dyDescent="0.25">
      <c r="B14" s="48"/>
      <c r="C14" s="48"/>
      <c r="D14" s="48"/>
      <c r="E14" s="48"/>
      <c r="F14" s="48"/>
      <c r="G14" s="48"/>
      <c r="H14" s="48"/>
      <c r="I14" s="48"/>
      <c r="J14" s="48"/>
      <c r="K14" s="48"/>
      <c r="L14" s="48"/>
      <c r="M14" s="48"/>
      <c r="N14" s="48"/>
      <c r="O14" s="48"/>
      <c r="P14" s="48"/>
      <c r="Q14" s="48"/>
      <c r="R14" s="48"/>
      <c r="S14" s="48"/>
      <c r="T14" s="48"/>
      <c r="U14" s="41"/>
    </row>
    <row r="15" spans="2:21" x14ac:dyDescent="0.25">
      <c r="B15" s="48"/>
      <c r="C15" s="48"/>
      <c r="D15" s="48"/>
      <c r="E15" s="48"/>
      <c r="F15" s="48"/>
      <c r="G15" s="48"/>
      <c r="H15" s="48"/>
      <c r="I15" s="48"/>
      <c r="J15" s="48"/>
      <c r="K15" s="48"/>
      <c r="L15" s="48"/>
      <c r="M15" s="48"/>
      <c r="N15" s="48"/>
      <c r="O15" s="48"/>
      <c r="P15" s="48"/>
      <c r="Q15" s="48"/>
      <c r="R15" s="48"/>
      <c r="S15" s="48"/>
      <c r="T15" s="48"/>
      <c r="U15" s="41"/>
    </row>
    <row r="16" spans="2:21" x14ac:dyDescent="0.25">
      <c r="B16" s="48"/>
      <c r="C16" s="48"/>
      <c r="D16" s="48"/>
      <c r="E16" s="48"/>
      <c r="F16" s="48"/>
      <c r="G16" s="48"/>
      <c r="H16" s="48"/>
      <c r="I16" s="48"/>
      <c r="J16" s="48"/>
      <c r="K16" s="48"/>
      <c r="L16" s="48"/>
      <c r="M16" s="48"/>
      <c r="N16" s="48"/>
      <c r="O16" s="48"/>
      <c r="P16" s="48"/>
      <c r="Q16" s="48"/>
      <c r="R16" s="48"/>
      <c r="S16" s="48"/>
      <c r="T16" s="48"/>
      <c r="U16" s="41"/>
    </row>
    <row r="17" spans="2:21" x14ac:dyDescent="0.25">
      <c r="B17" s="48"/>
      <c r="C17" s="48"/>
      <c r="D17" s="48"/>
      <c r="E17" s="48"/>
      <c r="F17" s="48"/>
      <c r="G17" s="48"/>
      <c r="H17" s="48"/>
      <c r="I17" s="48"/>
      <c r="J17" s="48"/>
      <c r="K17" s="48"/>
      <c r="L17" s="48"/>
      <c r="M17" s="48"/>
      <c r="N17" s="48"/>
      <c r="O17" s="48"/>
      <c r="P17" s="48"/>
      <c r="Q17" s="48"/>
      <c r="R17" s="48"/>
      <c r="S17" s="48"/>
      <c r="T17" s="48"/>
      <c r="U17" s="41"/>
    </row>
    <row r="18" spans="2:21" x14ac:dyDescent="0.25">
      <c r="B18" s="48"/>
      <c r="C18" s="48"/>
      <c r="D18" s="48"/>
      <c r="E18" s="48"/>
      <c r="F18" s="48"/>
      <c r="G18" s="48"/>
      <c r="H18" s="48"/>
      <c r="I18" s="48"/>
      <c r="J18" s="48"/>
      <c r="K18" s="48"/>
      <c r="L18" s="48"/>
      <c r="M18" s="48"/>
      <c r="N18" s="48"/>
      <c r="O18" s="48"/>
      <c r="P18" s="48"/>
      <c r="Q18" s="48"/>
      <c r="R18" s="48"/>
      <c r="S18" s="48"/>
      <c r="T18" s="48"/>
      <c r="U18" s="41"/>
    </row>
    <row r="19" spans="2:21" x14ac:dyDescent="0.25">
      <c r="B19" s="48"/>
      <c r="C19" s="48"/>
      <c r="D19" s="48"/>
      <c r="E19" s="48"/>
      <c r="F19" s="48"/>
      <c r="G19" s="48"/>
      <c r="H19" s="48"/>
      <c r="I19" s="48"/>
      <c r="J19" s="48"/>
      <c r="K19" s="48"/>
      <c r="L19" s="48"/>
      <c r="M19" s="48"/>
      <c r="N19" s="48"/>
      <c r="O19" s="48"/>
      <c r="P19" s="48"/>
      <c r="Q19" s="48"/>
      <c r="R19" s="48"/>
      <c r="S19" s="48"/>
      <c r="T19" s="48"/>
      <c r="U19" s="41"/>
    </row>
    <row r="20" spans="2:21" ht="26.25" x14ac:dyDescent="0.4">
      <c r="B20" s="81" t="s">
        <v>3</v>
      </c>
      <c r="C20" s="81"/>
      <c r="D20" s="81"/>
      <c r="E20" s="81"/>
      <c r="F20" s="48"/>
      <c r="G20" s="48"/>
      <c r="H20" s="48"/>
      <c r="I20" s="48"/>
      <c r="J20" s="48"/>
      <c r="K20" s="48"/>
      <c r="L20" s="81" t="s">
        <v>8</v>
      </c>
      <c r="M20" s="81"/>
      <c r="N20" s="81"/>
      <c r="O20" s="81"/>
      <c r="P20" s="48"/>
      <c r="Q20" s="48"/>
      <c r="R20" s="48"/>
      <c r="S20" s="48"/>
      <c r="T20" s="48"/>
      <c r="U20" s="41"/>
    </row>
    <row r="21" spans="2:21" x14ac:dyDescent="0.25">
      <c r="B21" s="48"/>
      <c r="C21" s="48"/>
      <c r="D21" s="48"/>
      <c r="E21" s="48"/>
      <c r="F21" s="48"/>
      <c r="G21" s="48"/>
      <c r="H21" s="48"/>
      <c r="I21" s="48"/>
      <c r="J21" s="48"/>
      <c r="K21" s="48"/>
      <c r="L21" s="48"/>
      <c r="M21" s="48"/>
      <c r="N21" s="48"/>
      <c r="O21" s="48"/>
      <c r="P21" s="48"/>
      <c r="Q21" s="48"/>
      <c r="R21" s="48"/>
      <c r="S21" s="48"/>
      <c r="T21" s="48"/>
      <c r="U21" s="41"/>
    </row>
    <row r="22" spans="2:21" x14ac:dyDescent="0.25">
      <c r="B22" s="48"/>
      <c r="C22" s="48"/>
      <c r="D22" s="48"/>
      <c r="E22" s="48"/>
      <c r="F22" s="48"/>
      <c r="G22" s="48"/>
      <c r="H22" s="48"/>
      <c r="I22" s="48"/>
      <c r="J22" s="48"/>
      <c r="K22" s="48"/>
      <c r="L22" s="48"/>
      <c r="M22" s="48"/>
      <c r="N22" s="48"/>
      <c r="O22" s="48"/>
      <c r="P22" s="48"/>
      <c r="Q22" s="48"/>
      <c r="R22" s="48"/>
      <c r="S22" s="48"/>
      <c r="T22" s="48"/>
      <c r="U22" s="41"/>
    </row>
    <row r="23" spans="2:21" x14ac:dyDescent="0.25">
      <c r="B23" s="48"/>
      <c r="C23" s="48"/>
      <c r="D23" s="48"/>
      <c r="E23" s="48"/>
      <c r="F23" s="48"/>
      <c r="G23" s="48"/>
      <c r="H23" s="48"/>
      <c r="I23" s="48"/>
      <c r="J23" s="48"/>
      <c r="K23" s="48"/>
      <c r="L23" s="48"/>
      <c r="M23" s="48"/>
      <c r="N23" s="48"/>
      <c r="O23" s="48"/>
      <c r="P23" s="48"/>
      <c r="Q23" s="48"/>
      <c r="R23" s="48"/>
      <c r="S23" s="48"/>
      <c r="T23" s="48"/>
      <c r="U23" s="41"/>
    </row>
    <row r="24" spans="2:21" x14ac:dyDescent="0.25">
      <c r="B24" s="48"/>
      <c r="C24" s="48"/>
      <c r="D24" s="48"/>
      <c r="E24" s="48"/>
      <c r="F24" s="48"/>
      <c r="G24" s="48"/>
      <c r="H24" s="48"/>
      <c r="I24" s="48"/>
      <c r="J24" s="48"/>
      <c r="K24" s="48"/>
      <c r="L24" s="48"/>
      <c r="M24" s="48"/>
      <c r="N24" s="48"/>
      <c r="O24" s="48"/>
      <c r="P24" s="48"/>
      <c r="Q24" s="48"/>
      <c r="R24" s="48"/>
      <c r="S24" s="48"/>
      <c r="T24" s="48"/>
      <c r="U24" s="41"/>
    </row>
    <row r="25" spans="2:21" x14ac:dyDescent="0.25">
      <c r="B25" s="48"/>
      <c r="C25" s="48"/>
      <c r="D25" s="48"/>
      <c r="E25" s="48"/>
      <c r="F25" s="48"/>
      <c r="G25" s="48"/>
      <c r="H25" s="48"/>
      <c r="I25" s="48"/>
      <c r="J25" s="48"/>
      <c r="K25" s="48"/>
      <c r="L25" s="48"/>
      <c r="M25" s="48"/>
      <c r="N25" s="48"/>
      <c r="O25" s="48"/>
      <c r="P25" s="48"/>
      <c r="Q25" s="48"/>
      <c r="R25" s="48"/>
      <c r="S25" s="48"/>
      <c r="T25" s="48"/>
      <c r="U25" s="41"/>
    </row>
    <row r="26" spans="2:21" x14ac:dyDescent="0.25">
      <c r="B26" s="48"/>
      <c r="C26" s="48"/>
      <c r="D26" s="48"/>
      <c r="E26" s="48"/>
      <c r="F26" s="48"/>
      <c r="G26" s="48"/>
      <c r="H26" s="48"/>
      <c r="I26" s="48"/>
      <c r="J26" s="48"/>
      <c r="K26" s="48"/>
      <c r="L26" s="48"/>
      <c r="M26" s="48"/>
      <c r="N26" s="48"/>
      <c r="O26" s="48"/>
      <c r="P26" s="48"/>
      <c r="Q26" s="48"/>
      <c r="R26" s="48"/>
      <c r="S26" s="48"/>
      <c r="T26" s="48"/>
      <c r="U26" s="41"/>
    </row>
    <row r="27" spans="2:21" x14ac:dyDescent="0.25">
      <c r="B27" s="48"/>
      <c r="C27" s="48"/>
      <c r="D27" s="48"/>
      <c r="E27" s="48"/>
      <c r="F27" s="48"/>
      <c r="G27" s="48"/>
      <c r="H27" s="48"/>
      <c r="I27" s="48"/>
      <c r="J27" s="48"/>
      <c r="K27" s="48"/>
      <c r="L27" s="48"/>
      <c r="M27" s="48"/>
      <c r="N27" s="48"/>
      <c r="O27" s="48"/>
      <c r="P27" s="48"/>
      <c r="Q27" s="48"/>
      <c r="R27" s="48"/>
      <c r="S27" s="48"/>
      <c r="T27" s="48"/>
      <c r="U27" s="41"/>
    </row>
    <row r="28" spans="2:21" x14ac:dyDescent="0.25">
      <c r="B28" s="48"/>
      <c r="C28" s="48"/>
      <c r="D28" s="48"/>
      <c r="E28" s="48"/>
      <c r="F28" s="48"/>
      <c r="G28" s="48"/>
      <c r="H28" s="48"/>
      <c r="I28" s="48"/>
      <c r="J28" s="48"/>
      <c r="K28" s="48"/>
      <c r="L28" s="48"/>
      <c r="M28" s="48"/>
      <c r="N28" s="48"/>
      <c r="O28" s="48"/>
      <c r="P28" s="48"/>
      <c r="Q28" s="48"/>
      <c r="R28" s="48"/>
      <c r="S28" s="48"/>
      <c r="T28" s="48"/>
      <c r="U28" s="41"/>
    </row>
    <row r="29" spans="2:21" x14ac:dyDescent="0.25">
      <c r="B29" s="48"/>
      <c r="C29" s="48"/>
      <c r="D29" s="48"/>
      <c r="E29" s="48"/>
      <c r="F29" s="48"/>
      <c r="G29" s="48"/>
      <c r="H29" s="48"/>
      <c r="I29" s="48"/>
      <c r="J29" s="48"/>
      <c r="K29" s="48"/>
      <c r="L29" s="48"/>
      <c r="M29" s="48"/>
      <c r="N29" s="48"/>
      <c r="O29" s="48"/>
      <c r="P29" s="48"/>
      <c r="Q29" s="48"/>
      <c r="R29" s="48"/>
      <c r="S29" s="48"/>
      <c r="T29" s="48"/>
      <c r="U29" s="41"/>
    </row>
    <row r="30" spans="2:21" x14ac:dyDescent="0.25">
      <c r="B30" s="48"/>
      <c r="C30" s="48"/>
      <c r="D30" s="48"/>
      <c r="E30" s="48"/>
      <c r="F30" s="48"/>
      <c r="G30" s="48"/>
      <c r="H30" s="48"/>
      <c r="I30" s="48"/>
      <c r="J30" s="48"/>
      <c r="K30" s="48"/>
      <c r="L30" s="48"/>
      <c r="M30" s="48"/>
      <c r="N30" s="48"/>
      <c r="O30" s="48"/>
      <c r="P30" s="48"/>
      <c r="Q30" s="48"/>
      <c r="R30" s="48"/>
      <c r="S30" s="48"/>
      <c r="T30" s="48"/>
      <c r="U30" s="41"/>
    </row>
    <row r="31" spans="2:21" x14ac:dyDescent="0.25">
      <c r="B31" s="48"/>
      <c r="C31" s="48"/>
      <c r="D31" s="48"/>
      <c r="E31" s="48"/>
      <c r="F31" s="48"/>
      <c r="G31" s="48"/>
      <c r="H31" s="48"/>
      <c r="I31" s="48"/>
      <c r="J31" s="48"/>
      <c r="K31" s="48"/>
      <c r="L31" s="48"/>
      <c r="M31" s="48"/>
      <c r="N31" s="48"/>
      <c r="O31" s="48"/>
      <c r="P31" s="48"/>
      <c r="Q31" s="48"/>
      <c r="R31" s="48"/>
      <c r="S31" s="48"/>
      <c r="T31" s="48"/>
      <c r="U31" s="41"/>
    </row>
    <row r="32" spans="2:21" x14ac:dyDescent="0.25">
      <c r="B32" s="48"/>
      <c r="C32" s="48"/>
      <c r="D32" s="48"/>
      <c r="E32" s="48"/>
      <c r="F32" s="48"/>
      <c r="G32" s="48"/>
      <c r="H32" s="48"/>
      <c r="I32" s="48"/>
      <c r="J32" s="48"/>
      <c r="K32" s="48"/>
      <c r="L32" s="48"/>
      <c r="M32" s="48"/>
      <c r="N32" s="48"/>
      <c r="O32" s="48"/>
      <c r="P32" s="48"/>
      <c r="Q32" s="48"/>
      <c r="R32" s="48"/>
      <c r="S32" s="48"/>
      <c r="T32" s="48"/>
      <c r="U32" s="41"/>
    </row>
    <row r="33" spans="2:21" x14ac:dyDescent="0.25">
      <c r="B33" s="48"/>
      <c r="C33" s="48"/>
      <c r="D33" s="48"/>
      <c r="E33" s="48"/>
      <c r="F33" s="48"/>
      <c r="G33" s="48"/>
      <c r="H33" s="48"/>
      <c r="I33" s="48"/>
      <c r="J33" s="48"/>
      <c r="K33" s="48"/>
      <c r="L33" s="48"/>
      <c r="M33" s="48"/>
      <c r="N33" s="48"/>
      <c r="O33" s="48"/>
      <c r="P33" s="48"/>
      <c r="Q33" s="48"/>
      <c r="R33" s="48"/>
      <c r="S33" s="48"/>
      <c r="T33" s="48"/>
      <c r="U33" s="41"/>
    </row>
    <row r="34" spans="2:21" x14ac:dyDescent="0.25">
      <c r="B34" s="48"/>
      <c r="C34" s="48"/>
      <c r="D34" s="48"/>
      <c r="E34" s="48"/>
      <c r="F34" s="48"/>
      <c r="G34" s="48"/>
      <c r="H34" s="48"/>
      <c r="I34" s="48"/>
      <c r="J34" s="48"/>
      <c r="K34" s="48"/>
      <c r="L34" s="48"/>
      <c r="M34" s="48"/>
      <c r="N34" s="48"/>
      <c r="O34" s="48"/>
      <c r="P34" s="48"/>
      <c r="Q34" s="48"/>
      <c r="R34" s="48"/>
      <c r="S34" s="48"/>
      <c r="T34" s="48"/>
      <c r="U34" s="41"/>
    </row>
    <row r="35" spans="2:21" x14ac:dyDescent="0.25">
      <c r="B35" s="48"/>
      <c r="C35" s="48"/>
      <c r="D35" s="48"/>
      <c r="E35" s="48"/>
      <c r="F35" s="48"/>
      <c r="G35" s="48"/>
      <c r="H35" s="48"/>
      <c r="I35" s="48"/>
      <c r="J35" s="48"/>
      <c r="K35" s="48"/>
      <c r="L35" s="48"/>
      <c r="M35" s="48"/>
      <c r="N35" s="48"/>
      <c r="O35" s="48"/>
      <c r="P35" s="48"/>
      <c r="Q35" s="48"/>
      <c r="R35" s="48"/>
      <c r="S35" s="48"/>
      <c r="T35" s="48"/>
      <c r="U35" s="41"/>
    </row>
    <row r="36" spans="2:21" ht="26.25" x14ac:dyDescent="0.4">
      <c r="B36" s="81" t="s">
        <v>0</v>
      </c>
      <c r="C36" s="81"/>
      <c r="D36" s="81"/>
      <c r="E36" s="81"/>
      <c r="F36" s="48"/>
      <c r="G36" s="48"/>
      <c r="H36" s="48"/>
      <c r="I36" s="48"/>
      <c r="J36" s="48"/>
      <c r="K36" s="48"/>
      <c r="L36" s="81" t="s">
        <v>71</v>
      </c>
      <c r="M36" s="81"/>
      <c r="N36" s="81"/>
      <c r="O36" s="81"/>
      <c r="P36" s="48"/>
      <c r="Q36" s="48"/>
      <c r="R36" s="48"/>
      <c r="S36" s="48"/>
      <c r="T36" s="48"/>
      <c r="U36" s="41"/>
    </row>
    <row r="37" spans="2:21" x14ac:dyDescent="0.25">
      <c r="B37" s="48"/>
      <c r="C37" s="48"/>
      <c r="D37" s="48"/>
      <c r="E37" s="48"/>
      <c r="F37" s="48"/>
      <c r="G37" s="48"/>
      <c r="H37" s="48"/>
      <c r="I37" s="48"/>
      <c r="J37" s="48"/>
      <c r="K37" s="48"/>
      <c r="L37" s="48"/>
      <c r="M37" s="48"/>
      <c r="N37" s="48"/>
      <c r="O37" s="48"/>
      <c r="P37" s="48"/>
      <c r="Q37" s="48"/>
      <c r="R37" s="48"/>
      <c r="S37" s="48"/>
      <c r="T37" s="48"/>
      <c r="U37" s="41"/>
    </row>
    <row r="38" spans="2:21" x14ac:dyDescent="0.25">
      <c r="B38" s="48"/>
      <c r="C38" s="48"/>
      <c r="D38" s="48"/>
      <c r="E38" s="48"/>
      <c r="F38" s="48"/>
      <c r="G38" s="48"/>
      <c r="H38" s="48"/>
      <c r="I38" s="48"/>
      <c r="J38" s="48"/>
      <c r="K38" s="48"/>
      <c r="L38" s="48"/>
      <c r="M38" s="48"/>
      <c r="N38" s="48"/>
      <c r="O38" s="48"/>
      <c r="P38" s="48"/>
      <c r="Q38" s="48"/>
      <c r="R38" s="48"/>
      <c r="S38" s="48"/>
      <c r="T38" s="48"/>
      <c r="U38" s="41"/>
    </row>
    <row r="39" spans="2:21" x14ac:dyDescent="0.25">
      <c r="B39" s="48"/>
      <c r="C39" s="48"/>
      <c r="D39" s="48"/>
      <c r="E39" s="48"/>
      <c r="F39" s="48"/>
      <c r="G39" s="48"/>
      <c r="H39" s="48"/>
      <c r="I39" s="48"/>
      <c r="J39" s="48"/>
      <c r="K39" s="48"/>
      <c r="L39" s="48"/>
      <c r="M39" s="48"/>
      <c r="N39" s="48"/>
      <c r="O39" s="48"/>
      <c r="P39" s="48"/>
      <c r="Q39" s="48"/>
      <c r="R39" s="48"/>
      <c r="S39" s="48"/>
      <c r="T39" s="48"/>
      <c r="U39" s="41"/>
    </row>
    <row r="40" spans="2:21" x14ac:dyDescent="0.25">
      <c r="B40" s="48"/>
      <c r="C40" s="48"/>
      <c r="D40" s="48"/>
      <c r="E40" s="48"/>
      <c r="F40" s="48"/>
      <c r="G40" s="48"/>
      <c r="H40" s="48"/>
      <c r="I40" s="48"/>
      <c r="J40" s="48"/>
      <c r="K40" s="48"/>
      <c r="L40" s="48"/>
      <c r="M40" s="48"/>
      <c r="N40" s="48"/>
      <c r="O40" s="48"/>
      <c r="P40" s="48"/>
      <c r="Q40" s="48"/>
      <c r="R40" s="48"/>
      <c r="S40" s="48"/>
      <c r="T40" s="48"/>
      <c r="U40" s="41"/>
    </row>
    <row r="41" spans="2:21" x14ac:dyDescent="0.25">
      <c r="B41" s="48"/>
      <c r="C41" s="48"/>
      <c r="D41" s="48"/>
      <c r="E41" s="48"/>
      <c r="F41" s="48"/>
      <c r="G41" s="48"/>
      <c r="H41" s="48"/>
      <c r="I41" s="48"/>
      <c r="J41" s="48"/>
      <c r="K41" s="48"/>
      <c r="L41" s="48"/>
      <c r="M41" s="48"/>
      <c r="N41" s="48"/>
      <c r="O41" s="48"/>
      <c r="P41" s="48"/>
      <c r="Q41" s="48"/>
      <c r="R41" s="48"/>
      <c r="S41" s="48"/>
      <c r="T41" s="48"/>
      <c r="U41" s="41"/>
    </row>
    <row r="42" spans="2:21" x14ac:dyDescent="0.25">
      <c r="B42" s="48"/>
      <c r="C42" s="48"/>
      <c r="D42" s="48"/>
      <c r="E42" s="48"/>
      <c r="F42" s="48"/>
      <c r="G42" s="48"/>
      <c r="H42" s="48"/>
      <c r="I42" s="48"/>
      <c r="J42" s="48"/>
      <c r="K42" s="48"/>
      <c r="L42" s="48"/>
      <c r="M42" s="48"/>
      <c r="N42" s="48"/>
      <c r="O42" s="48"/>
      <c r="P42" s="48"/>
      <c r="Q42" s="48"/>
      <c r="R42" s="48"/>
      <c r="S42" s="48"/>
      <c r="T42" s="48"/>
      <c r="U42" s="41"/>
    </row>
    <row r="43" spans="2:21" x14ac:dyDescent="0.25">
      <c r="B43" s="48"/>
      <c r="C43" s="48"/>
      <c r="D43" s="48"/>
      <c r="E43" s="48"/>
      <c r="F43" s="48"/>
      <c r="G43" s="48"/>
      <c r="H43" s="48"/>
      <c r="I43" s="48"/>
      <c r="J43" s="48"/>
      <c r="K43" s="48"/>
      <c r="L43" s="48"/>
      <c r="M43" s="48"/>
      <c r="N43" s="48"/>
      <c r="O43" s="48"/>
      <c r="P43" s="48"/>
      <c r="Q43" s="48"/>
      <c r="R43" s="48"/>
      <c r="S43" s="48"/>
      <c r="T43" s="48"/>
      <c r="U43" s="41"/>
    </row>
    <row r="44" spans="2:21" x14ac:dyDescent="0.25">
      <c r="B44" s="48"/>
      <c r="C44" s="48"/>
      <c r="D44" s="48"/>
      <c r="E44" s="48"/>
      <c r="F44" s="48"/>
      <c r="G44" s="48"/>
      <c r="H44" s="48"/>
      <c r="I44" s="48"/>
      <c r="J44" s="48"/>
      <c r="K44" s="48"/>
      <c r="L44" s="48"/>
      <c r="M44" s="48"/>
      <c r="N44" s="48"/>
      <c r="O44" s="48"/>
      <c r="P44" s="48"/>
      <c r="Q44" s="48"/>
      <c r="R44" s="48"/>
      <c r="S44" s="48"/>
      <c r="T44" s="48"/>
      <c r="U44" s="41"/>
    </row>
    <row r="45" spans="2:21" x14ac:dyDescent="0.25">
      <c r="B45" s="48"/>
      <c r="C45" s="48"/>
      <c r="D45" s="48"/>
      <c r="E45" s="48"/>
      <c r="F45" s="48"/>
      <c r="G45" s="48"/>
      <c r="H45" s="48"/>
      <c r="I45" s="48"/>
      <c r="J45" s="48"/>
      <c r="K45" s="48"/>
      <c r="L45" s="48"/>
      <c r="M45" s="48"/>
      <c r="N45" s="48"/>
      <c r="O45" s="48"/>
      <c r="P45" s="48"/>
      <c r="Q45" s="48"/>
      <c r="R45" s="48"/>
      <c r="S45" s="48"/>
      <c r="T45" s="48"/>
      <c r="U45" s="41"/>
    </row>
    <row r="46" spans="2:21" x14ac:dyDescent="0.25">
      <c r="B46" s="48"/>
      <c r="C46" s="48"/>
      <c r="D46" s="48"/>
      <c r="E46" s="48"/>
      <c r="F46" s="48"/>
      <c r="G46" s="48"/>
      <c r="H46" s="48"/>
      <c r="I46" s="48"/>
      <c r="J46" s="48"/>
      <c r="K46" s="48"/>
      <c r="L46" s="48"/>
      <c r="M46" s="48"/>
      <c r="N46" s="48"/>
      <c r="O46" s="48"/>
      <c r="P46" s="48"/>
      <c r="Q46" s="48"/>
      <c r="R46" s="48"/>
      <c r="S46" s="48"/>
      <c r="T46" s="48"/>
      <c r="U46" s="41"/>
    </row>
    <row r="47" spans="2:21" x14ac:dyDescent="0.25">
      <c r="B47" s="48"/>
      <c r="C47" s="48"/>
      <c r="D47" s="48"/>
      <c r="E47" s="48"/>
      <c r="F47" s="48"/>
      <c r="G47" s="48"/>
      <c r="H47" s="48"/>
      <c r="I47" s="48"/>
      <c r="J47" s="48"/>
      <c r="K47" s="48"/>
      <c r="L47" s="48"/>
      <c r="M47" s="48"/>
      <c r="N47" s="48"/>
      <c r="O47" s="48"/>
      <c r="P47" s="48"/>
      <c r="Q47" s="48"/>
      <c r="R47" s="48"/>
      <c r="S47" s="48"/>
      <c r="T47" s="48"/>
      <c r="U47" s="41"/>
    </row>
    <row r="48" spans="2:21" x14ac:dyDescent="0.25">
      <c r="B48" s="48"/>
      <c r="C48" s="48"/>
      <c r="D48" s="48"/>
      <c r="E48" s="48"/>
      <c r="F48" s="48"/>
      <c r="G48" s="48"/>
      <c r="H48" s="48"/>
      <c r="I48" s="48"/>
      <c r="J48" s="48"/>
      <c r="K48" s="48"/>
      <c r="L48" s="48"/>
      <c r="M48" s="48"/>
      <c r="N48" s="48"/>
      <c r="O48" s="48"/>
      <c r="P48" s="48"/>
      <c r="Q48" s="48"/>
      <c r="R48" s="48"/>
      <c r="S48" s="48"/>
      <c r="T48" s="48"/>
      <c r="U48" s="41"/>
    </row>
    <row r="49" spans="2:21" x14ac:dyDescent="0.25">
      <c r="B49" s="48"/>
      <c r="C49" s="48"/>
      <c r="D49" s="48"/>
      <c r="E49" s="48"/>
      <c r="F49" s="48"/>
      <c r="G49" s="48"/>
      <c r="H49" s="48"/>
      <c r="I49" s="48"/>
      <c r="J49" s="48"/>
      <c r="K49" s="48"/>
      <c r="L49" s="48"/>
      <c r="M49" s="48"/>
      <c r="N49" s="48"/>
      <c r="O49" s="48"/>
      <c r="P49" s="48"/>
      <c r="Q49" s="48"/>
      <c r="R49" s="48"/>
      <c r="S49" s="48"/>
      <c r="T49" s="48"/>
      <c r="U49" s="41"/>
    </row>
    <row r="50" spans="2:21" x14ac:dyDescent="0.25">
      <c r="B50" s="48"/>
      <c r="C50" s="48"/>
      <c r="D50" s="48"/>
      <c r="E50" s="48"/>
      <c r="F50" s="48"/>
      <c r="G50" s="48"/>
      <c r="H50" s="48"/>
      <c r="I50" s="48"/>
      <c r="J50" s="48"/>
      <c r="K50" s="48"/>
      <c r="L50" s="48"/>
      <c r="M50" s="48"/>
      <c r="N50" s="48"/>
      <c r="O50" s="48"/>
      <c r="P50" s="48"/>
      <c r="Q50" s="48"/>
      <c r="R50" s="48"/>
      <c r="S50" s="48"/>
      <c r="T50" s="48"/>
      <c r="U50" s="41"/>
    </row>
    <row r="51" spans="2:21" x14ac:dyDescent="0.25">
      <c r="B51" s="48"/>
      <c r="C51" s="48"/>
      <c r="D51" s="48"/>
      <c r="E51" s="48"/>
      <c r="F51" s="48"/>
      <c r="G51" s="48"/>
      <c r="H51" s="48"/>
      <c r="I51" s="48"/>
      <c r="J51" s="48"/>
      <c r="K51" s="48"/>
      <c r="L51" s="48"/>
      <c r="M51" s="48"/>
      <c r="N51" s="48"/>
      <c r="O51" s="48"/>
      <c r="P51" s="48"/>
      <c r="Q51" s="48"/>
      <c r="R51" s="48"/>
      <c r="S51" s="48"/>
      <c r="T51" s="48"/>
      <c r="U51" s="41"/>
    </row>
    <row r="52" spans="2:21" ht="23.25" customHeight="1" x14ac:dyDescent="0.25">
      <c r="B52" s="48"/>
      <c r="C52" s="48"/>
      <c r="D52" s="48"/>
      <c r="E52" s="48"/>
      <c r="F52" s="48"/>
      <c r="G52" s="48"/>
      <c r="H52" s="48"/>
      <c r="I52" s="48"/>
      <c r="J52" s="48"/>
      <c r="K52" s="48"/>
      <c r="L52" s="48"/>
      <c r="M52" s="48"/>
      <c r="N52" s="48"/>
      <c r="O52" s="48"/>
      <c r="P52" s="48"/>
      <c r="Q52" s="48"/>
      <c r="R52" s="48"/>
      <c r="S52" s="48"/>
      <c r="T52" s="48"/>
      <c r="U52" s="41"/>
    </row>
    <row r="53" spans="2:21" ht="26.25" x14ac:dyDescent="0.4">
      <c r="B53" s="5" t="s">
        <v>5</v>
      </c>
      <c r="C53" s="58"/>
      <c r="D53" s="48"/>
      <c r="E53" s="48"/>
      <c r="F53" s="48"/>
      <c r="G53" s="48"/>
      <c r="H53" s="48"/>
      <c r="I53" s="48"/>
      <c r="J53" s="48"/>
      <c r="K53" s="48"/>
      <c r="L53" s="48"/>
      <c r="M53" s="48"/>
      <c r="N53" s="48"/>
      <c r="O53" s="48"/>
      <c r="P53" s="48"/>
      <c r="Q53" s="48"/>
      <c r="R53" s="48"/>
      <c r="S53" s="48"/>
      <c r="T53" s="48"/>
      <c r="U53" s="41"/>
    </row>
    <row r="54" spans="2:21" ht="26.25" x14ac:dyDescent="0.4">
      <c r="B54" s="81" t="s">
        <v>6</v>
      </c>
      <c r="C54" s="81"/>
      <c r="D54" s="81"/>
      <c r="E54" s="81"/>
      <c r="F54" s="48"/>
      <c r="G54" s="48"/>
      <c r="H54" s="48"/>
      <c r="I54" s="48"/>
      <c r="J54" s="48"/>
      <c r="K54" s="48"/>
      <c r="L54" s="81" t="s">
        <v>5</v>
      </c>
      <c r="M54" s="81"/>
      <c r="N54" s="81"/>
      <c r="O54" s="81"/>
      <c r="P54" s="48"/>
      <c r="Q54" s="48"/>
      <c r="R54" s="48"/>
      <c r="S54" s="48"/>
      <c r="T54" s="48"/>
      <c r="U54" s="41"/>
    </row>
    <row r="55" spans="2:21" x14ac:dyDescent="0.25">
      <c r="B55" s="48"/>
      <c r="C55" s="48"/>
      <c r="D55" s="48"/>
      <c r="E55" s="48"/>
      <c r="F55" s="48"/>
      <c r="G55" s="48"/>
      <c r="H55" s="48"/>
      <c r="I55" s="48"/>
      <c r="J55" s="48"/>
      <c r="K55" s="48"/>
      <c r="L55" s="48"/>
      <c r="M55" s="48"/>
      <c r="N55" s="48"/>
      <c r="O55" s="48"/>
      <c r="P55" s="48"/>
      <c r="Q55" s="48"/>
      <c r="R55" s="48"/>
      <c r="S55" s="48"/>
      <c r="T55" s="48"/>
      <c r="U55" s="41"/>
    </row>
    <row r="56" spans="2:21" x14ac:dyDescent="0.25">
      <c r="B56" s="48"/>
      <c r="C56" s="48"/>
      <c r="D56" s="48"/>
      <c r="E56" s="48"/>
      <c r="F56" s="48"/>
      <c r="G56" s="48"/>
      <c r="H56" s="48"/>
      <c r="I56" s="48"/>
      <c r="J56" s="48"/>
      <c r="K56" s="48"/>
      <c r="L56" s="48"/>
      <c r="M56" s="48"/>
      <c r="N56" s="48"/>
      <c r="O56" s="48"/>
      <c r="P56" s="48"/>
      <c r="Q56" s="48"/>
      <c r="R56" s="48"/>
      <c r="S56" s="48"/>
      <c r="T56" s="48"/>
      <c r="U56" s="41"/>
    </row>
    <row r="57" spans="2:21" x14ac:dyDescent="0.25">
      <c r="B57" s="48"/>
      <c r="C57" s="48"/>
      <c r="D57" s="48"/>
      <c r="E57" s="48"/>
      <c r="F57" s="48"/>
      <c r="G57" s="48"/>
      <c r="H57" s="48"/>
      <c r="I57" s="48"/>
      <c r="J57" s="48"/>
      <c r="K57" s="48"/>
      <c r="L57" s="48"/>
      <c r="M57" s="48"/>
      <c r="N57" s="48"/>
      <c r="O57" s="48"/>
      <c r="P57" s="48"/>
      <c r="Q57" s="48"/>
      <c r="R57" s="48"/>
      <c r="S57" s="48"/>
      <c r="T57" s="48"/>
      <c r="U57" s="41"/>
    </row>
    <row r="58" spans="2:21" x14ac:dyDescent="0.25">
      <c r="B58" s="48"/>
      <c r="C58" s="48"/>
      <c r="D58" s="48"/>
      <c r="E58" s="48"/>
      <c r="F58" s="48"/>
      <c r="G58" s="48"/>
      <c r="H58" s="48"/>
      <c r="I58" s="48"/>
      <c r="J58" s="48"/>
      <c r="K58" s="48"/>
      <c r="L58" s="48"/>
      <c r="M58" s="48"/>
      <c r="N58" s="48"/>
      <c r="O58" s="48"/>
      <c r="P58" s="48"/>
      <c r="Q58" s="48"/>
      <c r="R58" s="48"/>
      <c r="S58" s="48"/>
      <c r="T58" s="48"/>
      <c r="U58" s="41"/>
    </row>
    <row r="59" spans="2:21" x14ac:dyDescent="0.25">
      <c r="B59" s="48"/>
      <c r="C59" s="48"/>
      <c r="D59" s="48"/>
      <c r="E59" s="48"/>
      <c r="F59" s="48"/>
      <c r="G59" s="48"/>
      <c r="H59" s="48"/>
      <c r="I59" s="48"/>
      <c r="J59" s="48"/>
      <c r="K59" s="48"/>
      <c r="L59" s="48"/>
      <c r="M59" s="48"/>
      <c r="N59" s="48"/>
      <c r="O59" s="48"/>
      <c r="P59" s="48"/>
      <c r="Q59" s="48"/>
      <c r="R59" s="48"/>
      <c r="S59" s="48"/>
      <c r="T59" s="48"/>
      <c r="U59" s="41"/>
    </row>
    <row r="60" spans="2:21" x14ac:dyDescent="0.25">
      <c r="B60" s="48"/>
      <c r="C60" s="48"/>
      <c r="D60" s="48"/>
      <c r="E60" s="48"/>
      <c r="F60" s="48"/>
      <c r="G60" s="48"/>
      <c r="H60" s="48"/>
      <c r="I60" s="48"/>
      <c r="J60" s="48"/>
      <c r="K60" s="48"/>
      <c r="L60" s="48"/>
      <c r="M60" s="48"/>
      <c r="N60" s="48"/>
      <c r="O60" s="48"/>
      <c r="P60" s="48"/>
      <c r="Q60" s="48"/>
      <c r="R60" s="48"/>
      <c r="S60" s="48"/>
      <c r="T60" s="48"/>
      <c r="U60" s="41"/>
    </row>
    <row r="61" spans="2:21" x14ac:dyDescent="0.25">
      <c r="B61" s="48"/>
      <c r="C61" s="48"/>
      <c r="D61" s="48"/>
      <c r="E61" s="48"/>
      <c r="F61" s="48"/>
      <c r="G61" s="48"/>
      <c r="H61" s="48"/>
      <c r="I61" s="48"/>
      <c r="J61" s="48"/>
      <c r="K61" s="48"/>
      <c r="L61" s="48"/>
      <c r="M61" s="48"/>
      <c r="N61" s="48"/>
      <c r="O61" s="48"/>
      <c r="P61" s="48"/>
      <c r="Q61" s="48"/>
      <c r="R61" s="48"/>
      <c r="S61" s="48"/>
      <c r="T61" s="48"/>
      <c r="U61" s="41"/>
    </row>
    <row r="62" spans="2:21" x14ac:dyDescent="0.25">
      <c r="B62" s="48"/>
      <c r="C62" s="48"/>
      <c r="D62" s="48"/>
      <c r="E62" s="48"/>
      <c r="F62" s="48"/>
      <c r="G62" s="48"/>
      <c r="H62" s="48"/>
      <c r="I62" s="48"/>
      <c r="J62" s="48"/>
      <c r="K62" s="48"/>
      <c r="L62" s="48"/>
      <c r="M62" s="48"/>
      <c r="N62" s="48"/>
      <c r="O62" s="48"/>
      <c r="P62" s="48"/>
      <c r="Q62" s="48"/>
      <c r="R62" s="48"/>
      <c r="S62" s="48"/>
      <c r="T62" s="48"/>
      <c r="U62" s="41"/>
    </row>
    <row r="63" spans="2:21" x14ac:dyDescent="0.25">
      <c r="B63" s="48"/>
      <c r="C63" s="48"/>
      <c r="D63" s="48"/>
      <c r="E63" s="48"/>
      <c r="F63" s="48"/>
      <c r="G63" s="48"/>
      <c r="H63" s="48"/>
      <c r="I63" s="48"/>
      <c r="J63" s="48"/>
      <c r="K63" s="48"/>
      <c r="L63" s="48"/>
      <c r="M63" s="48"/>
      <c r="N63" s="48"/>
      <c r="O63" s="48"/>
      <c r="P63" s="48"/>
      <c r="Q63" s="48"/>
      <c r="R63" s="48"/>
      <c r="S63" s="48"/>
      <c r="T63" s="48"/>
      <c r="U63" s="41"/>
    </row>
    <row r="64" spans="2:21" x14ac:dyDescent="0.25">
      <c r="B64" s="48"/>
      <c r="C64" s="48"/>
      <c r="D64" s="48"/>
      <c r="E64" s="48"/>
      <c r="F64" s="48"/>
      <c r="G64" s="48"/>
      <c r="H64" s="48"/>
      <c r="I64" s="48"/>
      <c r="J64" s="48"/>
      <c r="K64" s="48"/>
      <c r="L64" s="48"/>
      <c r="M64" s="48"/>
      <c r="N64" s="48"/>
      <c r="O64" s="48"/>
      <c r="P64" s="48"/>
      <c r="Q64" s="48"/>
      <c r="R64" s="48"/>
      <c r="S64" s="48"/>
      <c r="T64" s="48"/>
      <c r="U64" s="41"/>
    </row>
    <row r="65" spans="2:21" x14ac:dyDescent="0.25">
      <c r="B65" s="48"/>
      <c r="C65" s="48"/>
      <c r="D65" s="48"/>
      <c r="E65" s="48"/>
      <c r="F65" s="48"/>
      <c r="G65" s="48"/>
      <c r="H65" s="48"/>
      <c r="I65" s="48"/>
      <c r="J65" s="48"/>
      <c r="K65" s="48"/>
      <c r="L65" s="48"/>
      <c r="M65" s="48"/>
      <c r="N65" s="48"/>
      <c r="O65" s="48"/>
      <c r="P65" s="48"/>
      <c r="Q65" s="48"/>
      <c r="R65" s="48"/>
      <c r="S65" s="48"/>
      <c r="T65" s="48"/>
      <c r="U65" s="41"/>
    </row>
    <row r="66" spans="2:21" x14ac:dyDescent="0.25">
      <c r="B66" s="48"/>
      <c r="C66" s="48"/>
      <c r="D66" s="48"/>
      <c r="E66" s="48"/>
      <c r="F66" s="48"/>
      <c r="G66" s="48"/>
      <c r="H66" s="48"/>
      <c r="I66" s="48"/>
      <c r="J66" s="48"/>
      <c r="K66" s="48"/>
      <c r="L66" s="48"/>
      <c r="M66" s="48"/>
      <c r="N66" s="48"/>
      <c r="O66" s="48"/>
      <c r="P66" s="48"/>
      <c r="Q66" s="48"/>
      <c r="R66" s="48"/>
      <c r="S66" s="48"/>
      <c r="T66" s="48"/>
      <c r="U66" s="41"/>
    </row>
    <row r="67" spans="2:21" x14ac:dyDescent="0.25">
      <c r="B67" s="48"/>
      <c r="C67" s="48"/>
      <c r="D67" s="48"/>
      <c r="E67" s="48"/>
      <c r="F67" s="48"/>
      <c r="G67" s="48"/>
      <c r="H67" s="48"/>
      <c r="I67" s="48"/>
      <c r="J67" s="48"/>
      <c r="K67" s="48"/>
      <c r="L67" s="48"/>
      <c r="M67" s="48"/>
      <c r="N67" s="48"/>
      <c r="O67" s="48"/>
      <c r="P67" s="48"/>
      <c r="Q67" s="48"/>
      <c r="R67" s="48"/>
      <c r="S67" s="48"/>
      <c r="T67" s="48"/>
      <c r="U67" s="41"/>
    </row>
    <row r="68" spans="2:21" x14ac:dyDescent="0.25">
      <c r="B68" s="48"/>
      <c r="C68" s="48"/>
      <c r="D68" s="48"/>
      <c r="E68" s="48"/>
      <c r="F68" s="48"/>
      <c r="G68" s="48"/>
      <c r="H68" s="48"/>
      <c r="I68" s="48"/>
      <c r="J68" s="48"/>
      <c r="K68" s="48"/>
      <c r="L68" s="48"/>
      <c r="M68" s="48"/>
      <c r="N68" s="48"/>
      <c r="O68" s="48"/>
      <c r="P68" s="48"/>
      <c r="Q68" s="48"/>
      <c r="R68" s="48"/>
      <c r="S68" s="48"/>
      <c r="T68" s="48"/>
      <c r="U68" s="41"/>
    </row>
    <row r="69" spans="2:21" x14ac:dyDescent="0.25">
      <c r="B69" s="48"/>
      <c r="C69" s="48"/>
      <c r="D69" s="48"/>
      <c r="E69" s="48"/>
      <c r="F69" s="48"/>
      <c r="G69" s="48"/>
      <c r="H69" s="48"/>
      <c r="I69" s="48"/>
      <c r="J69" s="48"/>
      <c r="K69" s="48"/>
      <c r="L69" s="48"/>
      <c r="M69" s="48"/>
      <c r="N69" s="48"/>
      <c r="O69" s="48"/>
      <c r="P69" s="48"/>
      <c r="Q69" s="48"/>
      <c r="R69" s="48"/>
      <c r="S69" s="48"/>
      <c r="T69" s="48"/>
      <c r="U69" s="41"/>
    </row>
    <row r="70" spans="2:21" x14ac:dyDescent="0.25">
      <c r="B70" s="48"/>
      <c r="C70" s="48"/>
      <c r="D70" s="48"/>
      <c r="E70" s="48"/>
      <c r="F70" s="48"/>
      <c r="G70" s="48"/>
      <c r="H70" s="48"/>
      <c r="I70" s="48"/>
      <c r="J70" s="48"/>
      <c r="K70" s="48"/>
      <c r="L70" s="48"/>
      <c r="M70" s="48"/>
      <c r="N70" s="48"/>
      <c r="O70" s="48"/>
      <c r="P70" s="48"/>
      <c r="Q70" s="48"/>
      <c r="R70" s="48"/>
      <c r="S70" s="48"/>
      <c r="T70" s="48"/>
      <c r="U70" s="41"/>
    </row>
    <row r="71" spans="2:21" x14ac:dyDescent="0.25">
      <c r="B71" s="48"/>
      <c r="C71" s="48"/>
      <c r="D71" s="48"/>
      <c r="E71" s="48"/>
      <c r="F71" s="48"/>
      <c r="G71" s="48"/>
      <c r="H71" s="48"/>
      <c r="I71" s="48"/>
      <c r="J71" s="48"/>
      <c r="K71" s="48"/>
      <c r="L71" s="48"/>
      <c r="M71" s="48"/>
      <c r="N71" s="48"/>
      <c r="O71" s="48"/>
      <c r="P71" s="48"/>
      <c r="Q71" s="48"/>
      <c r="R71" s="48"/>
      <c r="S71" s="48"/>
      <c r="T71" s="48"/>
      <c r="U71" s="41"/>
    </row>
    <row r="72" spans="2:21" x14ac:dyDescent="0.25">
      <c r="B72" s="48"/>
      <c r="C72" s="48"/>
      <c r="D72" s="48"/>
      <c r="E72" s="48"/>
      <c r="F72" s="48"/>
      <c r="G72" s="48"/>
      <c r="H72" s="48"/>
      <c r="I72" s="48"/>
      <c r="J72" s="48"/>
      <c r="K72" s="48"/>
      <c r="L72" s="48"/>
      <c r="M72" s="48"/>
      <c r="N72" s="48"/>
      <c r="O72" s="48"/>
      <c r="P72" s="48"/>
      <c r="Q72" s="48"/>
      <c r="R72" s="48"/>
      <c r="S72" s="48"/>
      <c r="T72" s="48"/>
      <c r="U72" s="41"/>
    </row>
    <row r="73" spans="2:21" x14ac:dyDescent="0.25">
      <c r="B73" s="48"/>
      <c r="C73" s="48"/>
      <c r="D73" s="48"/>
      <c r="E73" s="48"/>
      <c r="F73" s="48"/>
      <c r="G73" s="48"/>
      <c r="H73" s="48"/>
      <c r="I73" s="48"/>
      <c r="J73" s="48"/>
      <c r="K73" s="48"/>
      <c r="L73" s="48"/>
      <c r="M73" s="48"/>
      <c r="N73" s="48"/>
      <c r="O73" s="48"/>
      <c r="P73" s="48"/>
      <c r="Q73" s="48"/>
      <c r="R73" s="48"/>
      <c r="S73" s="48"/>
      <c r="T73" s="48"/>
      <c r="U73" s="41"/>
    </row>
    <row r="74" spans="2:21" x14ac:dyDescent="0.25">
      <c r="B74" s="48"/>
      <c r="C74" s="48"/>
      <c r="D74" s="48"/>
      <c r="E74" s="48"/>
      <c r="F74" s="48"/>
      <c r="G74" s="48"/>
      <c r="H74" s="48"/>
      <c r="I74" s="48"/>
      <c r="J74" s="48"/>
      <c r="K74" s="48"/>
      <c r="L74" s="48"/>
      <c r="M74" s="48"/>
      <c r="N74" s="48"/>
      <c r="O74" s="48"/>
      <c r="P74" s="48"/>
      <c r="Q74" s="48"/>
      <c r="R74" s="48"/>
      <c r="S74" s="48"/>
      <c r="T74" s="48"/>
      <c r="U74" s="41"/>
    </row>
    <row r="75" spans="2:21" x14ac:dyDescent="0.25">
      <c r="B75" s="48"/>
      <c r="C75" s="48"/>
      <c r="D75" s="48"/>
      <c r="E75" s="48"/>
      <c r="F75" s="48"/>
      <c r="G75" s="48"/>
      <c r="H75" s="48"/>
      <c r="I75" s="48"/>
      <c r="J75" s="48"/>
      <c r="K75" s="48"/>
      <c r="L75" s="48"/>
      <c r="M75" s="48"/>
      <c r="N75" s="48"/>
      <c r="O75" s="48"/>
      <c r="P75" s="48"/>
      <c r="Q75" s="48"/>
      <c r="R75" s="48"/>
      <c r="S75" s="48"/>
      <c r="T75" s="48"/>
      <c r="U75" s="41"/>
    </row>
    <row r="76" spans="2:21" x14ac:dyDescent="0.25">
      <c r="U76" s="41"/>
    </row>
  </sheetData>
  <sheetProtection sheet="1" objects="1" scenarios="1"/>
  <mergeCells count="9">
    <mergeCell ref="B54:E54"/>
    <mergeCell ref="L54:O54"/>
    <mergeCell ref="B1:T1"/>
    <mergeCell ref="B4:E4"/>
    <mergeCell ref="L4:O4"/>
    <mergeCell ref="B20:E20"/>
    <mergeCell ref="L20:O20"/>
    <mergeCell ref="B36:E36"/>
    <mergeCell ref="L36:O3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CC8D9-4E36-4B01-9269-074A439A8786}">
  <dimension ref="A1:R42"/>
  <sheetViews>
    <sheetView workbookViewId="0">
      <selection activeCell="B22" sqref="B22"/>
    </sheetView>
  </sheetViews>
  <sheetFormatPr defaultRowHeight="15" x14ac:dyDescent="0.25"/>
  <cols>
    <col min="1" max="1" width="7.140625" customWidth="1"/>
    <col min="2" max="2" width="44.85546875" bestFit="1" customWidth="1"/>
    <col min="3" max="3" width="5.5703125" customWidth="1"/>
    <col min="4" max="4" width="25.28515625" bestFit="1" customWidth="1"/>
    <col min="9" max="9" width="6.85546875" customWidth="1"/>
    <col min="10" max="10" width="6" customWidth="1"/>
  </cols>
  <sheetData>
    <row r="1" spans="1:18" x14ac:dyDescent="0.25">
      <c r="A1" s="40"/>
      <c r="B1" s="40"/>
      <c r="C1" s="40"/>
      <c r="D1" s="48"/>
      <c r="E1" s="48"/>
      <c r="F1" s="48"/>
      <c r="G1" s="48"/>
      <c r="H1" s="48"/>
      <c r="I1" s="48"/>
      <c r="J1" s="48"/>
      <c r="K1" s="48"/>
      <c r="L1" s="48"/>
      <c r="M1" s="48"/>
      <c r="N1" s="48"/>
      <c r="O1" s="48"/>
      <c r="P1" s="48"/>
      <c r="Q1" s="48"/>
      <c r="R1" s="48"/>
    </row>
    <row r="2" spans="1:18" ht="46.5" x14ac:dyDescent="0.25">
      <c r="A2" s="40"/>
      <c r="B2" s="76" t="s">
        <v>54</v>
      </c>
      <c r="C2" s="76"/>
      <c r="D2" s="76"/>
      <c r="E2" s="76"/>
      <c r="F2" s="76"/>
      <c r="G2" s="76"/>
      <c r="H2" s="76"/>
      <c r="I2" s="76"/>
      <c r="J2" s="76"/>
      <c r="K2" s="76"/>
      <c r="L2" s="76"/>
      <c r="M2" s="76"/>
      <c r="N2" s="76"/>
      <c r="O2" s="76"/>
      <c r="P2" s="76"/>
      <c r="Q2" s="76"/>
      <c r="R2" s="48"/>
    </row>
    <row r="3" spans="1:18" x14ac:dyDescent="0.25">
      <c r="A3" s="40"/>
      <c r="C3" s="40"/>
      <c r="D3" s="48"/>
      <c r="E3" s="48"/>
      <c r="F3" s="48"/>
      <c r="G3" s="48"/>
      <c r="H3" s="48"/>
      <c r="I3" s="48"/>
      <c r="J3" s="48"/>
      <c r="K3" s="48"/>
      <c r="L3" s="48"/>
      <c r="M3" s="48"/>
      <c r="N3" s="48"/>
      <c r="O3" s="48"/>
      <c r="P3" s="48"/>
      <c r="Q3" s="48"/>
      <c r="R3" s="48"/>
    </row>
    <row r="4" spans="1:18" ht="21.75" thickBot="1" x14ac:dyDescent="0.4">
      <c r="A4" s="40"/>
      <c r="B4" s="64" t="s">
        <v>55</v>
      </c>
      <c r="C4" s="40"/>
      <c r="D4" s="51" t="s">
        <v>76</v>
      </c>
      <c r="E4" s="48"/>
      <c r="F4" s="48"/>
      <c r="G4" s="48"/>
      <c r="H4" s="48"/>
      <c r="I4" s="48"/>
      <c r="J4" s="48"/>
      <c r="K4" s="51" t="s">
        <v>85</v>
      </c>
      <c r="L4" s="48"/>
      <c r="M4" s="48"/>
      <c r="N4" s="48"/>
      <c r="O4" s="48"/>
      <c r="P4" s="48"/>
      <c r="Q4" s="48"/>
      <c r="R4" s="48"/>
    </row>
    <row r="5" spans="1:18" ht="18.75" x14ac:dyDescent="0.3">
      <c r="A5" s="40"/>
      <c r="B5" s="65">
        <f>'Personal Budget'!C8</f>
        <v>0</v>
      </c>
      <c r="C5" s="40"/>
      <c r="D5" s="48"/>
      <c r="E5" s="48"/>
      <c r="F5" s="48"/>
      <c r="G5" s="48"/>
      <c r="H5" s="48"/>
      <c r="I5" s="48"/>
      <c r="J5" s="48"/>
      <c r="K5" s="48"/>
      <c r="L5" s="48"/>
      <c r="M5" s="48"/>
      <c r="N5" s="48"/>
      <c r="O5" s="48"/>
      <c r="P5" s="48"/>
      <c r="Q5" s="48"/>
      <c r="R5" s="48"/>
    </row>
    <row r="6" spans="1:18" ht="18.75" x14ac:dyDescent="0.3">
      <c r="A6" s="40"/>
      <c r="B6" s="56"/>
      <c r="C6" s="40"/>
      <c r="D6" s="48"/>
      <c r="E6" s="48"/>
      <c r="F6" s="48"/>
      <c r="G6" s="48"/>
      <c r="H6" s="48"/>
      <c r="I6" s="48"/>
      <c r="J6" s="48"/>
      <c r="K6" s="48"/>
      <c r="L6" s="48"/>
      <c r="M6" s="48"/>
      <c r="N6" s="48"/>
      <c r="O6" s="48"/>
      <c r="P6" s="48"/>
      <c r="Q6" s="48"/>
      <c r="R6" s="48"/>
    </row>
    <row r="7" spans="1:18" ht="19.5" thickBot="1" x14ac:dyDescent="0.35">
      <c r="A7" s="40"/>
      <c r="B7" s="64" t="s">
        <v>56</v>
      </c>
      <c r="C7" s="40"/>
      <c r="D7" s="48"/>
      <c r="E7" s="48"/>
      <c r="F7" s="48"/>
      <c r="G7" s="48"/>
      <c r="H7" s="48"/>
      <c r="I7" s="48"/>
      <c r="J7" s="48"/>
      <c r="K7" s="48"/>
      <c r="L7" s="48"/>
      <c r="M7" s="48"/>
      <c r="N7" s="48"/>
      <c r="O7" s="48"/>
      <c r="P7" s="48"/>
      <c r="Q7" s="48"/>
      <c r="R7" s="48"/>
    </row>
    <row r="8" spans="1:18" ht="18.75" x14ac:dyDescent="0.3">
      <c r="A8" s="40"/>
      <c r="B8" s="65">
        <f>'Personal Budget'!I11</f>
        <v>0</v>
      </c>
      <c r="C8" s="40"/>
      <c r="D8" s="48"/>
      <c r="E8" s="48"/>
      <c r="F8" s="48"/>
      <c r="G8" s="48"/>
      <c r="H8" s="48"/>
      <c r="I8" s="48"/>
      <c r="J8" s="48"/>
      <c r="K8" s="48"/>
      <c r="L8" s="48"/>
      <c r="M8" s="48"/>
      <c r="N8" s="48"/>
      <c r="O8" s="48"/>
      <c r="P8" s="48"/>
      <c r="Q8" s="48"/>
      <c r="R8" s="48"/>
    </row>
    <row r="9" spans="1:18" ht="18.75" x14ac:dyDescent="0.3">
      <c r="A9" s="40"/>
      <c r="B9" s="57"/>
      <c r="C9" s="40"/>
      <c r="D9" s="48"/>
      <c r="E9" s="48"/>
      <c r="F9" s="48"/>
      <c r="G9" s="48"/>
      <c r="H9" s="48"/>
      <c r="I9" s="48"/>
      <c r="J9" s="48"/>
      <c r="K9" s="48"/>
      <c r="L9" s="48"/>
      <c r="M9" s="48"/>
      <c r="N9" s="48"/>
      <c r="O9" s="48"/>
      <c r="P9" s="48"/>
      <c r="Q9" s="48"/>
      <c r="R9" s="48"/>
    </row>
    <row r="10" spans="1:18" ht="19.5" thickBot="1" x14ac:dyDescent="0.35">
      <c r="A10" s="40"/>
      <c r="B10" s="64" t="s">
        <v>80</v>
      </c>
      <c r="C10" s="40"/>
      <c r="D10" s="48"/>
      <c r="E10" s="48"/>
      <c r="F10" s="48"/>
      <c r="G10" s="48"/>
      <c r="H10" s="48"/>
      <c r="I10" s="48"/>
      <c r="J10" s="48"/>
      <c r="K10" s="48"/>
      <c r="L10" s="48"/>
      <c r="M10" s="48"/>
      <c r="N10" s="48"/>
      <c r="O10" s="48"/>
      <c r="P10" s="48"/>
      <c r="Q10" s="48"/>
      <c r="R10" s="48"/>
    </row>
    <row r="11" spans="1:18" ht="18.75" x14ac:dyDescent="0.3">
      <c r="A11" s="40"/>
      <c r="B11" s="65">
        <f>'Personal Budget'!F8</f>
        <v>0</v>
      </c>
      <c r="C11" s="40"/>
      <c r="D11" s="48"/>
      <c r="E11" s="48"/>
      <c r="F11" s="48"/>
      <c r="G11" s="48"/>
      <c r="H11" s="48"/>
      <c r="I11" s="48"/>
      <c r="J11" s="48"/>
      <c r="K11" s="48"/>
      <c r="L11" s="48"/>
      <c r="M11" s="48"/>
      <c r="N11" s="48"/>
      <c r="O11" s="48"/>
      <c r="P11" s="48"/>
      <c r="Q11" s="48"/>
      <c r="R11" s="48"/>
    </row>
    <row r="12" spans="1:18" x14ac:dyDescent="0.25">
      <c r="A12" s="40"/>
      <c r="C12" s="40"/>
      <c r="D12" s="48"/>
      <c r="E12" s="48"/>
      <c r="F12" s="48"/>
      <c r="G12" s="48"/>
      <c r="H12" s="48"/>
      <c r="I12" s="48"/>
      <c r="J12" s="48"/>
      <c r="K12" s="48"/>
      <c r="L12" s="48"/>
      <c r="M12" s="48"/>
      <c r="N12" s="48"/>
      <c r="O12" s="48"/>
      <c r="P12" s="48"/>
      <c r="Q12" s="48"/>
      <c r="R12" s="48"/>
    </row>
    <row r="13" spans="1:18" x14ac:dyDescent="0.25">
      <c r="A13" s="40"/>
      <c r="B13" s="40"/>
      <c r="C13" s="40"/>
      <c r="D13" s="48"/>
      <c r="E13" s="48"/>
      <c r="F13" s="48"/>
      <c r="G13" s="48"/>
      <c r="H13" s="48"/>
      <c r="I13" s="48"/>
      <c r="J13" s="48"/>
      <c r="K13" s="48"/>
      <c r="L13" s="48"/>
      <c r="M13" s="48"/>
      <c r="N13" s="48"/>
      <c r="O13" s="48"/>
      <c r="P13" s="48"/>
      <c r="Q13" s="48"/>
      <c r="R13" s="48"/>
    </row>
    <row r="14" spans="1:18" x14ac:dyDescent="0.25">
      <c r="A14" s="40"/>
      <c r="B14" s="40"/>
      <c r="C14" s="40"/>
      <c r="D14" s="48"/>
      <c r="E14" s="48"/>
      <c r="F14" s="48"/>
      <c r="G14" s="48"/>
      <c r="H14" s="48"/>
      <c r="I14" s="48"/>
      <c r="J14" s="48"/>
      <c r="K14" s="48"/>
      <c r="L14" s="48"/>
      <c r="M14" s="48"/>
      <c r="N14" s="48"/>
      <c r="O14" s="48"/>
      <c r="P14" s="48"/>
      <c r="Q14" s="48"/>
      <c r="R14" s="48"/>
    </row>
    <row r="15" spans="1:18" x14ac:dyDescent="0.25">
      <c r="A15" s="40"/>
      <c r="B15" s="40"/>
      <c r="C15" s="40"/>
      <c r="D15" s="48"/>
      <c r="E15" s="48"/>
      <c r="F15" s="48"/>
      <c r="G15" s="48"/>
      <c r="H15" s="48"/>
      <c r="I15" s="48"/>
      <c r="J15" s="48"/>
      <c r="K15" s="48"/>
      <c r="L15" s="48"/>
      <c r="M15" s="48"/>
      <c r="N15" s="48"/>
      <c r="O15" s="48"/>
      <c r="P15" s="48"/>
      <c r="Q15" s="48"/>
      <c r="R15" s="48"/>
    </row>
    <row r="16" spans="1:18" ht="21" x14ac:dyDescent="0.35">
      <c r="A16" s="40"/>
      <c r="B16" s="40"/>
      <c r="C16" s="40"/>
      <c r="D16" s="51" t="s">
        <v>65</v>
      </c>
      <c r="E16" s="48"/>
      <c r="F16" s="48"/>
      <c r="G16" s="48"/>
      <c r="H16" s="48"/>
      <c r="I16" s="48"/>
      <c r="J16" s="48"/>
      <c r="K16" s="51" t="s">
        <v>86</v>
      </c>
      <c r="L16" s="51"/>
      <c r="M16" s="51"/>
      <c r="N16" s="51"/>
      <c r="O16" s="52"/>
      <c r="P16" s="48"/>
      <c r="Q16" s="48"/>
      <c r="R16" s="48"/>
    </row>
    <row r="17" spans="1:18" ht="21" x14ac:dyDescent="0.35">
      <c r="A17" s="40"/>
      <c r="B17" s="40"/>
      <c r="C17" s="40"/>
      <c r="D17" s="48"/>
      <c r="E17" s="52"/>
      <c r="F17" s="48"/>
      <c r="G17" s="48"/>
      <c r="H17" s="48"/>
      <c r="I17" s="48"/>
      <c r="J17" s="48"/>
      <c r="K17" s="48"/>
      <c r="L17" s="48"/>
      <c r="M17" s="48"/>
      <c r="N17" s="48"/>
      <c r="O17" s="48"/>
      <c r="P17" s="48"/>
      <c r="Q17" s="48"/>
      <c r="R17" s="48"/>
    </row>
    <row r="18" spans="1:18" x14ac:dyDescent="0.25">
      <c r="A18" s="40"/>
      <c r="B18" s="40"/>
      <c r="C18" s="40"/>
      <c r="D18" s="48"/>
      <c r="E18" s="48"/>
      <c r="F18" s="48"/>
      <c r="G18" s="48"/>
      <c r="H18" s="48"/>
      <c r="I18" s="48"/>
      <c r="J18" s="48"/>
      <c r="K18" s="48"/>
      <c r="L18" s="48"/>
      <c r="M18" s="48"/>
      <c r="N18" s="48"/>
      <c r="O18" s="48"/>
      <c r="P18" s="48"/>
      <c r="Q18" s="48"/>
      <c r="R18" s="48"/>
    </row>
    <row r="19" spans="1:18" x14ac:dyDescent="0.25">
      <c r="A19" s="40"/>
      <c r="C19" s="40"/>
      <c r="D19" s="48"/>
      <c r="E19" s="48"/>
      <c r="F19" s="48"/>
      <c r="G19" s="48"/>
      <c r="H19" s="48"/>
      <c r="I19" s="48"/>
      <c r="J19" s="48"/>
      <c r="K19" s="48"/>
      <c r="L19" s="48"/>
      <c r="M19" s="48"/>
      <c r="N19" s="48"/>
      <c r="O19" s="48"/>
      <c r="P19" s="48"/>
      <c r="Q19" s="48"/>
      <c r="R19" s="48"/>
    </row>
    <row r="20" spans="1:18" x14ac:dyDescent="0.25">
      <c r="A20" s="40"/>
      <c r="B20" s="40"/>
      <c r="C20" s="40"/>
      <c r="D20" s="48"/>
      <c r="E20" s="48"/>
      <c r="F20" s="48"/>
      <c r="G20" s="48"/>
      <c r="H20" s="48"/>
      <c r="I20" s="48"/>
      <c r="J20" s="48"/>
      <c r="K20" s="48"/>
      <c r="L20" s="48"/>
      <c r="M20" s="48"/>
      <c r="N20" s="48"/>
      <c r="O20" s="48"/>
      <c r="P20" s="48"/>
      <c r="Q20" s="48"/>
      <c r="R20" s="48"/>
    </row>
    <row r="21" spans="1:18" x14ac:dyDescent="0.25">
      <c r="A21" s="40"/>
      <c r="B21" s="40"/>
      <c r="C21" s="40"/>
      <c r="D21" s="48"/>
      <c r="E21" s="48"/>
      <c r="F21" s="48"/>
      <c r="G21" s="48"/>
      <c r="H21" s="48"/>
      <c r="I21" s="48"/>
      <c r="J21" s="48"/>
      <c r="K21" s="48"/>
      <c r="L21" s="48"/>
      <c r="M21" s="48"/>
      <c r="N21" s="48"/>
      <c r="O21" s="48"/>
      <c r="P21" s="48"/>
      <c r="Q21" s="48"/>
      <c r="R21" s="48"/>
    </row>
    <row r="22" spans="1:18" x14ac:dyDescent="0.25">
      <c r="A22" s="40"/>
      <c r="B22" s="40"/>
      <c r="C22" s="40"/>
      <c r="D22" s="48"/>
      <c r="E22" s="48"/>
      <c r="F22" s="48"/>
      <c r="G22" s="48"/>
      <c r="H22" s="48"/>
      <c r="I22" s="48"/>
      <c r="J22" s="48"/>
      <c r="K22" s="48"/>
      <c r="L22" s="48"/>
      <c r="M22" s="48"/>
      <c r="N22" s="48"/>
      <c r="O22" s="48"/>
      <c r="P22" s="48"/>
      <c r="Q22" s="48"/>
      <c r="R22" s="48"/>
    </row>
    <row r="23" spans="1:18" x14ac:dyDescent="0.25">
      <c r="A23" s="40"/>
      <c r="B23" s="40"/>
      <c r="C23" s="40"/>
      <c r="D23" s="48"/>
      <c r="E23" s="48"/>
      <c r="F23" s="48"/>
      <c r="G23" s="48"/>
      <c r="H23" s="48"/>
      <c r="I23" s="48"/>
      <c r="J23" s="48"/>
      <c r="K23" s="48"/>
      <c r="L23" s="48"/>
      <c r="M23" s="48"/>
      <c r="N23" s="48"/>
      <c r="O23" s="48"/>
      <c r="P23" s="48"/>
      <c r="Q23" s="48"/>
      <c r="R23" s="48"/>
    </row>
    <row r="24" spans="1:18" x14ac:dyDescent="0.25">
      <c r="A24" s="40"/>
      <c r="B24" s="40"/>
      <c r="C24" s="40"/>
      <c r="D24" s="48"/>
      <c r="E24" s="48"/>
      <c r="F24" s="48"/>
      <c r="G24" s="48"/>
      <c r="H24" s="48"/>
      <c r="I24" s="48"/>
      <c r="J24" s="48"/>
      <c r="K24" s="48"/>
      <c r="L24" s="48"/>
      <c r="M24" s="48"/>
      <c r="N24" s="48"/>
      <c r="O24" s="48"/>
      <c r="P24" s="48"/>
      <c r="Q24" s="48"/>
      <c r="R24" s="48"/>
    </row>
    <row r="25" spans="1:18" x14ac:dyDescent="0.25">
      <c r="A25" s="40"/>
      <c r="B25" s="40"/>
      <c r="C25" s="40"/>
      <c r="D25" s="48"/>
      <c r="E25" s="48"/>
      <c r="F25" s="48"/>
      <c r="G25" s="48"/>
      <c r="H25" s="48"/>
      <c r="I25" s="48"/>
      <c r="J25" s="48"/>
      <c r="K25" s="48"/>
      <c r="L25" s="48"/>
      <c r="M25" s="48"/>
      <c r="N25" s="48"/>
      <c r="O25" s="48"/>
      <c r="P25" s="48"/>
      <c r="Q25" s="48"/>
      <c r="R25" s="48"/>
    </row>
    <row r="26" spans="1:18" x14ac:dyDescent="0.25">
      <c r="A26" s="40"/>
      <c r="B26" s="40"/>
      <c r="C26" s="40"/>
      <c r="D26" s="48"/>
      <c r="E26" s="48"/>
      <c r="F26" s="48"/>
      <c r="G26" s="48"/>
      <c r="H26" s="48"/>
      <c r="I26" s="48"/>
      <c r="J26" s="48"/>
      <c r="K26" s="48"/>
      <c r="L26" s="48"/>
      <c r="M26" s="48"/>
      <c r="N26" s="48"/>
      <c r="O26" s="48"/>
      <c r="P26" s="48"/>
      <c r="Q26" s="48"/>
      <c r="R26" s="48"/>
    </row>
    <row r="27" spans="1:18" x14ac:dyDescent="0.25">
      <c r="A27" s="40"/>
      <c r="B27" s="40"/>
      <c r="C27" s="40"/>
      <c r="D27" s="48"/>
      <c r="E27" s="48"/>
      <c r="F27" s="48"/>
      <c r="G27" s="48"/>
      <c r="H27" s="48"/>
      <c r="I27" s="48"/>
      <c r="J27" s="48"/>
      <c r="K27" s="48"/>
      <c r="L27" s="48"/>
      <c r="M27" s="48"/>
      <c r="N27" s="48"/>
      <c r="O27" s="48"/>
      <c r="P27" s="48"/>
      <c r="Q27" s="48"/>
      <c r="R27" s="48"/>
    </row>
    <row r="28" spans="1:18" x14ac:dyDescent="0.25">
      <c r="A28" s="40"/>
      <c r="B28" s="40"/>
      <c r="C28" s="40"/>
      <c r="D28" s="48"/>
      <c r="E28" s="48"/>
      <c r="F28" s="48"/>
      <c r="G28" s="48"/>
      <c r="H28" s="48"/>
      <c r="I28" s="48"/>
      <c r="J28" s="48"/>
      <c r="K28" s="48"/>
      <c r="L28" s="48"/>
      <c r="M28" s="48"/>
      <c r="N28" s="48"/>
      <c r="O28" s="48"/>
      <c r="P28" s="48"/>
      <c r="Q28" s="48"/>
      <c r="R28" s="48"/>
    </row>
    <row r="29" spans="1:18" x14ac:dyDescent="0.25">
      <c r="A29" s="40"/>
      <c r="B29" s="40"/>
      <c r="C29" s="40"/>
      <c r="D29" s="48"/>
      <c r="E29" s="48"/>
      <c r="F29" s="48"/>
      <c r="G29" s="48"/>
      <c r="H29" s="48"/>
      <c r="I29" s="48"/>
      <c r="J29" s="48"/>
      <c r="K29" s="48"/>
      <c r="L29" s="48"/>
      <c r="M29" s="48"/>
      <c r="N29" s="48"/>
      <c r="O29" s="48"/>
      <c r="P29" s="48"/>
      <c r="Q29" s="48"/>
      <c r="R29" s="41"/>
    </row>
    <row r="30" spans="1:18" x14ac:dyDescent="0.25">
      <c r="A30" s="40"/>
      <c r="B30" s="40"/>
      <c r="C30" s="40"/>
      <c r="D30" s="41"/>
      <c r="E30" s="41"/>
      <c r="F30" s="41"/>
      <c r="G30" s="41"/>
      <c r="H30" s="41"/>
      <c r="I30" s="41"/>
      <c r="J30" s="41"/>
      <c r="K30" s="41"/>
      <c r="L30" s="41"/>
      <c r="M30" s="41"/>
      <c r="N30" s="41"/>
      <c r="O30" s="41"/>
      <c r="P30" s="41"/>
      <c r="Q30" s="41"/>
      <c r="R30" s="41"/>
    </row>
    <row r="31" spans="1:18" x14ac:dyDescent="0.25">
      <c r="A31" s="40"/>
      <c r="B31" s="40"/>
      <c r="C31" s="40"/>
      <c r="D31" s="41"/>
      <c r="E31" s="41"/>
      <c r="F31" s="41"/>
      <c r="G31" s="41"/>
      <c r="H31" s="41"/>
      <c r="I31" s="41"/>
      <c r="J31" s="41"/>
      <c r="K31" s="41"/>
      <c r="L31" s="41"/>
      <c r="M31" s="41"/>
      <c r="N31" s="41"/>
      <c r="O31" s="41"/>
      <c r="P31" s="41"/>
      <c r="Q31" s="41"/>
      <c r="R31" s="41"/>
    </row>
    <row r="32" spans="1:18" x14ac:dyDescent="0.25">
      <c r="A32" s="40"/>
      <c r="B32" s="40"/>
      <c r="C32" s="40"/>
      <c r="D32" s="41"/>
      <c r="E32" s="41"/>
      <c r="F32" s="41"/>
      <c r="G32" s="41"/>
      <c r="H32" s="41"/>
      <c r="I32" s="41"/>
      <c r="J32" s="41"/>
      <c r="K32" s="41"/>
      <c r="L32" s="41"/>
      <c r="M32" s="41"/>
      <c r="N32" s="41"/>
      <c r="O32" s="41"/>
      <c r="P32" s="41"/>
      <c r="Q32" s="41"/>
      <c r="R32" s="41"/>
    </row>
    <row r="33" spans="1:18" x14ac:dyDescent="0.25">
      <c r="A33" s="40"/>
      <c r="B33" s="40"/>
      <c r="C33" s="40"/>
      <c r="D33" s="41"/>
      <c r="E33" s="41"/>
      <c r="F33" s="41"/>
      <c r="G33" s="41"/>
      <c r="H33" s="41"/>
      <c r="I33" s="41"/>
      <c r="J33" s="41"/>
      <c r="K33" s="41"/>
      <c r="L33" s="41"/>
      <c r="M33" s="41"/>
      <c r="N33" s="41"/>
      <c r="O33" s="41"/>
      <c r="P33" s="41"/>
      <c r="Q33" s="41"/>
      <c r="R33" s="41"/>
    </row>
    <row r="34" spans="1:18" x14ac:dyDescent="0.25">
      <c r="D34" s="41"/>
      <c r="E34" s="41"/>
      <c r="F34" s="41"/>
      <c r="G34" s="41"/>
      <c r="H34" s="41"/>
      <c r="I34" s="41"/>
      <c r="J34" s="41"/>
      <c r="K34" s="41"/>
      <c r="L34" s="41"/>
      <c r="M34" s="41"/>
      <c r="N34" s="41"/>
      <c r="O34" s="41"/>
      <c r="P34" s="41"/>
      <c r="Q34" s="41"/>
      <c r="R34" s="41"/>
    </row>
    <row r="35" spans="1:18" x14ac:dyDescent="0.25">
      <c r="D35" s="41"/>
      <c r="E35" s="41"/>
      <c r="F35" s="41"/>
      <c r="G35" s="41"/>
      <c r="H35" s="41"/>
      <c r="I35" s="41"/>
      <c r="J35" s="41"/>
      <c r="K35" s="41"/>
      <c r="L35" s="41"/>
      <c r="M35" s="41"/>
      <c r="N35" s="41"/>
      <c r="O35" s="41"/>
      <c r="P35" s="41"/>
      <c r="Q35" s="41"/>
      <c r="R35" s="41"/>
    </row>
    <row r="36" spans="1:18" x14ac:dyDescent="0.25">
      <c r="D36" s="41"/>
      <c r="E36" s="41"/>
      <c r="F36" s="41"/>
      <c r="G36" s="41"/>
      <c r="H36" s="41"/>
      <c r="I36" s="41"/>
      <c r="J36" s="41"/>
      <c r="K36" s="41"/>
      <c r="L36" s="41"/>
      <c r="M36" s="41"/>
      <c r="N36" s="41"/>
      <c r="O36" s="41"/>
      <c r="P36" s="41"/>
      <c r="Q36" s="41"/>
      <c r="R36" s="41"/>
    </row>
    <row r="37" spans="1:18" x14ac:dyDescent="0.25">
      <c r="D37" s="41"/>
      <c r="E37" s="41"/>
      <c r="F37" s="41"/>
      <c r="G37" s="41"/>
      <c r="H37" s="41"/>
      <c r="I37" s="41"/>
      <c r="J37" s="41"/>
      <c r="K37" s="41"/>
      <c r="L37" s="41"/>
      <c r="M37" s="41"/>
      <c r="N37" s="41"/>
      <c r="O37" s="41"/>
      <c r="P37" s="41"/>
      <c r="Q37" s="41"/>
      <c r="R37" s="41"/>
    </row>
    <row r="38" spans="1:18" x14ac:dyDescent="0.25">
      <c r="D38" s="41"/>
      <c r="E38" s="41"/>
      <c r="F38" s="41"/>
      <c r="G38" s="41"/>
      <c r="H38" s="41"/>
      <c r="I38" s="41"/>
      <c r="J38" s="41"/>
      <c r="K38" s="41"/>
      <c r="L38" s="41"/>
      <c r="M38" s="41"/>
      <c r="N38" s="41"/>
      <c r="O38" s="41"/>
      <c r="P38" s="41"/>
      <c r="Q38" s="41"/>
      <c r="R38" s="41"/>
    </row>
    <row r="39" spans="1:18" x14ac:dyDescent="0.25">
      <c r="D39" s="41"/>
      <c r="E39" s="41"/>
      <c r="F39" s="41"/>
      <c r="G39" s="41"/>
      <c r="H39" s="41"/>
      <c r="I39" s="41"/>
      <c r="J39" s="41"/>
      <c r="K39" s="41"/>
      <c r="L39" s="41"/>
      <c r="M39" s="41"/>
      <c r="N39" s="41"/>
      <c r="O39" s="41"/>
      <c r="P39" s="41"/>
      <c r="Q39" s="41"/>
      <c r="R39" s="41"/>
    </row>
    <row r="40" spans="1:18" x14ac:dyDescent="0.25">
      <c r="D40" s="41"/>
      <c r="E40" s="41"/>
      <c r="F40" s="41"/>
      <c r="G40" s="41"/>
      <c r="H40" s="41"/>
      <c r="I40" s="41"/>
      <c r="J40" s="41"/>
      <c r="K40" s="41"/>
      <c r="L40" s="41"/>
      <c r="M40" s="41"/>
      <c r="N40" s="41"/>
      <c r="O40" s="41"/>
      <c r="P40" s="41"/>
      <c r="Q40" s="41"/>
      <c r="R40" s="41"/>
    </row>
    <row r="41" spans="1:18" x14ac:dyDescent="0.25">
      <c r="D41" s="41"/>
      <c r="E41" s="41"/>
      <c r="F41" s="41"/>
      <c r="G41" s="41"/>
      <c r="H41" s="41"/>
      <c r="I41" s="41"/>
      <c r="J41" s="41"/>
      <c r="K41" s="41"/>
      <c r="L41" s="41"/>
      <c r="M41" s="41"/>
      <c r="N41" s="41"/>
      <c r="O41" s="41"/>
      <c r="P41" s="41"/>
      <c r="Q41" s="41"/>
      <c r="R41" s="41"/>
    </row>
    <row r="42" spans="1:18" x14ac:dyDescent="0.25">
      <c r="D42" s="41"/>
      <c r="E42" s="41"/>
      <c r="F42" s="41"/>
      <c r="G42" s="41"/>
      <c r="H42" s="41"/>
      <c r="I42" s="41"/>
      <c r="J42" s="41"/>
      <c r="K42" s="41"/>
      <c r="L42" s="41"/>
      <c r="M42" s="41"/>
      <c r="N42" s="41"/>
      <c r="O42" s="41"/>
      <c r="P42" s="41"/>
      <c r="Q42" s="41"/>
      <c r="R42" s="41"/>
    </row>
  </sheetData>
  <sheetProtection sheet="1" objects="1" scenarios="1"/>
  <mergeCells count="1">
    <mergeCell ref="B2:Q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Salary Distribution</vt:lpstr>
      <vt:lpstr>Personal Budget</vt:lpstr>
      <vt:lpstr>Data Visualization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cheng zhan</dc:creator>
  <cp:lastModifiedBy>lee cheng zhan</cp:lastModifiedBy>
  <dcterms:created xsi:type="dcterms:W3CDTF">2021-09-04T11:42:05Z</dcterms:created>
  <dcterms:modified xsi:type="dcterms:W3CDTF">2021-09-05T08:33:19Z</dcterms:modified>
</cp:coreProperties>
</file>