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C:\Users\Lee\PycharmProjects\pythonProject3.9.7\Labs\Experiment 10\"/>
    </mc:Choice>
  </mc:AlternateContent>
  <xr:revisionPtr revIDLastSave="0" documentId="13_ncr:1_{1CA3D36F-124A-42F6-B865-B13145E0026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Sheet6" sheetId="6" r:id="rId1"/>
    <sheet name="Sheet1" sheetId="1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B12" i="3" s="1"/>
  <c r="M6" i="1"/>
  <c r="M5" i="1"/>
  <c r="M4" i="1"/>
  <c r="M3" i="1"/>
  <c r="M2" i="1"/>
  <c r="L6" i="1"/>
  <c r="L5" i="1"/>
  <c r="L4" i="1"/>
  <c r="L2" i="1"/>
  <c r="T3" i="1"/>
  <c r="T4" i="1"/>
  <c r="T5" i="1"/>
  <c r="T6" i="1"/>
  <c r="T2" i="1"/>
  <c r="D8" i="3"/>
  <c r="B8" i="3"/>
  <c r="D7" i="3"/>
  <c r="B7" i="3"/>
  <c r="D6" i="3"/>
  <c r="B6" i="3"/>
  <c r="D5" i="3"/>
  <c r="D4" i="3"/>
  <c r="B4" i="3"/>
  <c r="A12" i="3"/>
  <c r="D3" i="1"/>
  <c r="D2" i="1"/>
  <c r="L3" i="1" s="1"/>
  <c r="C12" i="3"/>
  <c r="E12" i="3" s="1"/>
  <c r="B5" i="3" l="1"/>
  <c r="N4" i="1"/>
  <c r="O4" i="1" s="1"/>
  <c r="N2" i="1"/>
  <c r="O2" i="1" s="1"/>
  <c r="N3" i="1"/>
  <c r="O3" i="1" s="1"/>
  <c r="N5" i="1"/>
  <c r="O5" i="1" s="1"/>
  <c r="N6" i="1"/>
  <c r="O6" i="1" s="1"/>
  <c r="G12" i="3"/>
  <c r="D12" i="3"/>
  <c r="F12" i="3"/>
  <c r="U3" i="1" l="1"/>
  <c r="U4" i="1"/>
  <c r="U5" i="1"/>
  <c r="U6" i="1"/>
  <c r="U2" i="1"/>
</calcChain>
</file>

<file path=xl/sharedStrings.xml><?xml version="1.0" encoding="utf-8"?>
<sst xmlns="http://schemas.openxmlformats.org/spreadsheetml/2006/main" count="66" uniqueCount="63">
  <si>
    <t>Lr</t>
  </si>
  <si>
    <t>x1</t>
  </si>
  <si>
    <t>y2</t>
  </si>
  <si>
    <t>y1</t>
  </si>
  <si>
    <t>x2</t>
  </si>
  <si>
    <t>y3</t>
  </si>
  <si>
    <t>x3</t>
  </si>
  <si>
    <t>h</t>
  </si>
  <si>
    <t>T1</t>
  </si>
  <si>
    <t>T2</t>
  </si>
  <si>
    <t>T3</t>
  </si>
  <si>
    <t>l</t>
  </si>
  <si>
    <t>T_average</t>
  </si>
  <si>
    <t>Lr_average</t>
  </si>
  <si>
    <t>x4</t>
  </si>
  <si>
    <t>y4</t>
  </si>
  <si>
    <t>x5</t>
  </si>
  <si>
    <t>y5</t>
  </si>
  <si>
    <t>x_averages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</si>
  <si>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</si>
  <si>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</si>
  <si>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</si>
  <si>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</si>
  <si>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</si>
  <si>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</si>
  <si>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</si>
  <si>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</si>
  <si>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</si>
  <si>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</si>
  <si>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</si>
  <si>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</si>
  <si>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</si>
  <si>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</si>
  <si>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</si>
  <si>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</si>
  <si>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</si>
  <si>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</si>
  <si>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</si>
  <si>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</si>
  <si>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</si>
  <si>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</si>
  <si>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</si>
  <si>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</si>
  <si>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</si>
  <si>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m/M</t>
  </si>
  <si>
    <t>k</t>
  </si>
  <si>
    <t>m/M(h)</t>
  </si>
  <si>
    <t>m/M(h^2)</t>
  </si>
  <si>
    <t>m/M(k^2)</t>
  </si>
  <si>
    <t>m/M(h^2 + k^2)</t>
  </si>
  <si>
    <t>T^2</t>
  </si>
  <si>
    <t>l^2</t>
  </si>
  <si>
    <t>x1a</t>
  </si>
  <si>
    <t>x2a</t>
  </si>
  <si>
    <t>x3a</t>
  </si>
  <si>
    <t>x4a</t>
  </si>
  <si>
    <t>x5a</t>
  </si>
  <si>
    <t>y3a</t>
  </si>
  <si>
    <t>y1a</t>
  </si>
  <si>
    <t>y2a</t>
  </si>
  <si>
    <t>y4a</t>
  </si>
  <si>
    <t>y5a</t>
  </si>
  <si>
    <t>y_averages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</si>
</sst>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64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3B3DA-1B21-4461-BCB0-710090F1B97F}">
  <dimension ref="A1:I18"/>
  <sheetViews>
    <sheetView workbookViewId="0">
      <selection activeCell="F24" sqref="F24"/>
    </sheetView>
  </sheetViews>
  <sheetFormatPr defaultRowHeight="14.4" x14ac:dyDescent="0.3"/>
  <sheetData>
    <row r="1" spans="1:9" x14ac:dyDescent="0.3">
      <c r="A1" t="s">
        <v>19</v>
      </c>
    </row>
    <row r="2" spans="1:9" ht="15" thickBot="1" x14ac:dyDescent="0.35"/>
    <row r="3" spans="1:9" x14ac:dyDescent="0.3">
      <c r="A3" s="6" t="s">
        <v>20</v>
      </c>
      <c r="B3" s="6"/>
    </row>
    <row r="4" spans="1:9" x14ac:dyDescent="0.3">
      <c r="A4" s="3" t="s">
        <v>21</v>
      </c>
      <c r="B4" s="3">
        <v>0.99961239773051924</v>
      </c>
    </row>
    <row r="5" spans="1:9" x14ac:dyDescent="0.3">
      <c r="A5" s="3" t="s">
        <v>22</v>
      </c>
      <c r="B5" s="3">
        <v>0.99922494569655773</v>
      </c>
    </row>
    <row r="6" spans="1:9" x14ac:dyDescent="0.3">
      <c r="A6" s="3" t="s">
        <v>23</v>
      </c>
      <c r="B6" s="3">
        <v>0.99896659426207701</v>
      </c>
    </row>
    <row r="7" spans="1:9" x14ac:dyDescent="0.3">
      <c r="A7" s="3" t="s">
        <v>24</v>
      </c>
      <c r="B7" s="3">
        <v>1.7305950127682094E-3</v>
      </c>
    </row>
    <row r="8" spans="1:9" ht="15" thickBot="1" x14ac:dyDescent="0.35">
      <c r="A8" s="4" t="s">
        <v>25</v>
      </c>
      <c r="B8" s="4">
        <v>5</v>
      </c>
    </row>
    <row r="10" spans="1:9" ht="15" thickBot="1" x14ac:dyDescent="0.35">
      <c r="A10" t="s">
        <v>26</v>
      </c>
    </row>
    <row r="11" spans="1:9" x14ac:dyDescent="0.3">
      <c r="A11" s="5"/>
      <c r="B11" s="5" t="s">
        <v>31</v>
      </c>
      <c r="C11" s="5" t="s">
        <v>32</v>
      </c>
      <c r="D11" s="5" t="s">
        <v>33</v>
      </c>
      <c r="E11" s="5" t="s">
        <v>34</v>
      </c>
      <c r="F11" s="5" t="s">
        <v>35</v>
      </c>
    </row>
    <row r="12" spans="1:9" x14ac:dyDescent="0.3">
      <c r="A12" s="3" t="s">
        <v>27</v>
      </c>
      <c r="B12" s="3">
        <v>1</v>
      </c>
      <c r="C12" s="3">
        <v>1.1583592900483124E-2</v>
      </c>
      <c r="D12" s="3">
        <v>1.1583592900483124E-2</v>
      </c>
      <c r="E12" s="3">
        <v>3867.6965262646127</v>
      </c>
      <c r="F12" s="3">
        <v>9.1598439016527463E-6</v>
      </c>
    </row>
    <row r="13" spans="1:9" x14ac:dyDescent="0.3">
      <c r="A13" s="3" t="s">
        <v>28</v>
      </c>
      <c r="B13" s="3">
        <v>3</v>
      </c>
      <c r="C13" s="3">
        <v>8.9848772946545965E-6</v>
      </c>
      <c r="D13" s="3">
        <v>2.9949590982181988E-6</v>
      </c>
      <c r="E13" s="3"/>
      <c r="F13" s="3"/>
    </row>
    <row r="14" spans="1:9" ht="15" thickBot="1" x14ac:dyDescent="0.35">
      <c r="A14" s="4" t="s">
        <v>29</v>
      </c>
      <c r="B14" s="4">
        <v>4</v>
      </c>
      <c r="C14" s="4">
        <v>1.1592577777777779E-2</v>
      </c>
      <c r="D14" s="4"/>
      <c r="E14" s="4"/>
      <c r="F14" s="4"/>
    </row>
    <row r="15" spans="1:9" ht="15" thickBot="1" x14ac:dyDescent="0.35"/>
    <row r="16" spans="1:9" x14ac:dyDescent="0.3">
      <c r="A16" s="5"/>
      <c r="B16" s="5" t="s">
        <v>36</v>
      </c>
      <c r="C16" s="5" t="s">
        <v>24</v>
      </c>
      <c r="D16" s="5" t="s">
        <v>37</v>
      </c>
      <c r="E16" s="5" t="s">
        <v>38</v>
      </c>
      <c r="F16" s="5" t="s">
        <v>39</v>
      </c>
      <c r="G16" s="5" t="s">
        <v>40</v>
      </c>
      <c r="H16" s="5" t="s">
        <v>41</v>
      </c>
      <c r="I16" s="5" t="s">
        <v>42</v>
      </c>
    </row>
    <row r="17" spans="1:9" x14ac:dyDescent="0.3">
      <c r="A17" s="3" t="s">
        <v>30</v>
      </c>
      <c r="B17" s="3">
        <v>1.2585098544685772E-2</v>
      </c>
      <c r="C17" s="3">
        <v>1.8127976660855744E-3</v>
      </c>
      <c r="D17" s="3">
        <v>6.9423625041735262</v>
      </c>
      <c r="E17" s="3">
        <v>6.1294954898851155E-3</v>
      </c>
      <c r="F17" s="3">
        <v>6.8159673100248045E-3</v>
      </c>
      <c r="G17" s="3">
        <v>1.835422977934674E-2</v>
      </c>
      <c r="H17" s="3">
        <v>6.8159673100248045E-3</v>
      </c>
      <c r="I17" s="3">
        <v>1.835422977934674E-2</v>
      </c>
    </row>
    <row r="18" spans="1:9" ht="15" thickBot="1" x14ac:dyDescent="0.35">
      <c r="A18" s="4" t="s">
        <v>43</v>
      </c>
      <c r="B18" s="4">
        <v>0.59341230959631874</v>
      </c>
      <c r="C18" s="4">
        <v>9.5418010203258252E-3</v>
      </c>
      <c r="D18" s="4">
        <v>62.190807409653509</v>
      </c>
      <c r="E18" s="4">
        <v>9.1598439016527311E-6</v>
      </c>
      <c r="F18" s="4">
        <v>0.56304604019343052</v>
      </c>
      <c r="G18" s="4">
        <v>0.62377857899920697</v>
      </c>
      <c r="H18" s="4">
        <v>0.56304604019343052</v>
      </c>
      <c r="I18" s="4">
        <v>0.62377857899920697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2"/>
  <sheetViews>
    <sheetView tabSelected="1" workbookViewId="0">
      <selection activeCell="N6" sqref="N6"/>
    </sheetView>
  </sheetViews>
  <sheetFormatPr defaultRowHeight="14.4" x14ac:dyDescent="0.3"/>
  <cols>
    <col min="1" max="1" width="9.44140625" customWidth="1"/>
    <col min="2" max="2" width="11.33203125" customWidth="1"/>
    <col min="3" max="3" width="11.109375" customWidth="1"/>
    <col min="4" max="4" width="10.44140625" customWidth="1"/>
    <col min="5" max="5" width="10.6640625" customWidth="1"/>
    <col min="6" max="6" width="10.21875" customWidth="1"/>
    <col min="7" max="13" width="11.109375" customWidth="1"/>
    <col min="16" max="16" width="6.109375" customWidth="1"/>
    <col min="19" max="19" width="7.109375" customWidth="1"/>
    <col min="20" max="20" width="15.33203125" customWidth="1"/>
  </cols>
  <sheetData>
    <row r="1" spans="1:21" x14ac:dyDescent="0.3">
      <c r="A1" t="s">
        <v>0</v>
      </c>
      <c r="B1" t="s">
        <v>1</v>
      </c>
      <c r="C1" t="s">
        <v>3</v>
      </c>
      <c r="D1" t="s">
        <v>4</v>
      </c>
      <c r="E1" t="s">
        <v>2</v>
      </c>
      <c r="F1" t="s">
        <v>6</v>
      </c>
      <c r="G1" t="s">
        <v>5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62</v>
      </c>
      <c r="N1" t="s">
        <v>11</v>
      </c>
      <c r="O1" t="s">
        <v>51</v>
      </c>
      <c r="P1" t="s">
        <v>7</v>
      </c>
      <c r="Q1" t="s">
        <v>8</v>
      </c>
      <c r="R1" t="s">
        <v>9</v>
      </c>
      <c r="S1" t="s">
        <v>10</v>
      </c>
      <c r="T1" t="s">
        <v>12</v>
      </c>
      <c r="U1" t="s">
        <v>50</v>
      </c>
    </row>
    <row r="2" spans="1:21" x14ac:dyDescent="0.3">
      <c r="A2">
        <v>1.214</v>
      </c>
      <c r="B2">
        <v>6.0999999999999999E-2</v>
      </c>
      <c r="C2">
        <v>4.7E-2</v>
      </c>
      <c r="D2" s="2">
        <f>10.7/100</f>
        <v>0.107</v>
      </c>
      <c r="E2">
        <v>7.5999999999999998E-2</v>
      </c>
      <c r="F2">
        <v>0.17399999999999999</v>
      </c>
      <c r="G2">
        <v>0.115</v>
      </c>
      <c r="H2">
        <v>0.222</v>
      </c>
      <c r="I2">
        <v>0.14699999999999999</v>
      </c>
      <c r="J2" s="2">
        <v>0.28999999999999998</v>
      </c>
      <c r="K2">
        <v>0.185</v>
      </c>
      <c r="L2">
        <f>AVERAGE(B2:B4)</f>
        <v>6.2666666666666662E-2</v>
      </c>
      <c r="M2">
        <f>AVERAGE(C2:C4)</f>
        <v>5.0999999999999997E-2</v>
      </c>
      <c r="N2">
        <f xml:space="preserve"> Sheet3!C12 +0.05</f>
        <v>0.26566666666666666</v>
      </c>
      <c r="O2">
        <f>N2^2</f>
        <v>7.0578777777777782E-2</v>
      </c>
      <c r="P2" s="2">
        <v>0.216</v>
      </c>
      <c r="Q2">
        <v>26.34</v>
      </c>
      <c r="R2">
        <v>26.34</v>
      </c>
      <c r="S2">
        <v>26.35</v>
      </c>
      <c r="T2">
        <f>AVERAGE(Q2:S2)/20</f>
        <v>1.3171666666666666</v>
      </c>
      <c r="U2">
        <f>T2^2</f>
        <v>1.7349280277777777</v>
      </c>
    </row>
    <row r="3" spans="1:21" x14ac:dyDescent="0.3">
      <c r="A3">
        <v>1.2150000000000001</v>
      </c>
      <c r="B3">
        <v>6.4000000000000001E-2</v>
      </c>
      <c r="C3">
        <v>5.5E-2</v>
      </c>
      <c r="D3">
        <f>10.9/100</f>
        <v>0.109</v>
      </c>
      <c r="E3">
        <v>7.4999999999999997E-2</v>
      </c>
      <c r="F3">
        <v>0.17499999999999999</v>
      </c>
      <c r="G3">
        <v>0.114</v>
      </c>
      <c r="H3">
        <v>0.223</v>
      </c>
      <c r="I3">
        <v>0.14599999999999999</v>
      </c>
      <c r="J3">
        <v>0.29099999999999998</v>
      </c>
      <c r="K3">
        <v>0.184</v>
      </c>
      <c r="L3" s="2">
        <f>AVERAGE(D2:D4)</f>
        <v>0.108</v>
      </c>
      <c r="M3">
        <f>AVERAGE(E2:E4)</f>
        <v>7.566666666666666E-2</v>
      </c>
      <c r="N3" s="1">
        <f xml:space="preserve"> Sheet3!C12 +0.1</f>
        <v>0.31566666666666665</v>
      </c>
      <c r="O3">
        <f t="shared" ref="O3:O6" si="0">N3^2</f>
        <v>9.9645444444444439E-2</v>
      </c>
      <c r="P3" s="2">
        <v>0.215</v>
      </c>
      <c r="Q3">
        <v>26.66</v>
      </c>
      <c r="R3">
        <v>26.66</v>
      </c>
      <c r="S3">
        <v>26.67</v>
      </c>
      <c r="T3">
        <f t="shared" ref="T3:T6" si="1">AVERAGE(Q3:S3)/20</f>
        <v>1.3331666666666668</v>
      </c>
      <c r="U3">
        <f t="shared" ref="U3:U6" si="2">T3^2</f>
        <v>1.7773333611111115</v>
      </c>
    </row>
    <row r="4" spans="1:21" x14ac:dyDescent="0.3">
      <c r="A4">
        <v>1.2150000000000001</v>
      </c>
      <c r="B4">
        <v>6.3E-2</v>
      </c>
      <c r="C4">
        <v>5.0999999999999997E-2</v>
      </c>
      <c r="D4">
        <v>0.108</v>
      </c>
      <c r="E4">
        <v>7.5999999999999998E-2</v>
      </c>
      <c r="F4" s="2">
        <v>0.17299999999999999</v>
      </c>
      <c r="G4">
        <v>0.113</v>
      </c>
      <c r="H4">
        <v>0.224</v>
      </c>
      <c r="I4">
        <v>0.14699999999999999</v>
      </c>
      <c r="J4">
        <v>0.29299999999999998</v>
      </c>
      <c r="K4">
        <v>0.187</v>
      </c>
      <c r="L4">
        <f>AVERAGE(F2:F4)</f>
        <v>0.17400000000000002</v>
      </c>
      <c r="M4">
        <f>AVERAGE(G2:G4)</f>
        <v>0.114</v>
      </c>
      <c r="N4">
        <f xml:space="preserve"> Sheet3!C12 +0.15</f>
        <v>0.3656666666666667</v>
      </c>
      <c r="O4">
        <f t="shared" si="0"/>
        <v>0.13371211111111114</v>
      </c>
      <c r="P4" s="2">
        <v>0.216</v>
      </c>
      <c r="Q4" s="1">
        <v>27</v>
      </c>
      <c r="R4">
        <v>27.22</v>
      </c>
      <c r="S4">
        <v>27.1</v>
      </c>
      <c r="T4">
        <f t="shared" si="1"/>
        <v>1.3553333333333333</v>
      </c>
      <c r="U4">
        <f t="shared" si="2"/>
        <v>1.8369284444444443</v>
      </c>
    </row>
    <row r="5" spans="1:21" x14ac:dyDescent="0.3">
      <c r="L5">
        <f>AVERAGE(H2:H4)</f>
        <v>0.223</v>
      </c>
      <c r="M5">
        <f>AVERAGE(I2:I4)</f>
        <v>0.14666666666666664</v>
      </c>
      <c r="N5" s="1">
        <f xml:space="preserve"> Sheet3!C12 +0.2</f>
        <v>0.41566666666666668</v>
      </c>
      <c r="O5">
        <f t="shared" si="0"/>
        <v>0.17277877777777778</v>
      </c>
      <c r="P5" s="1"/>
      <c r="Q5" s="1">
        <v>27.97</v>
      </c>
      <c r="R5">
        <v>28.15</v>
      </c>
      <c r="S5" s="1">
        <v>28.31</v>
      </c>
      <c r="T5">
        <f t="shared" si="1"/>
        <v>1.4071666666666665</v>
      </c>
      <c r="U5">
        <f t="shared" si="2"/>
        <v>1.9801180277777772</v>
      </c>
    </row>
    <row r="6" spans="1:21" x14ac:dyDescent="0.3">
      <c r="L6" s="2">
        <f>AVERAGE(J2:J4)</f>
        <v>0.29133333333333328</v>
      </c>
      <c r="M6">
        <f>AVERAGE(K2:K4)</f>
        <v>0.18533333333333335</v>
      </c>
      <c r="N6">
        <f xml:space="preserve"> Sheet3!C12 +0.25</f>
        <v>0.46566666666666667</v>
      </c>
      <c r="O6">
        <f t="shared" si="0"/>
        <v>0.21684544444444445</v>
      </c>
      <c r="Q6">
        <v>29.16</v>
      </c>
      <c r="R6">
        <v>28.9</v>
      </c>
      <c r="S6">
        <v>29.05</v>
      </c>
      <c r="T6">
        <f t="shared" si="1"/>
        <v>1.4518333333333333</v>
      </c>
      <c r="U6">
        <f t="shared" si="2"/>
        <v>2.1078200277777777</v>
      </c>
    </row>
    <row r="7" spans="1:21" x14ac:dyDescent="0.3">
      <c r="G7" s="2"/>
    </row>
    <row r="10" spans="1:21" x14ac:dyDescent="0.3">
      <c r="N10" s="1"/>
      <c r="O10" s="1"/>
    </row>
    <row r="11" spans="1:21" x14ac:dyDescent="0.3">
      <c r="P11" s="1"/>
    </row>
    <row r="12" spans="1:21" x14ac:dyDescent="0.3">
      <c r="O12" s="1"/>
      <c r="P12" s="1"/>
      <c r="R1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76F819-650B-464F-8ED7-BFB859AC8D7D}">
  <dimension ref="A1:H12"/>
  <sheetViews>
    <sheetView workbookViewId="0">
      <selection activeCell="C12" sqref="C12"/>
    </sheetView>
  </sheetViews>
  <sheetFormatPr defaultRowHeight="14.4" x14ac:dyDescent="0.3"/>
  <cols>
    <col min="7" max="7" width="16.44140625" customWidth="1"/>
  </cols>
  <sheetData>
    <row r="1" spans="1:8" x14ac:dyDescent="0.3">
      <c r="A1" t="s">
        <v>13</v>
      </c>
    </row>
    <row r="2" spans="1:8" x14ac:dyDescent="0.3">
      <c r="A2">
        <f>AVERAGE(Sheet1!A2:A4)</f>
        <v>1.2146666666666668</v>
      </c>
    </row>
    <row r="4" spans="1:8" x14ac:dyDescent="0.3">
      <c r="A4" t="s">
        <v>52</v>
      </c>
      <c r="B4">
        <f>AVERAGE(Sheet1!B2:B4)</f>
        <v>6.2666666666666662E-2</v>
      </c>
      <c r="C4" t="s">
        <v>58</v>
      </c>
      <c r="D4">
        <f>AVERAGE(Sheet1!C2:C4)</f>
        <v>5.0999999999999997E-2</v>
      </c>
    </row>
    <row r="5" spans="1:8" x14ac:dyDescent="0.3">
      <c r="A5" t="s">
        <v>53</v>
      </c>
      <c r="B5" s="2">
        <f>AVERAGE(Sheet1!D2:D4)</f>
        <v>0.108</v>
      </c>
      <c r="C5" t="s">
        <v>59</v>
      </c>
      <c r="D5">
        <f>AVERAGE(Sheet1!E2:E4)</f>
        <v>7.566666666666666E-2</v>
      </c>
    </row>
    <row r="6" spans="1:8" x14ac:dyDescent="0.3">
      <c r="A6" t="s">
        <v>54</v>
      </c>
      <c r="B6">
        <f>AVERAGE(Sheet1!F2:F4)</f>
        <v>0.17400000000000002</v>
      </c>
      <c r="C6" t="s">
        <v>57</v>
      </c>
      <c r="D6">
        <f>AVERAGE(Sheet1!G2:G4)</f>
        <v>0.114</v>
      </c>
    </row>
    <row r="7" spans="1:8" x14ac:dyDescent="0.3">
      <c r="A7" t="s">
        <v>55</v>
      </c>
      <c r="B7">
        <f>AVERAGE(Sheet1!H2:H4)</f>
        <v>0.223</v>
      </c>
      <c r="C7" t="s">
        <v>60</v>
      </c>
      <c r="D7">
        <f>AVERAGE(Sheet1!I2:I4)</f>
        <v>0.14666666666666664</v>
      </c>
    </row>
    <row r="8" spans="1:8" x14ac:dyDescent="0.3">
      <c r="A8" t="s">
        <v>56</v>
      </c>
      <c r="B8">
        <f>AVERAGE(Sheet1!J2:J4)</f>
        <v>0.29133333333333328</v>
      </c>
      <c r="C8" t="s">
        <v>61</v>
      </c>
      <c r="D8">
        <f>AVERAGE(Sheet1!K2:K4)</f>
        <v>0.18533333333333335</v>
      </c>
    </row>
    <row r="11" spans="1:8" x14ac:dyDescent="0.3">
      <c r="A11" t="s">
        <v>44</v>
      </c>
      <c r="B11" t="s">
        <v>45</v>
      </c>
      <c r="C11" t="s">
        <v>7</v>
      </c>
      <c r="D11" t="s">
        <v>46</v>
      </c>
      <c r="E11" t="s">
        <v>47</v>
      </c>
      <c r="F11" t="s">
        <v>48</v>
      </c>
      <c r="G11" t="s">
        <v>49</v>
      </c>
      <c r="H11" t="s">
        <v>11</v>
      </c>
    </row>
    <row r="12" spans="1:8" x14ac:dyDescent="0.3">
      <c r="A12">
        <f>Sheet6!B18</f>
        <v>0.59341230959631874</v>
      </c>
      <c r="B12">
        <f>Sheet3!A2/SQRT(12)</f>
        <v>0.35064406348783278</v>
      </c>
      <c r="C12">
        <f>AVERAGE(Sheet1!P2:P4)</f>
        <v>0.21566666666666667</v>
      </c>
      <c r="D12">
        <f>A12*C12</f>
        <v>0.12797925476960609</v>
      </c>
      <c r="E12">
        <f>A12*((C12)^2)</f>
        <v>2.7600859278645046E-2</v>
      </c>
      <c r="F12">
        <f>A12*((B12)^2)</f>
        <v>7.2960790724812832E-2</v>
      </c>
      <c r="G12">
        <f>A12*((C12^2)+(B12^2))</f>
        <v>0.10056165000345788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Sheet6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</dc:creator>
  <cp:lastModifiedBy>Lee</cp:lastModifiedBy>
  <dcterms:created xsi:type="dcterms:W3CDTF">2015-06-05T18:17:20Z</dcterms:created>
  <dcterms:modified xsi:type="dcterms:W3CDTF">2021-11-17T13:12:46Z</dcterms:modified>
</cp:coreProperties>
</file>