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01DE9930-31B1-4A00-9A95-05D34DCC4F0C}" xr6:coauthVersionLast="45" xr6:coauthVersionMax="45" xr10:uidLastSave="{00000000-0000-0000-0000-000000000000}"/>
  <bookViews>
    <workbookView xWindow="-28920" yWindow="-120" windowWidth="29040" windowHeight="1584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6" i="11" l="1"/>
  <c r="G46" i="11"/>
  <c r="G35" i="11"/>
  <c r="G32" i="11"/>
  <c r="G33" i="11"/>
  <c r="G31" i="11"/>
  <c r="G30" i="11"/>
  <c r="G29" i="11"/>
  <c r="G28" i="11"/>
  <c r="G27" i="11"/>
  <c r="G26" i="11"/>
  <c r="G25" i="11"/>
  <c r="F20" i="11"/>
  <c r="F18" i="11"/>
  <c r="F19" i="11" l="1"/>
  <c r="G17" i="11"/>
  <c r="G16" i="11"/>
  <c r="G19" i="11" l="1"/>
  <c r="G18" i="11"/>
  <c r="I7" i="11"/>
  <c r="F21" i="11" l="1"/>
  <c r="G21" i="11" s="1"/>
  <c r="F22" i="11" s="1"/>
  <c r="G22" i="11" s="1"/>
  <c r="G13" i="11" s="1"/>
  <c r="G20" i="11"/>
  <c r="F9" i="11"/>
  <c r="F10" i="11" s="1"/>
  <c r="F23" i="11" l="1"/>
  <c r="F8" i="11"/>
  <c r="G9" i="11"/>
  <c r="J5" i="11"/>
  <c r="I62" i="11"/>
  <c r="I61" i="11"/>
  <c r="F24" i="11" l="1"/>
  <c r="I9" i="11"/>
  <c r="G10" i="11"/>
  <c r="F11" i="11" s="1"/>
  <c r="J6" i="11"/>
  <c r="G24" i="11" l="1"/>
  <c r="I10" i="11"/>
  <c r="G11" i="11"/>
  <c r="K5" i="11"/>
  <c r="L5" i="11" s="1"/>
  <c r="M5" i="11" s="1"/>
  <c r="N5" i="11" s="1"/>
  <c r="O5" i="11" s="1"/>
  <c r="P5" i="11" s="1"/>
  <c r="Q5" i="11" s="1"/>
  <c r="J4" i="11"/>
  <c r="F27" i="11" l="1"/>
  <c r="F28" i="11" s="1"/>
  <c r="F29" i="11"/>
  <c r="F30" i="11" s="1"/>
  <c r="F31" i="11"/>
  <c r="F32" i="11" s="1"/>
  <c r="F25" i="11"/>
  <c r="F12" i="11"/>
  <c r="G8" i="11"/>
  <c r="I8" i="11" s="1"/>
  <c r="I11" i="11"/>
  <c r="Q4" i="11"/>
  <c r="R5" i="11"/>
  <c r="S5" i="11" s="1"/>
  <c r="T5" i="11" s="1"/>
  <c r="U5" i="11" s="1"/>
  <c r="V5" i="11" s="1"/>
  <c r="W5" i="11" s="1"/>
  <c r="X5" i="11" s="1"/>
  <c r="K6" i="11"/>
  <c r="F33" i="11" l="1"/>
  <c r="F13" i="11"/>
  <c r="X4" i="11"/>
  <c r="Y5" i="11"/>
  <c r="Z5" i="11" s="1"/>
  <c r="AA5" i="11" s="1"/>
  <c r="AB5" i="11" s="1"/>
  <c r="AC5" i="11" s="1"/>
  <c r="AD5" i="11" s="1"/>
  <c r="AE5" i="11" s="1"/>
  <c r="L6" i="11"/>
  <c r="F14" i="11" l="1"/>
  <c r="G14" i="11" s="1"/>
  <c r="F15" i="11" s="1"/>
  <c r="G15" i="11" s="1"/>
  <c r="I13" i="11"/>
  <c r="AF5" i="11"/>
  <c r="AG5" i="11" s="1"/>
  <c r="AH5" i="11" s="1"/>
  <c r="AI5" i="11" s="1"/>
  <c r="AJ5" i="11" s="1"/>
  <c r="AK5" i="11" s="1"/>
  <c r="AE4" i="11"/>
  <c r="M6" i="11"/>
  <c r="AL5" i="11" l="1"/>
  <c r="AM5" i="11" s="1"/>
  <c r="AN5" i="11" s="1"/>
  <c r="AO5" i="11" s="1"/>
  <c r="AP5" i="11" s="1"/>
  <c r="AQ5" i="11" s="1"/>
  <c r="AR5" i="11" s="1"/>
  <c r="N6" i="11"/>
  <c r="I24" i="11" l="1"/>
  <c r="AS5" i="11"/>
  <c r="AT5" i="11" s="1"/>
  <c r="AL4" i="11"/>
  <c r="O6" i="11"/>
  <c r="AU5" i="11" l="1"/>
  <c r="AT6" i="11"/>
  <c r="AS4" i="11"/>
  <c r="P6" i="11"/>
  <c r="I25" i="11" l="1"/>
  <c r="F26" i="11"/>
  <c r="AV5" i="11"/>
  <c r="AU6" i="11"/>
  <c r="F34" i="11" l="1"/>
  <c r="AW5" i="11"/>
  <c r="AV6" i="11"/>
  <c r="Q6" i="11"/>
  <c r="R6" i="11"/>
  <c r="G34" i="11" l="1"/>
  <c r="AX5" i="11"/>
  <c r="AW6" i="11"/>
  <c r="S6" i="11"/>
  <c r="F35" i="11" l="1"/>
  <c r="G23" i="11"/>
  <c r="I23" i="11"/>
  <c r="AY5" i="11"/>
  <c r="AZ5" i="11" s="1"/>
  <c r="AX6" i="11"/>
  <c r="T6" i="11"/>
  <c r="G12" i="11" l="1"/>
  <c r="AZ6" i="11"/>
  <c r="BA5" i="11"/>
  <c r="AZ4" i="11"/>
  <c r="AY6" i="11"/>
  <c r="U6" i="11"/>
  <c r="F36" i="11" l="1"/>
  <c r="F37" i="11" s="1"/>
  <c r="F38" i="11" s="1"/>
  <c r="I12" i="11"/>
  <c r="BB5" i="11"/>
  <c r="BA6" i="11"/>
  <c r="V6" i="11"/>
  <c r="G38" i="11" l="1"/>
  <c r="F39" i="11" s="1"/>
  <c r="F40" i="11" s="1"/>
  <c r="BB6" i="11"/>
  <c r="BC5" i="11"/>
  <c r="W6" i="11"/>
  <c r="G39" i="11" l="1"/>
  <c r="BC6" i="11"/>
  <c r="BD5" i="11"/>
  <c r="X6" i="11"/>
  <c r="I39" i="11" l="1"/>
  <c r="G40" i="11"/>
  <c r="BD6" i="11"/>
  <c r="BE5" i="11"/>
  <c r="Y6" i="11"/>
  <c r="F42" i="11" l="1"/>
  <c r="G42" i="11" s="1"/>
  <c r="F41" i="11"/>
  <c r="I40" i="11"/>
  <c r="BF5" i="11"/>
  <c r="BE6" i="11"/>
  <c r="Z6" i="11"/>
  <c r="I42" i="11" l="1"/>
  <c r="G41" i="11"/>
  <c r="I41" i="11" s="1"/>
  <c r="F44" i="11"/>
  <c r="G44" i="11" s="1"/>
  <c r="F45" i="11" s="1"/>
  <c r="G45" i="11" s="1"/>
  <c r="G37" i="11" s="1"/>
  <c r="F43" i="11"/>
  <c r="G43" i="11" s="1"/>
  <c r="BF6" i="11"/>
  <c r="BG5" i="11"/>
  <c r="AA6" i="11"/>
  <c r="F46" i="11" l="1"/>
  <c r="F47" i="11" s="1"/>
  <c r="F49" i="11" s="1"/>
  <c r="G49" i="11" s="1"/>
  <c r="F50" i="11" s="1"/>
  <c r="G50" i="11" s="1"/>
  <c r="I37" i="11"/>
  <c r="BG6" i="11"/>
  <c r="BH5" i="11"/>
  <c r="BG4" i="11"/>
  <c r="AB6" i="11"/>
  <c r="F51" i="11" l="1"/>
  <c r="G51" i="11" s="1"/>
  <c r="F52" i="11" s="1"/>
  <c r="G52" i="11" s="1"/>
  <c r="G47" i="11"/>
  <c r="F48" i="11" s="1"/>
  <c r="G48" i="11" s="1"/>
  <c r="F53" i="11"/>
  <c r="G53" i="11" s="1"/>
  <c r="F54" i="11" s="1"/>
  <c r="G54" i="11" s="1"/>
  <c r="F55" i="11"/>
  <c r="G55" i="11" s="1"/>
  <c r="BH6" i="11"/>
  <c r="BI5" i="11"/>
  <c r="AC6" i="11"/>
  <c r="BJ5" i="11" l="1"/>
  <c r="BI6" i="11"/>
  <c r="AD6" i="11"/>
  <c r="BK5" i="11" l="1"/>
  <c r="BJ6" i="11"/>
  <c r="AE6" i="11"/>
  <c r="BL5" i="11" l="1"/>
  <c r="BK6" i="11"/>
  <c r="AF6" i="11"/>
  <c r="BM5" i="11" l="1"/>
  <c r="BN5" i="11" s="1"/>
  <c r="BL6" i="11"/>
  <c r="AG6" i="11"/>
  <c r="BO5" i="11" l="1"/>
  <c r="BN6" i="11"/>
  <c r="BN4" i="11"/>
  <c r="BM6" i="11"/>
  <c r="AH6" i="11"/>
  <c r="BO6" i="11" l="1"/>
  <c r="BP5" i="11"/>
  <c r="AI6" i="11"/>
  <c r="BQ5" i="11" l="1"/>
  <c r="BP6" i="11"/>
  <c r="AJ6" i="11"/>
  <c r="BQ6" i="11" l="1"/>
  <c r="BR5" i="11"/>
  <c r="AK6" i="11"/>
  <c r="BS5" i="11" l="1"/>
  <c r="BR6" i="11"/>
  <c r="AL6" i="11"/>
  <c r="BT5" i="11" l="1"/>
  <c r="BS6" i="11"/>
  <c r="AM6" i="11"/>
  <c r="BT6" i="11" l="1"/>
  <c r="BU5" i="11"/>
  <c r="AN6" i="11"/>
  <c r="BV5" i="11" l="1"/>
  <c r="BU6" i="11"/>
  <c r="BU4" i="11"/>
  <c r="AO6" i="11"/>
  <c r="BW5" i="11" l="1"/>
  <c r="BV6" i="11"/>
  <c r="AP6" i="11"/>
  <c r="BX5" i="11" l="1"/>
  <c r="BW6" i="11"/>
  <c r="AQ6" i="11"/>
  <c r="BY5" i="11" l="1"/>
  <c r="BX6" i="11"/>
  <c r="AR6" i="11"/>
  <c r="BY6" i="11" l="1"/>
  <c r="BZ5" i="11"/>
  <c r="AS6" i="11"/>
  <c r="BZ6" i="11" l="1"/>
  <c r="CA5" i="11"/>
  <c r="CA6" i="11" l="1"/>
  <c r="CB5" i="11"/>
  <c r="CC5" i="11" l="1"/>
  <c r="CB6" i="11"/>
  <c r="CB4" i="11"/>
  <c r="CC6" i="11" l="1"/>
  <c r="CD5" i="11"/>
  <c r="CE5" i="11" l="1"/>
  <c r="CD6" i="11"/>
  <c r="CF5" i="11" l="1"/>
  <c r="CE6" i="11"/>
  <c r="CF6" i="11" l="1"/>
  <c r="CG5" i="11"/>
  <c r="CG6" i="11" l="1"/>
  <c r="CH5" i="11"/>
  <c r="CH6" i="11" l="1"/>
  <c r="CI5" i="11"/>
  <c r="CJ5" i="11" l="1"/>
  <c r="CI6" i="11"/>
  <c r="CI4" i="11"/>
  <c r="CJ6" i="11" l="1"/>
  <c r="CK5" i="11"/>
  <c r="CL5" i="11" l="1"/>
  <c r="CK6" i="11"/>
  <c r="CL6" i="11" l="1"/>
  <c r="CM5" i="11"/>
  <c r="CM6" i="11" l="1"/>
  <c r="CN5" i="11"/>
  <c r="CO5" i="11" l="1"/>
  <c r="CN6" i="11"/>
  <c r="CO6" i="11" l="1"/>
  <c r="CP5" i="11"/>
  <c r="CQ5" i="11" l="1"/>
  <c r="CP4" i="11"/>
  <c r="CP6" i="11"/>
  <c r="CR5" i="11" l="1"/>
  <c r="CQ6" i="11"/>
  <c r="CS5" i="11" l="1"/>
  <c r="CR6" i="11"/>
  <c r="CT5" i="11" l="1"/>
  <c r="CS6" i="11"/>
  <c r="CU5" i="11" l="1"/>
  <c r="CT6" i="11"/>
  <c r="CU6" i="11" l="1"/>
  <c r="CV5" i="11"/>
  <c r="CV6" i="11" s="1"/>
  <c r="G56" i="11" l="1"/>
  <c r="G36" i="11"/>
  <c r="I36" i="11" s="1"/>
  <c r="F57" i="11"/>
  <c r="F58" i="11" s="1"/>
  <c r="I58" i="11" l="1"/>
  <c r="G58" i="11"/>
  <c r="F59" i="11" s="1"/>
  <c r="G59" i="11"/>
  <c r="F60" i="11" s="1"/>
  <c r="G60" i="11" l="1"/>
  <c r="G57" i="11" s="1"/>
  <c r="I57" i="11" s="1"/>
  <c r="I60" i="11"/>
  <c r="I59" i="11"/>
</calcChain>
</file>

<file path=xl/sharedStrings.xml><?xml version="1.0" encoding="utf-8"?>
<sst xmlns="http://schemas.openxmlformats.org/spreadsheetml/2006/main" count="141" uniqueCount="106">
  <si>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</si>
  <si>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</si>
  <si>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</si>
  <si>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</si>
  <si>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</si>
  <si>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</si>
  <si>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</si>
  <si>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</si>
  <si>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</si>
  <si>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</si>
  <si>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</si>
  <si>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</si>
  <si>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</si>
  <si>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</si>
  <si>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</si>
  <si>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</si>
  <si>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</si>
  <si>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</si>
  <si>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</si>
  <si>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</si>
  <si>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</si>
  <si>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</si>
  <si>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</si>
  <si>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</si>
  <si>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</si>
  <si>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</si>
  <si>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</si>
  <si>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</si>
  <si>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</si>
  <si>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</si>
  <si>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</si>
  <si>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</si>
  <si>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</si>
  <si>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</si>
  <si>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</si>
  <si>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</si>
  <si>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</si>
  <si>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</si>
  <si>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APP for Bus Information in Daegu</t>
    <phoneticPr fontId="23" type="noConversion"/>
  </si>
  <si>
    <t>5조 - 이희정(Leader), 강민슬, 김병섭, 박준현, 엄소연</t>
    <phoneticPr fontId="23" type="noConversion"/>
  </si>
  <si>
    <t>1. 요구분석</t>
    <phoneticPr fontId="23" type="noConversion"/>
  </si>
  <si>
    <t>2.1 UI 설계</t>
    <phoneticPr fontId="23" type="noConversion"/>
  </si>
  <si>
    <t>1.1 기능적 요구 분석</t>
    <phoneticPr fontId="23" type="noConversion"/>
  </si>
  <si>
    <t>1.2 비기능적 요구 분석</t>
    <phoneticPr fontId="23" type="noConversion"/>
  </si>
  <si>
    <t>2.2 시스템 설계</t>
    <phoneticPr fontId="23" type="noConversion"/>
  </si>
  <si>
    <t>2. 설계</t>
    <phoneticPr fontId="23" type="noConversion"/>
  </si>
  <si>
    <t>3. 구현</t>
    <phoneticPr fontId="23" type="noConversion"/>
  </si>
  <si>
    <t>4. 테스트</t>
    <phoneticPr fontId="23" type="noConversion"/>
  </si>
  <si>
    <t>2.2.1 Architecture 설계</t>
    <phoneticPr fontId="23" type="noConversion"/>
  </si>
  <si>
    <t>2.3 테스트 설계</t>
    <phoneticPr fontId="23" type="noConversion"/>
  </si>
  <si>
    <t>3.1 UI 구현</t>
    <phoneticPr fontId="23" type="noConversion"/>
  </si>
  <si>
    <t>3.2 시스템 구현</t>
    <phoneticPr fontId="23" type="noConversion"/>
  </si>
  <si>
    <t>1.3 추가 요구 조건 분석 및 의견 수렴</t>
    <phoneticPr fontId="23" type="noConversion"/>
  </si>
  <si>
    <t>3.1.1 메인화면 구현</t>
    <phoneticPr fontId="23" type="noConversion"/>
  </si>
  <si>
    <t>3.1.2 버스 정류장 검색화면 구현</t>
    <phoneticPr fontId="23" type="noConversion"/>
  </si>
  <si>
    <t>3.1.3 버스 도착 예정 정보화면 구현</t>
    <phoneticPr fontId="23" type="noConversion"/>
  </si>
  <si>
    <t>3.1.4 즐겨찾기 리스트화면 구현</t>
    <phoneticPr fontId="23" type="noConversion"/>
  </si>
  <si>
    <t>4.1 통합 테스트</t>
    <phoneticPr fontId="23" type="noConversion"/>
  </si>
  <si>
    <t>4.2 시스템 테스트</t>
    <phoneticPr fontId="23" type="noConversion"/>
  </si>
  <si>
    <t>3.2.1 정류장 검색기능 코딩 및 테스트</t>
    <phoneticPr fontId="23" type="noConversion"/>
  </si>
  <si>
    <t>3.2.2 버스 도착 예정 시간 제공 기능 코딩 및 테스트</t>
    <phoneticPr fontId="23" type="noConversion"/>
  </si>
  <si>
    <t>4.3 Play Store 게시 및 테스트</t>
    <phoneticPr fontId="23" type="noConversion"/>
  </si>
  <si>
    <t>강민슬, 김병섭, 박준현, 엄소연, 이희정</t>
  </si>
  <si>
    <t>강민슬, 김병섭, 박준현, 엄소연, 이희정</t>
    <phoneticPr fontId="23" type="noConversion"/>
  </si>
  <si>
    <t>2.1.2 메인화면</t>
    <phoneticPr fontId="23" type="noConversion"/>
  </si>
  <si>
    <t>2.1.3 버스 정류장 검색화면</t>
    <phoneticPr fontId="23" type="noConversion"/>
  </si>
  <si>
    <t>2.1.4 버스 도착 예정 정보화면</t>
    <phoneticPr fontId="23" type="noConversion"/>
  </si>
  <si>
    <t>2.1.5 즐겨찾기 리스트화면</t>
    <phoneticPr fontId="23" type="noConversion"/>
  </si>
  <si>
    <t>2.1.1 전체 디자인 컨셉 설계</t>
    <phoneticPr fontId="23" type="noConversion"/>
  </si>
  <si>
    <t>강민슬,  김병섭, 박준현, 엄소연, 이희정</t>
    <phoneticPr fontId="23" type="noConversion"/>
  </si>
  <si>
    <t>이희정</t>
    <phoneticPr fontId="23" type="noConversion"/>
  </si>
  <si>
    <t>엄소연</t>
    <phoneticPr fontId="23" type="noConversion"/>
  </si>
  <si>
    <t>3.1.6 광고 배너 구현</t>
    <phoneticPr fontId="23" type="noConversion"/>
  </si>
  <si>
    <t>3.1.7 UI 테스트</t>
    <phoneticPr fontId="23" type="noConversion"/>
  </si>
  <si>
    <t>3.3 테스트 구현</t>
    <phoneticPr fontId="23" type="noConversion"/>
  </si>
  <si>
    <t>김병섭</t>
    <phoneticPr fontId="23" type="noConversion"/>
  </si>
  <si>
    <t>박준현</t>
    <phoneticPr fontId="23" type="noConversion"/>
  </si>
  <si>
    <t>2.1.6 첫차, 막차 검색화면</t>
    <phoneticPr fontId="23" type="noConversion"/>
  </si>
  <si>
    <t>강민슬</t>
    <phoneticPr fontId="23" type="noConversion"/>
  </si>
  <si>
    <t>2.1.7 콜택시 정보화면</t>
    <phoneticPr fontId="23" type="noConversion"/>
  </si>
  <si>
    <t>2.1.8 광고배너</t>
    <phoneticPr fontId="23" type="noConversion"/>
  </si>
  <si>
    <t>2.1.9 UI 추가 및 보완</t>
    <phoneticPr fontId="23" type="noConversion"/>
  </si>
  <si>
    <t>2.2.2 정류장 검색기능 설계</t>
    <phoneticPr fontId="23" type="noConversion"/>
  </si>
  <si>
    <t>2.2.3 버스 도착 예정 시간 제공 기능 설계</t>
    <phoneticPr fontId="23" type="noConversion"/>
  </si>
  <si>
    <t>이희정</t>
    <phoneticPr fontId="23" type="noConversion"/>
  </si>
  <si>
    <t>김병섭, 엄소연</t>
    <phoneticPr fontId="23" type="noConversion"/>
  </si>
  <si>
    <t>3.1.5 첫차, 막차 검색화면 구현</t>
    <phoneticPr fontId="23" type="noConversion"/>
  </si>
  <si>
    <t>3.1.6 콜택시 정보화면 구현</t>
    <phoneticPr fontId="23" type="noConversion"/>
  </si>
  <si>
    <t>2.2.5 즐겨찾기 추가, 삭제 기능 설계</t>
    <phoneticPr fontId="23" type="noConversion"/>
  </si>
  <si>
    <t>2.2.6 Web Crawling 기능 설계</t>
    <phoneticPr fontId="23" type="noConversion"/>
  </si>
  <si>
    <t>2.2.7 첫차, 막차 도착 정보검색 기능 설계</t>
    <phoneticPr fontId="23" type="noConversion"/>
  </si>
  <si>
    <t>2.2.9 콜택시 전화 연결 기능 설계</t>
    <phoneticPr fontId="23" type="noConversion"/>
  </si>
  <si>
    <t>2.2.8 콜택시 정보 제공 기능 설계</t>
    <phoneticPr fontId="23" type="noConversion"/>
  </si>
  <si>
    <t>2.2.10 광고 기능 설계</t>
    <phoneticPr fontId="23" type="noConversion"/>
  </si>
  <si>
    <t>2.2.11 설계 종합</t>
    <phoneticPr fontId="23" type="noConversion"/>
  </si>
  <si>
    <t>박준현, 엄소연</t>
    <phoneticPr fontId="23" type="noConversion"/>
  </si>
  <si>
    <t>강민슬, 엄소연</t>
    <phoneticPr fontId="23" type="noConversion"/>
  </si>
  <si>
    <t>이희정, 엄소연</t>
    <phoneticPr fontId="23" type="noConversion"/>
  </si>
  <si>
    <t>3.2.3 즐겨찾기 버스 정류장 리스트 기능 코딩 및 테스트</t>
    <phoneticPr fontId="23" type="noConversion"/>
  </si>
  <si>
    <t>2.2.4 즐겨찾기 버스 정류장 리스트 기능 설계</t>
    <phoneticPr fontId="23" type="noConversion"/>
  </si>
  <si>
    <t>3.2.4 즐겨찾기 추가, 삭제 기능 코딩 및 테스트</t>
    <phoneticPr fontId="23" type="noConversion"/>
  </si>
  <si>
    <t>3.2.5 Web Crawling 기능 코딩 및 테스트</t>
    <phoneticPr fontId="23" type="noConversion"/>
  </si>
  <si>
    <t>3.2.6 첫차, 막차 정보 검색기능 코딩 및 테스트</t>
    <phoneticPr fontId="23" type="noConversion"/>
  </si>
  <si>
    <t>3.2.7 콜택시 정보 제공 기능 코딩 및 테스트</t>
    <phoneticPr fontId="23" type="noConversion"/>
  </si>
  <si>
    <t>3.2.8 콜택시 전화 연결 기능 설계</t>
    <phoneticPr fontId="23" type="noConversion"/>
  </si>
  <si>
    <t>3.2.9 광고 기능 코딩 및 테스트</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</si>
</sst>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1"/>
      <color theme="1" tint="0.499984740745262"/>
      <name val="맑은 고딕"/>
      <family val="2"/>
      <scheme val="minor"/>
    </font>
    <font>
      <sz val="10"/>
      <color theme="1" tint="0.499984740745262"/>
      <name val="Arial"/>
      <family val="2"/>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81" fontId="0" fillId="8" borderId="2" xfId="0" applyNumberFormat="1" applyFill="1" applyBorder="1" applyAlignment="1">
      <alignment horizontal="center" vertical="center"/>
    </xf>
    <xf numFmtId="181" fontId="5" fillId="8" borderId="2" xfId="0" applyNumberFormat="1" applyFont="1" applyFill="1" applyBorder="1" applyAlignment="1">
      <alignment horizontal="center" vertical="center"/>
    </xf>
    <xf numFmtId="181" fontId="9" fillId="3" borderId="2" xfId="10" applyNumberFormat="1" applyFill="1">
      <alignment horizontal="center" vertical="center"/>
    </xf>
    <xf numFmtId="181" fontId="0" fillId="9" borderId="2" xfId="0" applyNumberFormat="1" applyFill="1" applyBorder="1" applyAlignment="1">
      <alignment horizontal="center" vertical="center"/>
    </xf>
    <xf numFmtId="181" fontId="5" fillId="9" borderId="2" xfId="0" applyNumberFormat="1" applyFont="1" applyFill="1" applyBorder="1" applyAlignment="1">
      <alignment horizontal="center" vertical="center"/>
    </xf>
    <xf numFmtId="181" fontId="9" fillId="4" borderId="2" xfId="10" applyNumberFormat="1" applyFill="1">
      <alignment horizontal="center" vertical="center"/>
    </xf>
    <xf numFmtId="181" fontId="0" fillId="6" borderId="2" xfId="0" applyNumberFormat="1" applyFill="1" applyBorder="1" applyAlignment="1">
      <alignment horizontal="center" vertical="center"/>
    </xf>
    <xf numFmtId="181" fontId="5" fillId="6" borderId="2" xfId="0" applyNumberFormat="1" applyFont="1" applyFill="1" applyBorder="1" applyAlignment="1">
      <alignment horizontal="center" vertical="center"/>
    </xf>
    <xf numFmtId="181" fontId="9" fillId="11" borderId="2" xfId="10" applyNumberFormat="1" applyFill="1">
      <alignment horizontal="center" vertical="center"/>
    </xf>
    <xf numFmtId="181" fontId="0" fillId="5" borderId="2" xfId="0" applyNumberFormat="1" applyFill="1" applyBorder="1" applyAlignment="1">
      <alignment horizontal="center" vertical="center"/>
    </xf>
    <xf numFmtId="181" fontId="5" fillId="5" borderId="2" xfId="0" applyNumberFormat="1" applyFont="1" applyFill="1" applyBorder="1" applyAlignment="1">
      <alignment horizontal="center" vertical="center"/>
    </xf>
    <xf numFmtId="181" fontId="9" fillId="10" borderId="2" xfId="10" applyNumberFormat="1" applyFill="1">
      <alignment horizontal="center"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V65"/>
  <sheetViews>
    <sheetView showGridLines="0" tabSelected="1" showRuler="0" zoomScale="115" zoomScaleNormal="115" zoomScalePageLayoutView="70" workbookViewId="0">
      <pane xSplit="7" ySplit="7" topLeftCell="CD57" activePane="bottomRight" state="frozen"/>
      <selection pane="topRight" activeCell="H1" sqref="H1"/>
      <selection pane="bottomLeft" activeCell="A8" sqref="A8"/>
      <selection pane="bottomRight" activeCell="F57" sqref="F57"/>
    </sheetView>
  </sheetViews>
  <sheetFormatPr defaultRowHeight="30" customHeight="1" x14ac:dyDescent="0.45"/>
  <cols>
    <col min="1" max="1" width="2.75" style="50" customWidth="1"/>
    <col min="2" max="2" width="26.75" customWidth="1"/>
    <col min="3" max="3" width="49.58203125" customWidth="1"/>
    <col min="4" max="4" width="35.25" customWidth="1"/>
    <col min="5" max="5" width="10.75" customWidth="1"/>
    <col min="6" max="6" width="13.25" style="5" customWidth="1"/>
    <col min="7" max="7" width="13" customWidth="1"/>
    <col min="8" max="8" width="2.75" customWidth="1"/>
    <col min="9" max="9" width="6.1640625" hidden="1" customWidth="1"/>
    <col min="10" max="100" width="2.58203125" customWidth="1"/>
  </cols>
  <sheetData>
    <row r="1" spans="1:100" ht="30" customHeight="1" x14ac:dyDescent="0.85">
      <c r="A1" s="51" t="s">
        <v>29</v>
      </c>
      <c r="B1" s="55" t="s">
        <v>38</v>
      </c>
      <c r="C1" s="55"/>
      <c r="D1" s="1"/>
      <c r="E1" s="2"/>
      <c r="F1" s="4"/>
      <c r="G1" s="39"/>
      <c r="I1" s="2"/>
      <c r="J1" s="14" t="s">
        <v>12</v>
      </c>
    </row>
    <row r="2" spans="1:100" ht="30" customHeight="1" x14ac:dyDescent="0.55000000000000004">
      <c r="A2" s="50" t="s">
        <v>24</v>
      </c>
      <c r="B2" s="56" t="s">
        <v>39</v>
      </c>
      <c r="C2" s="56"/>
      <c r="J2" s="53" t="s">
        <v>17</v>
      </c>
    </row>
    <row r="3" spans="1:100" ht="30" customHeight="1" x14ac:dyDescent="0.45">
      <c r="A3" s="50" t="s">
        <v>30</v>
      </c>
      <c r="B3" s="57"/>
      <c r="C3" s="57"/>
      <c r="D3" s="89" t="s">
        <v>1</v>
      </c>
      <c r="E3" s="90"/>
      <c r="F3" s="88">
        <v>43725</v>
      </c>
      <c r="G3" s="88"/>
    </row>
    <row r="4" spans="1:100" ht="30" customHeight="1" x14ac:dyDescent="0.45">
      <c r="A4" s="51" t="s">
        <v>31</v>
      </c>
      <c r="D4" s="89" t="s">
        <v>8</v>
      </c>
      <c r="E4" s="90"/>
      <c r="F4" s="7">
        <v>1</v>
      </c>
      <c r="J4" s="85">
        <f>J5</f>
        <v>43724</v>
      </c>
      <c r="K4" s="86"/>
      <c r="L4" s="86"/>
      <c r="M4" s="86"/>
      <c r="N4" s="86"/>
      <c r="O4" s="86"/>
      <c r="P4" s="87"/>
      <c r="Q4" s="85">
        <f>Q5</f>
        <v>43731</v>
      </c>
      <c r="R4" s="86"/>
      <c r="S4" s="86"/>
      <c r="T4" s="86"/>
      <c r="U4" s="86"/>
      <c r="V4" s="86"/>
      <c r="W4" s="87"/>
      <c r="X4" s="85">
        <f>X5</f>
        <v>43738</v>
      </c>
      <c r="Y4" s="86"/>
      <c r="Z4" s="86"/>
      <c r="AA4" s="86"/>
      <c r="AB4" s="86"/>
      <c r="AC4" s="86"/>
      <c r="AD4" s="87"/>
      <c r="AE4" s="85">
        <f>AE5</f>
        <v>43745</v>
      </c>
      <c r="AF4" s="86"/>
      <c r="AG4" s="86"/>
      <c r="AH4" s="86"/>
      <c r="AI4" s="86"/>
      <c r="AJ4" s="86"/>
      <c r="AK4" s="87"/>
      <c r="AL4" s="85">
        <f>AL5</f>
        <v>43752</v>
      </c>
      <c r="AM4" s="86"/>
      <c r="AN4" s="86"/>
      <c r="AO4" s="86"/>
      <c r="AP4" s="86"/>
      <c r="AQ4" s="86"/>
      <c r="AR4" s="87"/>
      <c r="AS4" s="85">
        <f>AS5</f>
        <v>43759</v>
      </c>
      <c r="AT4" s="86"/>
      <c r="AU4" s="86"/>
      <c r="AV4" s="86"/>
      <c r="AW4" s="86"/>
      <c r="AX4" s="86"/>
      <c r="AY4" s="87"/>
      <c r="AZ4" s="85">
        <f>AZ5</f>
        <v>43766</v>
      </c>
      <c r="BA4" s="86"/>
      <c r="BB4" s="86"/>
      <c r="BC4" s="86"/>
      <c r="BD4" s="86"/>
      <c r="BE4" s="86"/>
      <c r="BF4" s="87"/>
      <c r="BG4" s="85">
        <f>BG5</f>
        <v>43773</v>
      </c>
      <c r="BH4" s="86"/>
      <c r="BI4" s="86"/>
      <c r="BJ4" s="86"/>
      <c r="BK4" s="86"/>
      <c r="BL4" s="86"/>
      <c r="BM4" s="87"/>
      <c r="BN4" s="85">
        <f>BN5</f>
        <v>43780</v>
      </c>
      <c r="BO4" s="86"/>
      <c r="BP4" s="86"/>
      <c r="BQ4" s="86"/>
      <c r="BR4" s="86"/>
      <c r="BS4" s="86"/>
      <c r="BT4" s="87"/>
      <c r="BU4" s="85">
        <f>BU5</f>
        <v>43787</v>
      </c>
      <c r="BV4" s="86"/>
      <c r="BW4" s="86"/>
      <c r="BX4" s="86"/>
      <c r="BY4" s="86"/>
      <c r="BZ4" s="86"/>
      <c r="CA4" s="87"/>
      <c r="CB4" s="85">
        <f>CB5</f>
        <v>43794</v>
      </c>
      <c r="CC4" s="86"/>
      <c r="CD4" s="86"/>
      <c r="CE4" s="86"/>
      <c r="CF4" s="86"/>
      <c r="CG4" s="86"/>
      <c r="CH4" s="87"/>
      <c r="CI4" s="85">
        <f>CI5</f>
        <v>43801</v>
      </c>
      <c r="CJ4" s="86"/>
      <c r="CK4" s="86"/>
      <c r="CL4" s="86"/>
      <c r="CM4" s="86"/>
      <c r="CN4" s="86"/>
      <c r="CO4" s="87"/>
      <c r="CP4" s="85">
        <f>CP5</f>
        <v>43808</v>
      </c>
      <c r="CQ4" s="86"/>
      <c r="CR4" s="86"/>
      <c r="CS4" s="86"/>
      <c r="CT4" s="86"/>
      <c r="CU4" s="86"/>
      <c r="CV4" s="87"/>
    </row>
    <row r="5" spans="1:100" ht="15" customHeight="1" x14ac:dyDescent="0.45">
      <c r="A5" s="51" t="s">
        <v>32</v>
      </c>
      <c r="B5" s="91"/>
      <c r="C5" s="91"/>
      <c r="D5" s="91"/>
      <c r="E5" s="91"/>
      <c r="F5" s="91"/>
      <c r="G5" s="91"/>
      <c r="H5" s="91"/>
      <c r="J5" s="11">
        <f>Project_Start-WEEKDAY(Project_Start,1)+2+7*(Display_Week-1)</f>
        <v>43724</v>
      </c>
      <c r="K5" s="10">
        <f>J5+1</f>
        <v>43725</v>
      </c>
      <c r="L5" s="10">
        <f t="shared" ref="L5:AY5" si="0">K5+1</f>
        <v>43726</v>
      </c>
      <c r="M5" s="10">
        <f t="shared" si="0"/>
        <v>43727</v>
      </c>
      <c r="N5" s="10">
        <f t="shared" si="0"/>
        <v>43728</v>
      </c>
      <c r="O5" s="10">
        <f t="shared" si="0"/>
        <v>43729</v>
      </c>
      <c r="P5" s="12">
        <f t="shared" si="0"/>
        <v>43730</v>
      </c>
      <c r="Q5" s="11">
        <f>P5+1</f>
        <v>43731</v>
      </c>
      <c r="R5" s="10">
        <f>Q5+1</f>
        <v>43732</v>
      </c>
      <c r="S5" s="10">
        <f t="shared" si="0"/>
        <v>43733</v>
      </c>
      <c r="T5" s="10">
        <f t="shared" si="0"/>
        <v>43734</v>
      </c>
      <c r="U5" s="10">
        <f t="shared" si="0"/>
        <v>43735</v>
      </c>
      <c r="V5" s="10">
        <f t="shared" si="0"/>
        <v>43736</v>
      </c>
      <c r="W5" s="12">
        <f t="shared" si="0"/>
        <v>43737</v>
      </c>
      <c r="X5" s="11">
        <f>W5+1</f>
        <v>43738</v>
      </c>
      <c r="Y5" s="10">
        <f>X5+1</f>
        <v>43739</v>
      </c>
      <c r="Z5" s="10">
        <f t="shared" si="0"/>
        <v>43740</v>
      </c>
      <c r="AA5" s="10">
        <f t="shared" si="0"/>
        <v>43741</v>
      </c>
      <c r="AB5" s="10">
        <f t="shared" si="0"/>
        <v>43742</v>
      </c>
      <c r="AC5" s="10">
        <f t="shared" si="0"/>
        <v>43743</v>
      </c>
      <c r="AD5" s="12">
        <f t="shared" si="0"/>
        <v>43744</v>
      </c>
      <c r="AE5" s="11">
        <f>AD5+1</f>
        <v>43745</v>
      </c>
      <c r="AF5" s="10">
        <f>AE5+1</f>
        <v>43746</v>
      </c>
      <c r="AG5" s="10">
        <f t="shared" si="0"/>
        <v>43747</v>
      </c>
      <c r="AH5" s="10">
        <f t="shared" si="0"/>
        <v>43748</v>
      </c>
      <c r="AI5" s="10">
        <f t="shared" si="0"/>
        <v>43749</v>
      </c>
      <c r="AJ5" s="10">
        <f t="shared" si="0"/>
        <v>43750</v>
      </c>
      <c r="AK5" s="12">
        <f t="shared" si="0"/>
        <v>43751</v>
      </c>
      <c r="AL5" s="11">
        <f>AK5+1</f>
        <v>43752</v>
      </c>
      <c r="AM5" s="10">
        <f>AL5+1</f>
        <v>43753</v>
      </c>
      <c r="AN5" s="10">
        <f t="shared" si="0"/>
        <v>43754</v>
      </c>
      <c r="AO5" s="10">
        <f t="shared" si="0"/>
        <v>43755</v>
      </c>
      <c r="AP5" s="10">
        <f t="shared" si="0"/>
        <v>43756</v>
      </c>
      <c r="AQ5" s="10">
        <f t="shared" si="0"/>
        <v>43757</v>
      </c>
      <c r="AR5" s="12">
        <f t="shared" si="0"/>
        <v>43758</v>
      </c>
      <c r="AS5" s="11">
        <f>AR5+1</f>
        <v>43759</v>
      </c>
      <c r="AT5" s="10">
        <f>AS5+1</f>
        <v>43760</v>
      </c>
      <c r="AU5" s="10">
        <f t="shared" si="0"/>
        <v>43761</v>
      </c>
      <c r="AV5" s="10">
        <f t="shared" si="0"/>
        <v>43762</v>
      </c>
      <c r="AW5" s="10">
        <f t="shared" si="0"/>
        <v>43763</v>
      </c>
      <c r="AX5" s="10">
        <f t="shared" si="0"/>
        <v>43764</v>
      </c>
      <c r="AY5" s="12">
        <f t="shared" si="0"/>
        <v>43765</v>
      </c>
      <c r="AZ5" s="11">
        <f>AY5+1</f>
        <v>43766</v>
      </c>
      <c r="BA5" s="10">
        <f>AZ5+1</f>
        <v>43767</v>
      </c>
      <c r="BB5" s="10">
        <f t="shared" ref="BB5:BF5" si="1">BA5+1</f>
        <v>43768</v>
      </c>
      <c r="BC5" s="10">
        <f t="shared" si="1"/>
        <v>43769</v>
      </c>
      <c r="BD5" s="10">
        <f t="shared" si="1"/>
        <v>43770</v>
      </c>
      <c r="BE5" s="10">
        <f t="shared" si="1"/>
        <v>43771</v>
      </c>
      <c r="BF5" s="12">
        <f t="shared" si="1"/>
        <v>43772</v>
      </c>
      <c r="BG5" s="11">
        <f>BF5+1</f>
        <v>43773</v>
      </c>
      <c r="BH5" s="10">
        <f>BG5+1</f>
        <v>43774</v>
      </c>
      <c r="BI5" s="10">
        <f t="shared" ref="BI5:BM5" si="2">BH5+1</f>
        <v>43775</v>
      </c>
      <c r="BJ5" s="10">
        <f t="shared" si="2"/>
        <v>43776</v>
      </c>
      <c r="BK5" s="10">
        <f t="shared" si="2"/>
        <v>43777</v>
      </c>
      <c r="BL5" s="10">
        <f t="shared" si="2"/>
        <v>43778</v>
      </c>
      <c r="BM5" s="12">
        <f t="shared" si="2"/>
        <v>43779</v>
      </c>
      <c r="BN5" s="11">
        <f>BM5+1</f>
        <v>43780</v>
      </c>
      <c r="BO5" s="10">
        <f>BN5+1</f>
        <v>43781</v>
      </c>
      <c r="BP5" s="10">
        <f t="shared" ref="BP5" si="3">BO5+1</f>
        <v>43782</v>
      </c>
      <c r="BQ5" s="10">
        <f t="shared" ref="BQ5" si="4">BP5+1</f>
        <v>43783</v>
      </c>
      <c r="BR5" s="10">
        <f t="shared" ref="BR5" si="5">BQ5+1</f>
        <v>43784</v>
      </c>
      <c r="BS5" s="10">
        <f t="shared" ref="BS5" si="6">BR5+1</f>
        <v>43785</v>
      </c>
      <c r="BT5" s="12">
        <f t="shared" ref="BT5" si="7">BS5+1</f>
        <v>43786</v>
      </c>
      <c r="BU5" s="11">
        <f>BT5+1</f>
        <v>43787</v>
      </c>
      <c r="BV5" s="10">
        <f>BU5+1</f>
        <v>43788</v>
      </c>
      <c r="BW5" s="10">
        <f t="shared" ref="BW5" si="8">BV5+1</f>
        <v>43789</v>
      </c>
      <c r="BX5" s="10">
        <f t="shared" ref="BX5" si="9">BW5+1</f>
        <v>43790</v>
      </c>
      <c r="BY5" s="10">
        <f t="shared" ref="BY5" si="10">BX5+1</f>
        <v>43791</v>
      </c>
      <c r="BZ5" s="10">
        <f t="shared" ref="BZ5" si="11">BY5+1</f>
        <v>43792</v>
      </c>
      <c r="CA5" s="12">
        <f t="shared" ref="CA5" si="12">BZ5+1</f>
        <v>43793</v>
      </c>
      <c r="CB5" s="11">
        <f>CA5+1</f>
        <v>43794</v>
      </c>
      <c r="CC5" s="10">
        <f>CB5+1</f>
        <v>43795</v>
      </c>
      <c r="CD5" s="10">
        <f t="shared" ref="CD5" si="13">CC5+1</f>
        <v>43796</v>
      </c>
      <c r="CE5" s="10">
        <f t="shared" ref="CE5" si="14">CD5+1</f>
        <v>43797</v>
      </c>
      <c r="CF5" s="10">
        <f t="shared" ref="CF5" si="15">CE5+1</f>
        <v>43798</v>
      </c>
      <c r="CG5" s="10">
        <f t="shared" ref="CG5" si="16">CF5+1</f>
        <v>43799</v>
      </c>
      <c r="CH5" s="12">
        <f t="shared" ref="CH5" si="17">CG5+1</f>
        <v>43800</v>
      </c>
      <c r="CI5" s="11">
        <f>CH5+1</f>
        <v>43801</v>
      </c>
      <c r="CJ5" s="10">
        <f>CI5+1</f>
        <v>43802</v>
      </c>
      <c r="CK5" s="10">
        <f t="shared" ref="CK5" si="18">CJ5+1</f>
        <v>43803</v>
      </c>
      <c r="CL5" s="10">
        <f t="shared" ref="CL5" si="19">CK5+1</f>
        <v>43804</v>
      </c>
      <c r="CM5" s="10">
        <f t="shared" ref="CM5" si="20">CL5+1</f>
        <v>43805</v>
      </c>
      <c r="CN5" s="10">
        <f t="shared" ref="CN5" si="21">CM5+1</f>
        <v>43806</v>
      </c>
      <c r="CO5" s="12">
        <f t="shared" ref="CO5" si="22">CN5+1</f>
        <v>43807</v>
      </c>
      <c r="CP5" s="11">
        <f>CO5+1</f>
        <v>43808</v>
      </c>
      <c r="CQ5" s="10">
        <f>CP5+1</f>
        <v>43809</v>
      </c>
      <c r="CR5" s="10">
        <f t="shared" ref="CR5" si="23">CQ5+1</f>
        <v>43810</v>
      </c>
      <c r="CS5" s="10">
        <f t="shared" ref="CS5" si="24">CR5+1</f>
        <v>43811</v>
      </c>
      <c r="CT5" s="10">
        <f t="shared" ref="CT5" si="25">CS5+1</f>
        <v>43812</v>
      </c>
      <c r="CU5" s="10">
        <f t="shared" ref="CU5" si="26">CT5+1</f>
        <v>43813</v>
      </c>
      <c r="CV5" s="12">
        <f t="shared" ref="CV5" si="27">CU5+1</f>
        <v>43814</v>
      </c>
    </row>
    <row r="6" spans="1:100" ht="34" customHeight="1" thickBot="1" x14ac:dyDescent="0.5">
      <c r="A6" s="51" t="s">
        <v>33</v>
      </c>
      <c r="B6" s="8" t="s">
        <v>9</v>
      </c>
      <c r="C6" s="8"/>
      <c r="D6" s="9" t="s">
        <v>3</v>
      </c>
      <c r="E6" s="9" t="s">
        <v>2</v>
      </c>
      <c r="F6" s="9" t="s">
        <v>5</v>
      </c>
      <c r="G6" s="9" t="s">
        <v>6</v>
      </c>
      <c r="H6" s="9"/>
      <c r="I6" s="9" t="s">
        <v>7</v>
      </c>
      <c r="J6" s="13" t="str">
        <f t="shared" ref="J6" si="28">LEFT(TEXT(J5,"ddd"),1)</f>
        <v>M</v>
      </c>
      <c r="K6" s="13" t="str">
        <f t="shared" ref="K6:AS6" si="29">LEFT(TEXT(K5,"ddd"),1)</f>
        <v>T</v>
      </c>
      <c r="L6" s="13" t="str">
        <f t="shared" si="29"/>
        <v>W</v>
      </c>
      <c r="M6" s="13" t="str">
        <f t="shared" si="29"/>
        <v>T</v>
      </c>
      <c r="N6" s="13" t="str">
        <f t="shared" si="29"/>
        <v>F</v>
      </c>
      <c r="O6" s="13" t="str">
        <f t="shared" si="29"/>
        <v>S</v>
      </c>
      <c r="P6" s="13" t="str">
        <f t="shared" si="29"/>
        <v>S</v>
      </c>
      <c r="Q6" s="13" t="str">
        <f t="shared" si="29"/>
        <v>M</v>
      </c>
      <c r="R6" s="13" t="str">
        <f t="shared" si="29"/>
        <v>T</v>
      </c>
      <c r="S6" s="13" t="str">
        <f t="shared" si="29"/>
        <v>W</v>
      </c>
      <c r="T6" s="13" t="str">
        <f t="shared" si="29"/>
        <v>T</v>
      </c>
      <c r="U6" s="13" t="str">
        <f t="shared" si="29"/>
        <v>F</v>
      </c>
      <c r="V6" s="13" t="str">
        <f t="shared" si="29"/>
        <v>S</v>
      </c>
      <c r="W6" s="13" t="str">
        <f t="shared" si="29"/>
        <v>S</v>
      </c>
      <c r="X6" s="13" t="str">
        <f t="shared" si="29"/>
        <v>M</v>
      </c>
      <c r="Y6" s="13" t="str">
        <f t="shared" si="29"/>
        <v>T</v>
      </c>
      <c r="Z6" s="13" t="str">
        <f t="shared" si="29"/>
        <v>W</v>
      </c>
      <c r="AA6" s="13" t="str">
        <f t="shared" si="29"/>
        <v>T</v>
      </c>
      <c r="AB6" s="13" t="str">
        <f t="shared" si="29"/>
        <v>F</v>
      </c>
      <c r="AC6" s="13" t="str">
        <f t="shared" si="29"/>
        <v>S</v>
      </c>
      <c r="AD6" s="13" t="str">
        <f t="shared" si="29"/>
        <v>S</v>
      </c>
      <c r="AE6" s="13" t="str">
        <f t="shared" si="29"/>
        <v>M</v>
      </c>
      <c r="AF6" s="13" t="str">
        <f t="shared" si="29"/>
        <v>T</v>
      </c>
      <c r="AG6" s="13" t="str">
        <f t="shared" si="29"/>
        <v>W</v>
      </c>
      <c r="AH6" s="13" t="str">
        <f t="shared" si="29"/>
        <v>T</v>
      </c>
      <c r="AI6" s="13" t="str">
        <f t="shared" si="29"/>
        <v>F</v>
      </c>
      <c r="AJ6" s="13" t="str">
        <f t="shared" si="29"/>
        <v>S</v>
      </c>
      <c r="AK6" s="13" t="str">
        <f t="shared" si="29"/>
        <v>S</v>
      </c>
      <c r="AL6" s="13" t="str">
        <f t="shared" si="29"/>
        <v>M</v>
      </c>
      <c r="AM6" s="13" t="str">
        <f t="shared" si="29"/>
        <v>T</v>
      </c>
      <c r="AN6" s="13" t="str">
        <f t="shared" si="29"/>
        <v>W</v>
      </c>
      <c r="AO6" s="13" t="str">
        <f t="shared" si="29"/>
        <v>T</v>
      </c>
      <c r="AP6" s="13" t="str">
        <f t="shared" si="29"/>
        <v>F</v>
      </c>
      <c r="AQ6" s="13" t="str">
        <f t="shared" si="29"/>
        <v>S</v>
      </c>
      <c r="AR6" s="13" t="str">
        <f t="shared" si="29"/>
        <v>S</v>
      </c>
      <c r="AS6" s="13" t="str">
        <f t="shared" si="29"/>
        <v>M</v>
      </c>
      <c r="AT6" s="13" t="str">
        <f t="shared" ref="AT6:BM6" si="30">LEFT(TEXT(AT5,"ddd"),1)</f>
        <v>T</v>
      </c>
      <c r="AU6" s="13" t="str">
        <f t="shared" si="30"/>
        <v>W</v>
      </c>
      <c r="AV6" s="13" t="str">
        <f t="shared" si="30"/>
        <v>T</v>
      </c>
      <c r="AW6" s="13" t="str">
        <f t="shared" si="30"/>
        <v>F</v>
      </c>
      <c r="AX6" s="13" t="str">
        <f t="shared" si="30"/>
        <v>S</v>
      </c>
      <c r="AY6" s="13" t="str">
        <f t="shared" si="30"/>
        <v>S</v>
      </c>
      <c r="AZ6" s="13" t="str">
        <f t="shared" si="30"/>
        <v>M</v>
      </c>
      <c r="BA6" s="13" t="str">
        <f t="shared" si="30"/>
        <v>T</v>
      </c>
      <c r="BB6" s="13" t="str">
        <f t="shared" si="30"/>
        <v>W</v>
      </c>
      <c r="BC6" s="13" t="str">
        <f t="shared" si="30"/>
        <v>T</v>
      </c>
      <c r="BD6" s="13" t="str">
        <f t="shared" si="30"/>
        <v>F</v>
      </c>
      <c r="BE6" s="13" t="str">
        <f t="shared" si="30"/>
        <v>S</v>
      </c>
      <c r="BF6" s="13" t="str">
        <f t="shared" si="30"/>
        <v>S</v>
      </c>
      <c r="BG6" s="13" t="str">
        <f t="shared" si="30"/>
        <v>M</v>
      </c>
      <c r="BH6" s="13" t="str">
        <f t="shared" si="30"/>
        <v>T</v>
      </c>
      <c r="BI6" s="13" t="str">
        <f t="shared" si="30"/>
        <v>W</v>
      </c>
      <c r="BJ6" s="13" t="str">
        <f t="shared" si="30"/>
        <v>T</v>
      </c>
      <c r="BK6" s="13" t="str">
        <f t="shared" si="30"/>
        <v>F</v>
      </c>
      <c r="BL6" s="13" t="str">
        <f t="shared" si="30"/>
        <v>S</v>
      </c>
      <c r="BM6" s="13" t="str">
        <f t="shared" si="30"/>
        <v>S</v>
      </c>
      <c r="BN6" s="13" t="str">
        <f t="shared" ref="BN6:CA6" si="31">LEFT(TEXT(BN5,"ddd"),1)</f>
        <v>M</v>
      </c>
      <c r="BO6" s="13" t="str">
        <f t="shared" si="31"/>
        <v>T</v>
      </c>
      <c r="BP6" s="13" t="str">
        <f t="shared" si="31"/>
        <v>W</v>
      </c>
      <c r="BQ6" s="13" t="str">
        <f t="shared" si="31"/>
        <v>T</v>
      </c>
      <c r="BR6" s="13" t="str">
        <f t="shared" si="31"/>
        <v>F</v>
      </c>
      <c r="BS6" s="13" t="str">
        <f t="shared" si="31"/>
        <v>S</v>
      </c>
      <c r="BT6" s="13" t="str">
        <f t="shared" si="31"/>
        <v>S</v>
      </c>
      <c r="BU6" s="13" t="str">
        <f t="shared" si="31"/>
        <v>M</v>
      </c>
      <c r="BV6" s="13" t="str">
        <f t="shared" si="31"/>
        <v>T</v>
      </c>
      <c r="BW6" s="13" t="str">
        <f t="shared" si="31"/>
        <v>W</v>
      </c>
      <c r="BX6" s="13" t="str">
        <f t="shared" si="31"/>
        <v>T</v>
      </c>
      <c r="BY6" s="13" t="str">
        <f t="shared" si="31"/>
        <v>F</v>
      </c>
      <c r="BZ6" s="13" t="str">
        <f t="shared" si="31"/>
        <v>S</v>
      </c>
      <c r="CA6" s="13" t="str">
        <f t="shared" si="31"/>
        <v>S</v>
      </c>
      <c r="CB6" s="13" t="str">
        <f t="shared" ref="CB6:CV6" si="32">LEFT(TEXT(CB5,"ddd"),1)</f>
        <v>M</v>
      </c>
      <c r="CC6" s="13" t="str">
        <f t="shared" si="32"/>
        <v>T</v>
      </c>
      <c r="CD6" s="13" t="str">
        <f t="shared" si="32"/>
        <v>W</v>
      </c>
      <c r="CE6" s="13" t="str">
        <f t="shared" si="32"/>
        <v>T</v>
      </c>
      <c r="CF6" s="13" t="str">
        <f t="shared" si="32"/>
        <v>F</v>
      </c>
      <c r="CG6" s="13" t="str">
        <f t="shared" si="32"/>
        <v>S</v>
      </c>
      <c r="CH6" s="13" t="str">
        <f t="shared" si="32"/>
        <v>S</v>
      </c>
      <c r="CI6" s="13" t="str">
        <f t="shared" si="32"/>
        <v>M</v>
      </c>
      <c r="CJ6" s="13" t="str">
        <f t="shared" si="32"/>
        <v>T</v>
      </c>
      <c r="CK6" s="13" t="str">
        <f t="shared" si="32"/>
        <v>W</v>
      </c>
      <c r="CL6" s="13" t="str">
        <f t="shared" si="32"/>
        <v>T</v>
      </c>
      <c r="CM6" s="13" t="str">
        <f t="shared" si="32"/>
        <v>F</v>
      </c>
      <c r="CN6" s="13" t="str">
        <f t="shared" si="32"/>
        <v>S</v>
      </c>
      <c r="CO6" s="13" t="str">
        <f t="shared" si="32"/>
        <v>S</v>
      </c>
      <c r="CP6" s="13" t="str">
        <f t="shared" si="32"/>
        <v>M</v>
      </c>
      <c r="CQ6" s="13" t="str">
        <f t="shared" si="32"/>
        <v>T</v>
      </c>
      <c r="CR6" s="13" t="str">
        <f t="shared" si="32"/>
        <v>W</v>
      </c>
      <c r="CS6" s="13" t="str">
        <f t="shared" si="32"/>
        <v>T</v>
      </c>
      <c r="CT6" s="13" t="str">
        <f t="shared" si="32"/>
        <v>F</v>
      </c>
      <c r="CU6" s="13" t="str">
        <f t="shared" si="32"/>
        <v>S</v>
      </c>
      <c r="CV6" s="13" t="str">
        <f t="shared" si="32"/>
        <v>S</v>
      </c>
    </row>
    <row r="7" spans="1:100" ht="30" hidden="1" customHeight="1" thickBot="1" x14ac:dyDescent="0.5">
      <c r="A7" s="50" t="s">
        <v>28</v>
      </c>
      <c r="D7" s="54"/>
      <c r="F7"/>
      <c r="I7" t="str">
        <f>IF(OR(ISBLANK(task_start),ISBLANK(task_end)),"",task_end-task_start+1)</f>
        <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row>
    <row r="8" spans="1:100" s="3" customFormat="1" ht="30" customHeight="1" thickBot="1" x14ac:dyDescent="0.5">
      <c r="A8" s="51" t="s">
        <v>34</v>
      </c>
      <c r="B8" s="18" t="s">
        <v>40</v>
      </c>
      <c r="C8" s="18"/>
      <c r="D8" s="59"/>
      <c r="E8" s="19">
        <v>0</v>
      </c>
      <c r="F8" s="73">
        <f>F9</f>
        <v>43725</v>
      </c>
      <c r="G8" s="74">
        <f>G11</f>
        <v>43732</v>
      </c>
      <c r="H8" s="17"/>
      <c r="I8" s="17">
        <f t="shared" ref="I8:I62" si="33">IF(OR(ISBLANK(task_start),ISBLANK(task_end)),"",task_end-task_start+1)</f>
        <v>8</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3" customFormat="1" ht="30" customHeight="1" thickBot="1" x14ac:dyDescent="0.5">
      <c r="A9" s="51" t="s">
        <v>35</v>
      </c>
      <c r="B9" s="68" t="s">
        <v>42</v>
      </c>
      <c r="C9" s="68"/>
      <c r="D9" s="60" t="s">
        <v>63</v>
      </c>
      <c r="E9" s="20">
        <v>0</v>
      </c>
      <c r="F9" s="75">
        <f>Project_Start</f>
        <v>43725</v>
      </c>
      <c r="G9" s="75">
        <f>F9+2</f>
        <v>43727</v>
      </c>
      <c r="H9" s="17"/>
      <c r="I9" s="17">
        <f t="shared" si="33"/>
        <v>3</v>
      </c>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row>
    <row r="10" spans="1:100" s="3" customFormat="1" ht="30" customHeight="1" thickBot="1" x14ac:dyDescent="0.5">
      <c r="A10" s="51" t="s">
        <v>36</v>
      </c>
      <c r="B10" s="68" t="s">
        <v>43</v>
      </c>
      <c r="C10" s="68"/>
      <c r="D10" s="60" t="s">
        <v>63</v>
      </c>
      <c r="E10" s="20">
        <v>0</v>
      </c>
      <c r="F10" s="75">
        <f>F9</f>
        <v>43725</v>
      </c>
      <c r="G10" s="75">
        <f>F10+2</f>
        <v>43727</v>
      </c>
      <c r="H10" s="17"/>
      <c r="I10" s="17">
        <f t="shared" si="33"/>
        <v>3</v>
      </c>
      <c r="J10" s="36"/>
      <c r="K10" s="36"/>
      <c r="L10" s="36"/>
      <c r="M10" s="36"/>
      <c r="N10" s="36"/>
      <c r="O10" s="36"/>
      <c r="P10" s="36"/>
      <c r="Q10" s="36"/>
      <c r="R10" s="36"/>
      <c r="S10" s="36"/>
      <c r="T10" s="36"/>
      <c r="U10" s="36"/>
      <c r="V10" s="37"/>
      <c r="W10" s="37"/>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row>
    <row r="11" spans="1:100" s="3" customFormat="1" ht="30" customHeight="1" thickBot="1" x14ac:dyDescent="0.5">
      <c r="A11" s="50"/>
      <c r="B11" s="68" t="s">
        <v>52</v>
      </c>
      <c r="C11" s="68"/>
      <c r="D11" s="60" t="s">
        <v>63</v>
      </c>
      <c r="E11" s="20">
        <v>0</v>
      </c>
      <c r="F11" s="75">
        <f>G10+1</f>
        <v>43728</v>
      </c>
      <c r="G11" s="75">
        <f>F11+4</f>
        <v>43732</v>
      </c>
      <c r="H11" s="17"/>
      <c r="I11" s="17">
        <f t="shared" si="33"/>
        <v>5</v>
      </c>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row>
    <row r="12" spans="1:100" s="3" customFormat="1" ht="30" customHeight="1" thickBot="1" x14ac:dyDescent="0.5">
      <c r="A12" s="51" t="s">
        <v>37</v>
      </c>
      <c r="B12" s="21" t="s">
        <v>45</v>
      </c>
      <c r="C12" s="21"/>
      <c r="D12" s="61"/>
      <c r="E12" s="22">
        <v>0</v>
      </c>
      <c r="F12" s="76">
        <f>G11+1</f>
        <v>43733</v>
      </c>
      <c r="G12" s="77">
        <f>G35</f>
        <v>43772</v>
      </c>
      <c r="H12" s="17"/>
      <c r="I12" s="17">
        <f t="shared" si="33"/>
        <v>40</v>
      </c>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row>
    <row r="13" spans="1:100" s="3" customFormat="1" ht="30" customHeight="1" thickBot="1" x14ac:dyDescent="0.5">
      <c r="A13" s="51"/>
      <c r="B13" s="69" t="s">
        <v>41</v>
      </c>
      <c r="C13" s="69"/>
      <c r="D13" s="62"/>
      <c r="E13" s="23">
        <v>0</v>
      </c>
      <c r="F13" s="78">
        <f>F12</f>
        <v>43733</v>
      </c>
      <c r="G13" s="78">
        <f>G22</f>
        <v>43750</v>
      </c>
      <c r="H13" s="17"/>
      <c r="I13" s="17">
        <f t="shared" si="33"/>
        <v>18</v>
      </c>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row>
    <row r="14" spans="1:100" s="3" customFormat="1" ht="30" customHeight="1" thickBot="1" x14ac:dyDescent="0.5">
      <c r="A14" s="51"/>
      <c r="B14" s="69"/>
      <c r="C14" s="69" t="s">
        <v>68</v>
      </c>
      <c r="D14" s="62" t="s">
        <v>62</v>
      </c>
      <c r="E14" s="23">
        <v>0</v>
      </c>
      <c r="F14" s="78">
        <f>F13</f>
        <v>43733</v>
      </c>
      <c r="G14" s="78">
        <f>F14+3</f>
        <v>43736</v>
      </c>
      <c r="H14" s="17"/>
      <c r="I14" s="17"/>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row>
    <row r="15" spans="1:100" s="3" customFormat="1" ht="30" customHeight="1" thickBot="1" x14ac:dyDescent="0.5">
      <c r="A15" s="51"/>
      <c r="B15" s="69"/>
      <c r="C15" s="69" t="s">
        <v>64</v>
      </c>
      <c r="D15" s="62" t="s">
        <v>69</v>
      </c>
      <c r="E15" s="23">
        <v>0</v>
      </c>
      <c r="F15" s="78">
        <f>G14+1</f>
        <v>43737</v>
      </c>
      <c r="G15" s="78">
        <f>F15+1</f>
        <v>43738</v>
      </c>
      <c r="H15" s="17"/>
      <c r="I15" s="17"/>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row>
    <row r="16" spans="1:100" s="3" customFormat="1" ht="30" customHeight="1" thickBot="1" x14ac:dyDescent="0.5">
      <c r="A16" s="51"/>
      <c r="B16" s="69"/>
      <c r="C16" s="69" t="s">
        <v>65</v>
      </c>
      <c r="D16" s="62" t="s">
        <v>85</v>
      </c>
      <c r="E16" s="23">
        <v>0</v>
      </c>
      <c r="F16" s="78">
        <v>43739</v>
      </c>
      <c r="G16" s="78">
        <f t="shared" ref="G16:G20" si="34">F16+2</f>
        <v>43741</v>
      </c>
      <c r="H16" s="17"/>
      <c r="I16" s="17"/>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row>
    <row r="17" spans="1:100" s="3" customFormat="1" ht="30" customHeight="1" thickBot="1" x14ac:dyDescent="0.5">
      <c r="A17" s="51"/>
      <c r="B17" s="69"/>
      <c r="C17" s="69" t="s">
        <v>66</v>
      </c>
      <c r="D17" s="62" t="s">
        <v>85</v>
      </c>
      <c r="E17" s="23">
        <v>0</v>
      </c>
      <c r="F17" s="78">
        <v>43739</v>
      </c>
      <c r="G17" s="78">
        <f t="shared" si="34"/>
        <v>43741</v>
      </c>
      <c r="H17" s="17"/>
      <c r="I17" s="17"/>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row>
    <row r="18" spans="1:100" s="3" customFormat="1" ht="30" customHeight="1" thickBot="1" x14ac:dyDescent="0.5">
      <c r="A18" s="51"/>
      <c r="B18" s="69"/>
      <c r="C18" s="69" t="s">
        <v>67</v>
      </c>
      <c r="D18" s="62" t="s">
        <v>95</v>
      </c>
      <c r="E18" s="23">
        <v>0</v>
      </c>
      <c r="F18" s="78">
        <f>G17+1</f>
        <v>43742</v>
      </c>
      <c r="G18" s="78">
        <f t="shared" si="34"/>
        <v>43744</v>
      </c>
      <c r="H18" s="17"/>
      <c r="I18" s="17"/>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row>
    <row r="19" spans="1:100" s="3" customFormat="1" ht="30" customHeight="1" thickBot="1" x14ac:dyDescent="0.5">
      <c r="A19" s="51"/>
      <c r="B19" s="69"/>
      <c r="C19" s="69" t="s">
        <v>77</v>
      </c>
      <c r="D19" s="62" t="s">
        <v>96</v>
      </c>
      <c r="E19" s="23">
        <v>0</v>
      </c>
      <c r="F19" s="78">
        <f>F18</f>
        <v>43742</v>
      </c>
      <c r="G19" s="78">
        <f t="shared" si="34"/>
        <v>43744</v>
      </c>
      <c r="H19" s="17"/>
      <c r="I19" s="17"/>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row>
    <row r="20" spans="1:100" s="3" customFormat="1" ht="30" customHeight="1" thickBot="1" x14ac:dyDescent="0.5">
      <c r="A20" s="51"/>
      <c r="B20" s="69"/>
      <c r="C20" s="69" t="s">
        <v>79</v>
      </c>
      <c r="D20" s="62" t="s">
        <v>97</v>
      </c>
      <c r="E20" s="23">
        <v>0</v>
      </c>
      <c r="F20" s="78">
        <f>G19+1</f>
        <v>43745</v>
      </c>
      <c r="G20" s="78">
        <f t="shared" si="34"/>
        <v>43747</v>
      </c>
      <c r="H20" s="17"/>
      <c r="I20" s="17"/>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row>
    <row r="21" spans="1:100" s="3" customFormat="1" ht="30" customHeight="1" thickBot="1" x14ac:dyDescent="0.5">
      <c r="A21" s="51"/>
      <c r="B21" s="69"/>
      <c r="C21" s="69" t="s">
        <v>80</v>
      </c>
      <c r="D21" s="62" t="s">
        <v>71</v>
      </c>
      <c r="E21" s="23">
        <v>0</v>
      </c>
      <c r="F21" s="78">
        <f>F20</f>
        <v>43745</v>
      </c>
      <c r="G21" s="78">
        <f>F21+2</f>
        <v>43747</v>
      </c>
      <c r="H21" s="17"/>
      <c r="I21" s="17"/>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row>
    <row r="22" spans="1:100" s="3" customFormat="1" ht="30" customHeight="1" thickBot="1" x14ac:dyDescent="0.5">
      <c r="A22" s="51"/>
      <c r="B22" s="69"/>
      <c r="C22" s="69" t="s">
        <v>81</v>
      </c>
      <c r="D22" s="62" t="s">
        <v>69</v>
      </c>
      <c r="E22" s="23">
        <v>0</v>
      </c>
      <c r="F22" s="78">
        <f>G21+1</f>
        <v>43748</v>
      </c>
      <c r="G22" s="78">
        <f>F22+2</f>
        <v>43750</v>
      </c>
      <c r="H22" s="17"/>
      <c r="I22" s="17"/>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row>
    <row r="23" spans="1:100" s="3" customFormat="1" ht="30" customHeight="1" thickBot="1" x14ac:dyDescent="0.5">
      <c r="A23" s="50"/>
      <c r="B23" s="69" t="s">
        <v>44</v>
      </c>
      <c r="C23" s="69"/>
      <c r="D23" s="62"/>
      <c r="E23" s="23">
        <v>0</v>
      </c>
      <c r="F23" s="78">
        <f>G22+1</f>
        <v>43751</v>
      </c>
      <c r="G23" s="78">
        <f>G34</f>
        <v>43768</v>
      </c>
      <c r="H23" s="17"/>
      <c r="I23" s="17">
        <f t="shared" si="33"/>
        <v>18</v>
      </c>
      <c r="J23" s="36"/>
      <c r="K23" s="36"/>
      <c r="L23" s="36"/>
      <c r="M23" s="36"/>
      <c r="N23" s="36"/>
      <c r="O23" s="36"/>
      <c r="P23" s="36"/>
      <c r="Q23" s="36"/>
      <c r="R23" s="36"/>
      <c r="S23" s="36"/>
      <c r="T23" s="36"/>
      <c r="U23" s="36"/>
      <c r="V23" s="37"/>
      <c r="W23" s="37"/>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row>
    <row r="24" spans="1:100" s="3" customFormat="1" ht="30" customHeight="1" thickBot="1" x14ac:dyDescent="0.5">
      <c r="A24" s="50"/>
      <c r="B24" s="69"/>
      <c r="C24" s="69" t="s">
        <v>48</v>
      </c>
      <c r="D24" s="62" t="s">
        <v>63</v>
      </c>
      <c r="E24" s="23">
        <v>0</v>
      </c>
      <c r="F24" s="78">
        <f>F23</f>
        <v>43751</v>
      </c>
      <c r="G24" s="78">
        <f>F24+3</f>
        <v>43754</v>
      </c>
      <c r="H24" s="17"/>
      <c r="I24" s="17">
        <f t="shared" si="33"/>
        <v>4</v>
      </c>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row>
    <row r="25" spans="1:100" s="3" customFormat="1" ht="30" customHeight="1" thickBot="1" x14ac:dyDescent="0.5">
      <c r="A25" s="50"/>
      <c r="B25" s="69"/>
      <c r="C25" s="69" t="s">
        <v>82</v>
      </c>
      <c r="D25" s="62" t="s">
        <v>75</v>
      </c>
      <c r="E25" s="23">
        <v>0</v>
      </c>
      <c r="F25" s="78">
        <f>G24+1</f>
        <v>43755</v>
      </c>
      <c r="G25" s="78">
        <f>F25+4</f>
        <v>43759</v>
      </c>
      <c r="H25" s="17"/>
      <c r="I25" s="17">
        <f t="shared" si="33"/>
        <v>5</v>
      </c>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row>
    <row r="26" spans="1:100" s="3" customFormat="1" ht="30" customHeight="1" thickBot="1" x14ac:dyDescent="0.5">
      <c r="A26" s="50"/>
      <c r="B26" s="69"/>
      <c r="C26" s="69" t="s">
        <v>83</v>
      </c>
      <c r="D26" s="62" t="s">
        <v>75</v>
      </c>
      <c r="E26" s="23">
        <v>0</v>
      </c>
      <c r="F26" s="78">
        <f>G25+1</f>
        <v>43760</v>
      </c>
      <c r="G26" s="78">
        <f>F26+4</f>
        <v>43764</v>
      </c>
      <c r="H26" s="17"/>
      <c r="I26" s="17"/>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row>
    <row r="27" spans="1:100" s="3" customFormat="1" ht="30" customHeight="1" thickBot="1" x14ac:dyDescent="0.5">
      <c r="A27" s="50"/>
      <c r="B27" s="69"/>
      <c r="C27" s="69" t="s">
        <v>99</v>
      </c>
      <c r="D27" s="62" t="s">
        <v>76</v>
      </c>
      <c r="E27" s="23">
        <v>0</v>
      </c>
      <c r="F27" s="78">
        <f>G24+1</f>
        <v>43755</v>
      </c>
      <c r="G27" s="78">
        <f>F27+4</f>
        <v>43759</v>
      </c>
      <c r="H27" s="17"/>
      <c r="I27" s="17"/>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row>
    <row r="28" spans="1:100" s="3" customFormat="1" ht="30" customHeight="1" thickBot="1" x14ac:dyDescent="0.5">
      <c r="A28" s="50"/>
      <c r="B28" s="69"/>
      <c r="C28" s="69" t="s">
        <v>88</v>
      </c>
      <c r="D28" s="62" t="s">
        <v>76</v>
      </c>
      <c r="E28" s="23">
        <v>0</v>
      </c>
      <c r="F28" s="78">
        <f>G27+1</f>
        <v>43760</v>
      </c>
      <c r="G28" s="78">
        <f>F28+4</f>
        <v>43764</v>
      </c>
      <c r="H28" s="17"/>
      <c r="I28" s="17"/>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row>
    <row r="29" spans="1:100" s="3" customFormat="1" ht="30" customHeight="1" thickBot="1" x14ac:dyDescent="0.5">
      <c r="A29" s="50"/>
      <c r="B29" s="69"/>
      <c r="C29" s="69" t="s">
        <v>89</v>
      </c>
      <c r="D29" s="62" t="s">
        <v>78</v>
      </c>
      <c r="E29" s="23">
        <v>0</v>
      </c>
      <c r="F29" s="78">
        <f>G24+1</f>
        <v>43755</v>
      </c>
      <c r="G29" s="78">
        <f>F29+4</f>
        <v>43759</v>
      </c>
      <c r="H29" s="17"/>
      <c r="I29" s="17"/>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row>
    <row r="30" spans="1:100" s="3" customFormat="1" ht="30" customHeight="1" thickBot="1" x14ac:dyDescent="0.5">
      <c r="A30" s="50"/>
      <c r="B30" s="69"/>
      <c r="C30" s="69" t="s">
        <v>90</v>
      </c>
      <c r="D30" s="62" t="s">
        <v>78</v>
      </c>
      <c r="E30" s="23">
        <v>0</v>
      </c>
      <c r="F30" s="78">
        <f>G29+1</f>
        <v>43760</v>
      </c>
      <c r="G30" s="78">
        <f>F30+4</f>
        <v>43764</v>
      </c>
      <c r="H30" s="17"/>
      <c r="I30" s="17"/>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row>
    <row r="31" spans="1:100" s="3" customFormat="1" ht="30" customHeight="1" thickBot="1" x14ac:dyDescent="0.5">
      <c r="A31" s="50"/>
      <c r="B31" s="69"/>
      <c r="C31" s="69" t="s">
        <v>92</v>
      </c>
      <c r="D31" s="62" t="s">
        <v>84</v>
      </c>
      <c r="E31" s="23">
        <v>0</v>
      </c>
      <c r="F31" s="78">
        <f>G24+1</f>
        <v>43755</v>
      </c>
      <c r="G31" s="78">
        <f>F31+4</f>
        <v>43759</v>
      </c>
      <c r="H31" s="17"/>
      <c r="I31" s="17"/>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row>
    <row r="32" spans="1:100" s="3" customFormat="1" ht="30" customHeight="1" thickBot="1" x14ac:dyDescent="0.5">
      <c r="A32" s="50"/>
      <c r="B32" s="69"/>
      <c r="C32" s="69" t="s">
        <v>91</v>
      </c>
      <c r="D32" s="62" t="s">
        <v>70</v>
      </c>
      <c r="E32" s="23">
        <v>0</v>
      </c>
      <c r="F32" s="78">
        <f>G31+1</f>
        <v>43760</v>
      </c>
      <c r="G32" s="78">
        <f>F32+4</f>
        <v>43764</v>
      </c>
      <c r="H32" s="17"/>
      <c r="I32" s="17"/>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row>
    <row r="33" spans="1:100" s="3" customFormat="1" ht="30" customHeight="1" thickBot="1" x14ac:dyDescent="0.5">
      <c r="A33" s="50"/>
      <c r="B33" s="69"/>
      <c r="C33" s="69" t="s">
        <v>93</v>
      </c>
      <c r="D33" s="62" t="s">
        <v>71</v>
      </c>
      <c r="E33" s="23">
        <v>0</v>
      </c>
      <c r="F33" s="78">
        <f>F25</f>
        <v>43755</v>
      </c>
      <c r="G33" s="78">
        <f>F33+4</f>
        <v>43759</v>
      </c>
      <c r="H33" s="17"/>
      <c r="I33" s="17"/>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s="3" customFormat="1" ht="30" customHeight="1" thickBot="1" x14ac:dyDescent="0.5">
      <c r="A34" s="50"/>
      <c r="B34" s="69"/>
      <c r="C34" s="69" t="s">
        <v>94</v>
      </c>
      <c r="D34" s="62" t="s">
        <v>63</v>
      </c>
      <c r="E34" s="23">
        <v>0</v>
      </c>
      <c r="F34" s="78">
        <f>G26+1</f>
        <v>43765</v>
      </c>
      <c r="G34" s="78">
        <f>F34+3</f>
        <v>43768</v>
      </c>
      <c r="H34" s="17"/>
      <c r="I34" s="17"/>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s="3" customFormat="1" ht="30" customHeight="1" thickBot="1" x14ac:dyDescent="0.5">
      <c r="A35" s="50"/>
      <c r="B35" s="69" t="s">
        <v>49</v>
      </c>
      <c r="C35" s="69"/>
      <c r="D35" s="62" t="s">
        <v>63</v>
      </c>
      <c r="E35" s="23">
        <v>0</v>
      </c>
      <c r="F35" s="78">
        <f>G34+1</f>
        <v>43769</v>
      </c>
      <c r="G35" s="78">
        <f>F35+3</f>
        <v>43772</v>
      </c>
      <c r="H35" s="17"/>
      <c r="I35" s="17"/>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s="3" customFormat="1" ht="30" customHeight="1" thickBot="1" x14ac:dyDescent="0.5">
      <c r="A36" s="50" t="s">
        <v>25</v>
      </c>
      <c r="B36" s="24" t="s">
        <v>46</v>
      </c>
      <c r="C36" s="24"/>
      <c r="D36" s="63"/>
      <c r="E36" s="25">
        <v>0</v>
      </c>
      <c r="F36" s="79">
        <f>G12+1</f>
        <v>43773</v>
      </c>
      <c r="G36" s="80">
        <f>G56</f>
        <v>43795</v>
      </c>
      <c r="H36" s="17"/>
      <c r="I36" s="17">
        <f t="shared" si="33"/>
        <v>23</v>
      </c>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s="3" customFormat="1" ht="30" customHeight="1" thickBot="1" x14ac:dyDescent="0.5">
      <c r="A37" s="50"/>
      <c r="B37" s="70" t="s">
        <v>50</v>
      </c>
      <c r="C37" s="70"/>
      <c r="D37" s="64"/>
      <c r="E37" s="26">
        <v>0</v>
      </c>
      <c r="F37" s="81">
        <f>F36</f>
        <v>43773</v>
      </c>
      <c r="G37" s="81">
        <f>G45</f>
        <v>43782</v>
      </c>
      <c r="H37" s="17"/>
      <c r="I37" s="17">
        <f t="shared" si="33"/>
        <v>10</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s="3" customFormat="1" ht="30" customHeight="1" thickBot="1" x14ac:dyDescent="0.5">
      <c r="A38" s="50"/>
      <c r="B38" s="70"/>
      <c r="C38" s="70" t="s">
        <v>53</v>
      </c>
      <c r="D38" s="64" t="s">
        <v>71</v>
      </c>
      <c r="E38" s="26">
        <v>0</v>
      </c>
      <c r="F38" s="81">
        <f>F37</f>
        <v>43773</v>
      </c>
      <c r="G38" s="81">
        <f t="shared" ref="G38:G45" si="35">F38+1</f>
        <v>43774</v>
      </c>
      <c r="H38" s="17"/>
      <c r="I38" s="17"/>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s="3" customFormat="1" ht="30" customHeight="1" thickBot="1" x14ac:dyDescent="0.5">
      <c r="A39" s="50"/>
      <c r="B39" s="70"/>
      <c r="C39" s="70" t="s">
        <v>54</v>
      </c>
      <c r="D39" s="64" t="s">
        <v>85</v>
      </c>
      <c r="E39" s="26">
        <v>0</v>
      </c>
      <c r="F39" s="81">
        <f>G38+1</f>
        <v>43775</v>
      </c>
      <c r="G39" s="81">
        <f t="shared" si="35"/>
        <v>43776</v>
      </c>
      <c r="H39" s="17"/>
      <c r="I39" s="17">
        <f t="shared" si="33"/>
        <v>2</v>
      </c>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s="3" customFormat="1" ht="30" customHeight="1" thickBot="1" x14ac:dyDescent="0.5">
      <c r="A40" s="50"/>
      <c r="B40" s="70"/>
      <c r="C40" s="70" t="s">
        <v>55</v>
      </c>
      <c r="D40" s="64" t="s">
        <v>85</v>
      </c>
      <c r="E40" s="26">
        <v>0</v>
      </c>
      <c r="F40" s="81">
        <f>F39</f>
        <v>43775</v>
      </c>
      <c r="G40" s="81">
        <f t="shared" si="35"/>
        <v>43776</v>
      </c>
      <c r="H40" s="17"/>
      <c r="I40" s="17">
        <f t="shared" si="33"/>
        <v>2</v>
      </c>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s="3" customFormat="1" ht="30" customHeight="1" thickBot="1" x14ac:dyDescent="0.5">
      <c r="A41" s="50"/>
      <c r="B41" s="70"/>
      <c r="C41" s="70" t="s">
        <v>56</v>
      </c>
      <c r="D41" s="64" t="s">
        <v>95</v>
      </c>
      <c r="E41" s="26">
        <v>0</v>
      </c>
      <c r="F41" s="81">
        <f>G40+1</f>
        <v>43777</v>
      </c>
      <c r="G41" s="81">
        <f t="shared" si="35"/>
        <v>43778</v>
      </c>
      <c r="H41" s="17"/>
      <c r="I41" s="17">
        <f t="shared" si="33"/>
        <v>2</v>
      </c>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s="3" customFormat="1" ht="30" customHeight="1" thickBot="1" x14ac:dyDescent="0.5">
      <c r="A42" s="50"/>
      <c r="B42" s="70"/>
      <c r="C42" s="70" t="s">
        <v>86</v>
      </c>
      <c r="D42" s="64" t="s">
        <v>96</v>
      </c>
      <c r="E42" s="26">
        <v>0</v>
      </c>
      <c r="F42" s="81">
        <f>G40+1</f>
        <v>43777</v>
      </c>
      <c r="G42" s="81">
        <f t="shared" si="35"/>
        <v>43778</v>
      </c>
      <c r="H42" s="17"/>
      <c r="I42" s="17">
        <f t="shared" si="33"/>
        <v>2</v>
      </c>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s="3" customFormat="1" ht="30" customHeight="1" thickBot="1" x14ac:dyDescent="0.5">
      <c r="A43" s="50"/>
      <c r="B43" s="70"/>
      <c r="C43" s="70" t="s">
        <v>87</v>
      </c>
      <c r="D43" s="64" t="s">
        <v>97</v>
      </c>
      <c r="E43" s="26">
        <v>0</v>
      </c>
      <c r="F43" s="81">
        <f>G42+1</f>
        <v>43779</v>
      </c>
      <c r="G43" s="81">
        <f>F43+1</f>
        <v>43780</v>
      </c>
      <c r="H43" s="17"/>
      <c r="I43" s="17"/>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s="3" customFormat="1" ht="30" customHeight="1" thickBot="1" x14ac:dyDescent="0.5">
      <c r="A44" s="50"/>
      <c r="B44" s="70"/>
      <c r="C44" s="70" t="s">
        <v>72</v>
      </c>
      <c r="D44" s="64" t="s">
        <v>71</v>
      </c>
      <c r="E44" s="26">
        <v>0</v>
      </c>
      <c r="F44" s="81">
        <f>G42+1</f>
        <v>43779</v>
      </c>
      <c r="G44" s="81">
        <f t="shared" si="35"/>
        <v>43780</v>
      </c>
      <c r="H44" s="17"/>
      <c r="I44" s="17"/>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s="3" customFormat="1" ht="30" customHeight="1" thickBot="1" x14ac:dyDescent="0.5">
      <c r="A45" s="50"/>
      <c r="B45" s="70"/>
      <c r="C45" s="70" t="s">
        <v>73</v>
      </c>
      <c r="D45" s="64" t="s">
        <v>63</v>
      </c>
      <c r="E45" s="26">
        <v>0</v>
      </c>
      <c r="F45" s="81">
        <f>G44+1</f>
        <v>43781</v>
      </c>
      <c r="G45" s="81">
        <f t="shared" si="35"/>
        <v>43782</v>
      </c>
      <c r="H45" s="17"/>
      <c r="I45" s="17"/>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s="3" customFormat="1" ht="30" customHeight="1" thickBot="1" x14ac:dyDescent="0.5">
      <c r="A46" s="50"/>
      <c r="B46" s="70" t="s">
        <v>51</v>
      </c>
      <c r="C46" s="70"/>
      <c r="D46" s="64"/>
      <c r="E46" s="26">
        <v>0</v>
      </c>
      <c r="F46" s="81">
        <f>G37+1</f>
        <v>43783</v>
      </c>
      <c r="G46" s="81">
        <f>G48</f>
        <v>43790</v>
      </c>
      <c r="H46" s="17"/>
      <c r="I46" s="17"/>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s="3" customFormat="1" ht="30" customHeight="1" thickBot="1" x14ac:dyDescent="0.5">
      <c r="A47" s="50"/>
      <c r="B47" s="70"/>
      <c r="C47" s="70" t="s">
        <v>59</v>
      </c>
      <c r="D47" s="64" t="s">
        <v>75</v>
      </c>
      <c r="E47" s="26">
        <v>0</v>
      </c>
      <c r="F47" s="81">
        <f>F46</f>
        <v>43783</v>
      </c>
      <c r="G47" s="81">
        <f t="shared" ref="G47:G55" si="36">F47+3</f>
        <v>43786</v>
      </c>
      <c r="H47" s="17"/>
      <c r="I47" s="17"/>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s="3" customFormat="1" ht="30" customHeight="1" thickBot="1" x14ac:dyDescent="0.5">
      <c r="A48" s="50"/>
      <c r="B48" s="70"/>
      <c r="C48" s="70" t="s">
        <v>60</v>
      </c>
      <c r="D48" s="64" t="s">
        <v>75</v>
      </c>
      <c r="E48" s="26">
        <v>0</v>
      </c>
      <c r="F48" s="81">
        <f>G47+1</f>
        <v>43787</v>
      </c>
      <c r="G48" s="81">
        <f t="shared" si="36"/>
        <v>43790</v>
      </c>
      <c r="H48" s="17"/>
      <c r="I48" s="17"/>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s="3" customFormat="1" ht="30" customHeight="1" thickBot="1" x14ac:dyDescent="0.5">
      <c r="A49" s="50"/>
      <c r="B49" s="70"/>
      <c r="C49" s="70" t="s">
        <v>98</v>
      </c>
      <c r="D49" s="64" t="s">
        <v>76</v>
      </c>
      <c r="E49" s="26">
        <v>0</v>
      </c>
      <c r="F49" s="81">
        <f>F47</f>
        <v>43783</v>
      </c>
      <c r="G49" s="81">
        <f t="shared" si="36"/>
        <v>43786</v>
      </c>
      <c r="H49" s="17"/>
      <c r="I49" s="17"/>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s="3" customFormat="1" ht="30" customHeight="1" thickBot="1" x14ac:dyDescent="0.5">
      <c r="A50" s="50"/>
      <c r="B50" s="70"/>
      <c r="C50" s="70" t="s">
        <v>100</v>
      </c>
      <c r="D50" s="64" t="s">
        <v>76</v>
      </c>
      <c r="E50" s="26">
        <v>0</v>
      </c>
      <c r="F50" s="81">
        <f>G49+1</f>
        <v>43787</v>
      </c>
      <c r="G50" s="81">
        <f t="shared" si="36"/>
        <v>43790</v>
      </c>
      <c r="H50" s="17"/>
      <c r="I50" s="17"/>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s="3" customFormat="1" ht="30" customHeight="1" thickBot="1" x14ac:dyDescent="0.5">
      <c r="A51" s="50"/>
      <c r="B51" s="70"/>
      <c r="C51" s="70" t="s">
        <v>101</v>
      </c>
      <c r="D51" s="64" t="s">
        <v>78</v>
      </c>
      <c r="E51" s="26">
        <v>0</v>
      </c>
      <c r="F51" s="81">
        <f>F47</f>
        <v>43783</v>
      </c>
      <c r="G51" s="81">
        <f t="shared" si="36"/>
        <v>43786</v>
      </c>
      <c r="H51" s="17"/>
      <c r="I51" s="1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s="3" customFormat="1" ht="30" customHeight="1" thickBot="1" x14ac:dyDescent="0.5">
      <c r="A52" s="50"/>
      <c r="B52" s="70"/>
      <c r="C52" s="70" t="s">
        <v>102</v>
      </c>
      <c r="D52" s="64" t="s">
        <v>78</v>
      </c>
      <c r="E52" s="26">
        <v>0</v>
      </c>
      <c r="F52" s="81">
        <f>G51+1</f>
        <v>43787</v>
      </c>
      <c r="G52" s="81">
        <f t="shared" si="36"/>
        <v>43790</v>
      </c>
      <c r="H52" s="17"/>
      <c r="I52" s="17"/>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s="3" customFormat="1" ht="30" customHeight="1" thickBot="1" x14ac:dyDescent="0.5">
      <c r="A53" s="50"/>
      <c r="B53" s="70"/>
      <c r="C53" s="70" t="s">
        <v>103</v>
      </c>
      <c r="D53" s="64" t="s">
        <v>84</v>
      </c>
      <c r="E53" s="26">
        <v>0</v>
      </c>
      <c r="F53" s="81">
        <f>F47</f>
        <v>43783</v>
      </c>
      <c r="G53" s="81">
        <f t="shared" si="36"/>
        <v>43786</v>
      </c>
      <c r="H53" s="17"/>
      <c r="I53" s="17"/>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s="3" customFormat="1" ht="30" customHeight="1" thickBot="1" x14ac:dyDescent="0.5">
      <c r="A54" s="50"/>
      <c r="B54" s="70"/>
      <c r="C54" s="70" t="s">
        <v>104</v>
      </c>
      <c r="D54" s="64" t="s">
        <v>70</v>
      </c>
      <c r="E54" s="26">
        <v>0</v>
      </c>
      <c r="F54" s="81">
        <f>G53+1</f>
        <v>43787</v>
      </c>
      <c r="G54" s="81">
        <f t="shared" si="36"/>
        <v>43790</v>
      </c>
      <c r="H54" s="17"/>
      <c r="I54" s="17"/>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s="3" customFormat="1" ht="30" customHeight="1" thickBot="1" x14ac:dyDescent="0.5">
      <c r="A55" s="50"/>
      <c r="B55" s="70"/>
      <c r="C55" s="70" t="s">
        <v>105</v>
      </c>
      <c r="D55" s="64" t="s">
        <v>71</v>
      </c>
      <c r="E55" s="26">
        <v>0</v>
      </c>
      <c r="F55" s="81">
        <f>F47</f>
        <v>43783</v>
      </c>
      <c r="G55" s="81">
        <f t="shared" si="36"/>
        <v>43786</v>
      </c>
      <c r="H55" s="17"/>
      <c r="I55" s="17"/>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s="3" customFormat="1" ht="30" customHeight="1" thickBot="1" x14ac:dyDescent="0.5">
      <c r="A56" s="50"/>
      <c r="B56" s="70" t="s">
        <v>74</v>
      </c>
      <c r="C56" s="70"/>
      <c r="D56" s="64" t="s">
        <v>63</v>
      </c>
      <c r="E56" s="26">
        <v>0</v>
      </c>
      <c r="F56" s="81">
        <f>G46+1</f>
        <v>43791</v>
      </c>
      <c r="G56" s="81">
        <f>F56+4</f>
        <v>43795</v>
      </c>
      <c r="H56" s="17"/>
      <c r="I56" s="17"/>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s="3" customFormat="1" ht="30" customHeight="1" thickBot="1" x14ac:dyDescent="0.5">
      <c r="A57" s="50" t="s">
        <v>25</v>
      </c>
      <c r="B57" s="27" t="s">
        <v>47</v>
      </c>
      <c r="C57" s="27"/>
      <c r="D57" s="65"/>
      <c r="E57" s="28">
        <v>0</v>
      </c>
      <c r="F57" s="82">
        <f>G36+1</f>
        <v>43796</v>
      </c>
      <c r="G57" s="83">
        <f>G60</f>
        <v>43804</v>
      </c>
      <c r="H57" s="17"/>
      <c r="I57" s="17">
        <f t="shared" si="33"/>
        <v>9</v>
      </c>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s="3" customFormat="1" ht="30" customHeight="1" thickBot="1" x14ac:dyDescent="0.5">
      <c r="A58" s="50"/>
      <c r="B58" s="71" t="s">
        <v>57</v>
      </c>
      <c r="C58" s="71"/>
      <c r="D58" s="66" t="s">
        <v>63</v>
      </c>
      <c r="E58" s="29">
        <v>0</v>
      </c>
      <c r="F58" s="84">
        <f>F57</f>
        <v>43796</v>
      </c>
      <c r="G58" s="84">
        <f>F58+2</f>
        <v>43798</v>
      </c>
      <c r="H58" s="17"/>
      <c r="I58" s="17">
        <f t="shared" si="33"/>
        <v>3</v>
      </c>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s="3" customFormat="1" ht="30" customHeight="1" thickBot="1" x14ac:dyDescent="0.5">
      <c r="A59" s="50"/>
      <c r="B59" s="71" t="s">
        <v>58</v>
      </c>
      <c r="C59" s="71"/>
      <c r="D59" s="66" t="s">
        <v>63</v>
      </c>
      <c r="E59" s="29">
        <v>0</v>
      </c>
      <c r="F59" s="84">
        <f>G58+1</f>
        <v>43799</v>
      </c>
      <c r="G59" s="84">
        <f>F59+3</f>
        <v>43802</v>
      </c>
      <c r="H59" s="17"/>
      <c r="I59" s="17">
        <f t="shared" si="33"/>
        <v>4</v>
      </c>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s="3" customFormat="1" ht="30" customHeight="1" thickBot="1" x14ac:dyDescent="0.5">
      <c r="A60" s="50"/>
      <c r="B60" s="71" t="s">
        <v>61</v>
      </c>
      <c r="C60" s="71"/>
      <c r="D60" s="66" t="s">
        <v>63</v>
      </c>
      <c r="E60" s="29">
        <v>0</v>
      </c>
      <c r="F60" s="84">
        <f>G59+1</f>
        <v>43803</v>
      </c>
      <c r="G60" s="84">
        <f>F60+1</f>
        <v>43804</v>
      </c>
      <c r="H60" s="17"/>
      <c r="I60" s="17">
        <f t="shared" si="33"/>
        <v>2</v>
      </c>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s="3" customFormat="1" ht="30" customHeight="1" thickBot="1" x14ac:dyDescent="0.5">
      <c r="A61" s="50" t="s">
        <v>27</v>
      </c>
      <c r="B61" s="72"/>
      <c r="C61" s="72"/>
      <c r="D61" s="67"/>
      <c r="E61" s="16"/>
      <c r="F61" s="58"/>
      <c r="G61" s="58"/>
      <c r="H61" s="17"/>
      <c r="I61" s="17" t="str">
        <f t="shared" si="33"/>
        <v/>
      </c>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row>
    <row r="62" spans="1:100" s="3" customFormat="1" ht="30" customHeight="1" thickBot="1" x14ac:dyDescent="0.5">
      <c r="A62" s="51" t="s">
        <v>26</v>
      </c>
      <c r="B62" s="30" t="s">
        <v>0</v>
      </c>
      <c r="C62" s="30"/>
      <c r="D62" s="31"/>
      <c r="E62" s="32"/>
      <c r="F62" s="33"/>
      <c r="G62" s="34"/>
      <c r="H62" s="35"/>
      <c r="I62" s="35" t="str">
        <f t="shared" si="33"/>
        <v/>
      </c>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row>
    <row r="63" spans="1:100" ht="30" customHeight="1" x14ac:dyDescent="0.45">
      <c r="H63" s="6"/>
    </row>
    <row r="64" spans="1:100" ht="30" customHeight="1" x14ac:dyDescent="0.45">
      <c r="D64" s="14"/>
      <c r="G64" s="52"/>
    </row>
    <row r="65" spans="4:4" ht="30" customHeight="1" x14ac:dyDescent="0.45">
      <c r="D65" s="15"/>
    </row>
  </sheetData>
  <mergeCells count="17">
    <mergeCell ref="D3:E3"/>
    <mergeCell ref="D4:E4"/>
    <mergeCell ref="B5:H5"/>
    <mergeCell ref="AL4:AR4"/>
    <mergeCell ref="AS4:AY4"/>
    <mergeCell ref="AZ4:BF4"/>
    <mergeCell ref="BG4:BM4"/>
    <mergeCell ref="F3:G3"/>
    <mergeCell ref="J4:P4"/>
    <mergeCell ref="Q4:W4"/>
    <mergeCell ref="X4:AD4"/>
    <mergeCell ref="AE4:AK4"/>
    <mergeCell ref="BN4:BT4"/>
    <mergeCell ref="BU4:CA4"/>
    <mergeCell ref="CB4:CH4"/>
    <mergeCell ref="CI4:CO4"/>
    <mergeCell ref="CP4:CV4"/>
  </mergeCells>
  <phoneticPr fontId="23" type="noConversion"/>
  <conditionalFormatting sqref="E7:E6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62 BN5:CV60">
    <cfRule type="expression" dxfId="2" priority="48">
      <formula>AND(TODAY()&gt;=J$5,TODAY()&lt;K$5)</formula>
    </cfRule>
  </conditionalFormatting>
  <conditionalFormatting sqref="J7:BM62 BN7:CV60">
    <cfRule type="expression" dxfId="1" priority="42">
      <formula>AND(task_start&lt;=J$5,ROUNDDOWN((task_end-task_start+1)*task_progress,0)+task_start-1&gt;=J$5)</formula>
    </cfRule>
    <cfRule type="expression" dxfId="0" priority="4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640625" defaultRowHeight="16" x14ac:dyDescent="0.45"/>
  <cols>
    <col min="1" max="1" width="87.1640625" style="40" customWidth="1"/>
    <col min="2" max="16384" width="9.1640625" style="2"/>
  </cols>
  <sheetData>
    <row r="1" spans="1:2" ht="46.5" customHeight="1" x14ac:dyDescent="0.45"/>
    <row r="2" spans="1:2" s="42" customFormat="1" ht="17.5" x14ac:dyDescent="0.45">
      <c r="A2" s="41" t="s">
        <v>12</v>
      </c>
      <c r="B2" s="41"/>
    </row>
    <row r="3" spans="1:2" s="46" customFormat="1" ht="27" customHeight="1" x14ac:dyDescent="0.45">
      <c r="A3" s="47" t="s">
        <v>17</v>
      </c>
      <c r="B3" s="47"/>
    </row>
    <row r="4" spans="1:2" s="43" customFormat="1" ht="30" x14ac:dyDescent="0.75">
      <c r="A4" s="44" t="s">
        <v>11</v>
      </c>
    </row>
    <row r="5" spans="1:2" ht="74.150000000000006" customHeight="1" x14ac:dyDescent="0.45">
      <c r="A5" s="45" t="s">
        <v>20</v>
      </c>
    </row>
    <row r="6" spans="1:2" ht="26.25" customHeight="1" x14ac:dyDescent="0.45">
      <c r="A6" s="44" t="s">
        <v>23</v>
      </c>
    </row>
    <row r="7" spans="1:2" s="40" customFormat="1" ht="205" customHeight="1" x14ac:dyDescent="0.45">
      <c r="A7" s="49" t="s">
        <v>22</v>
      </c>
    </row>
    <row r="8" spans="1:2" s="43" customFormat="1" ht="30" x14ac:dyDescent="0.75">
      <c r="A8" s="44" t="s">
        <v>13</v>
      </c>
    </row>
    <row r="9" spans="1:2" ht="68" x14ac:dyDescent="0.45">
      <c r="A9" s="45" t="s">
        <v>21</v>
      </c>
    </row>
    <row r="10" spans="1:2" s="40" customFormat="1" ht="28" customHeight="1" x14ac:dyDescent="0.45">
      <c r="A10" s="48" t="s">
        <v>19</v>
      </c>
    </row>
    <row r="11" spans="1:2" s="43" customFormat="1" ht="30" x14ac:dyDescent="0.75">
      <c r="A11" s="44" t="s">
        <v>10</v>
      </c>
    </row>
    <row r="12" spans="1:2" ht="34" x14ac:dyDescent="0.45">
      <c r="A12" s="45" t="s">
        <v>18</v>
      </c>
    </row>
    <row r="13" spans="1:2" s="40" customFormat="1" ht="28" customHeight="1" x14ac:dyDescent="0.45">
      <c r="A13" s="48" t="s">
        <v>4</v>
      </c>
    </row>
    <row r="14" spans="1:2" s="43" customFormat="1" ht="30" x14ac:dyDescent="0.75">
      <c r="A14" s="44" t="s">
        <v>14</v>
      </c>
    </row>
    <row r="15" spans="1:2" ht="75" customHeight="1" x14ac:dyDescent="0.45">
      <c r="A15" s="45" t="s">
        <v>15</v>
      </c>
    </row>
    <row r="16" spans="1:2" ht="85" x14ac:dyDescent="0.45">
      <c r="A16" s="45" t="s">
        <v>16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2019-10-07T10:14:43Z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