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comments5.xml" ContentType="application/vnd.openxmlformats-officedocument.spreadsheetml.comments+xml"/>
  <Override PartName="/xl/comments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説明" sheetId="1" state="visible" r:id="rId2"/>
    <sheet name="WBS" sheetId="2" state="visible" r:id="rId3"/>
    <sheet name="祝日・休校日" sheetId="3" state="hidden" r:id="rId4"/>
    <sheet name="変更管理台帳" sheetId="4" state="hidden" r:id="rId5"/>
    <sheet name="WBS_記入例" sheetId="5" state="visible" r:id="rId6"/>
    <sheet name="進捗率について" sheetId="6" state="visible" r:id="rId7"/>
  </sheets>
  <definedNames>
    <definedName function="false" hidden="true" localSheetId="1" name="_xlnm._FilterDatabase" vbProcedure="false">WBS!$B$7:$M$599</definedName>
    <definedName function="false" hidden="true" localSheetId="4" name="_xlnm._FilterDatabase" vbProcedure="false">WBS_記入例!$B$7:$M$599</definedName>
    <definedName function="false" hidden="true" localSheetId="3" name="_xlnm._FilterDatabase" vbProcedure="false">変更管理台帳!$A$5:$U$122</definedName>
    <definedName function="false" hidden="false" localSheetId="1" name="Z_0FBEC461_C52F_423E_AD42_EFB8B4D02056_.wvu.FilterData" vbProcedure="false">WBS!$C$7:$N$7</definedName>
    <definedName function="false" hidden="false" localSheetId="1" name="Z_28D15C9F_7377_4779_A4C1_06EF207E8C9B_.wvu.FilterData" vbProcedure="false">WBS!$C$7:$N$7</definedName>
    <definedName function="false" hidden="false" localSheetId="1" name="Z_28D15C9F_7377_4779_A4C1_06EF207E8C9B_.wvu.Rows" vbProcedure="false">#REF!</definedName>
    <definedName function="false" hidden="false" localSheetId="1" name="Z_4C69750B_2186_4B7D_8678_32BC6BC2A714_.wvu.FilterData" vbProcedure="false">WBS!$C$7:$N$7</definedName>
    <definedName function="false" hidden="false" localSheetId="1" name="Z_4C69750B_2186_4B7D_8678_32BC6BC2A714_.wvu.Rows" vbProcedure="false">#REF!</definedName>
    <definedName function="false" hidden="false" localSheetId="1" name="Z_535B0B3D_60C4_40D4_9BBD_83053B3E80B5_.wvu.FilterData" vbProcedure="false">WBS!$C$7:$N$7</definedName>
    <definedName function="false" hidden="false" localSheetId="1" name="Z_535B0B3D_60C4_40D4_9BBD_83053B3E80B5_.wvu.Rows" vbProcedure="false">#REF!</definedName>
    <definedName function="false" hidden="false" localSheetId="1" name="Z_5BB5F76B_FF65_4D56_B2D3_A67B3C66F2D8_.wvu.FilterData" vbProcedure="false">WBS!$C$7:$N$7</definedName>
    <definedName function="false" hidden="false" localSheetId="1" name="Z_5BB5F76B_FF65_4D56_B2D3_A67B3C66F2D8_.wvu.Rows" vbProcedure="false">#REF!</definedName>
    <definedName function="false" hidden="false" localSheetId="1" name="Z_615B7C84_6F7C_46E9_B94B_F09BF30FA8A8_.wvu.FilterData" vbProcedure="false">WBS!$C$7:$N$7</definedName>
    <definedName function="false" hidden="false" localSheetId="1" name="Z_7C63EF10_B002_40FE_8A80_6A08626B2B62_.wvu.FilterData" vbProcedure="false">WBS!$C$7:$N$7</definedName>
    <definedName function="false" hidden="false" localSheetId="1" name="Z_A568AC3C_E25E_4572_B44A_F1048B3E42F4_.wvu.FilterData" vbProcedure="false">WBS!$C$7:$N$7</definedName>
    <definedName function="false" hidden="false" localSheetId="1" name="Z_A568AC3C_E25E_4572_B44A_F1048B3E42F4_.wvu.Rows" vbProcedure="false">#REF!</definedName>
    <definedName function="false" hidden="false" localSheetId="1" name="Z_BA5CF9E1_EE8B_4372_9475_ED322C9EE547_.wvu.FilterData" vbProcedure="false">WBS!$C$7:$N$7</definedName>
    <definedName function="false" hidden="false" localSheetId="1" name="Z_BA5CF9E1_EE8B_4372_9475_ED322C9EE547_.wvu.Rows" vbProcedure="false">#REF!</definedName>
    <definedName function="false" hidden="false" localSheetId="1" name="Z_E2C310A2_DDB5_4DF2_8E64_5843601A0EF4_.wvu.FilterData" vbProcedure="false">WBS!$C$7:$N$7</definedName>
    <definedName function="false" hidden="false" localSheetId="1" name="Z_EC6C48D3_9AFC_4CD5_9489_BD431211BB5B_.wvu.FilterData" vbProcedure="false">WBS!$C$7:$N$7</definedName>
    <definedName function="false" hidden="false" localSheetId="1" name="Z_F132A192_7493_4C51_B322_946DE4F1D946_.wvu.FilterData" vbProcedure="false">WBS!$C$7:$N$7</definedName>
    <definedName function="false" hidden="false" localSheetId="1" name="Z_F132A192_7493_4C51_B322_946DE4F1D946_.wvu.Rows" vbProcedure="false">#REF!</definedName>
    <definedName function="false" hidden="false" localSheetId="4" name="Z_0FBEC461_C52F_423E_AD42_EFB8B4D02056_.wvu.FilterData" vbProcedure="false">WBS_記入例!$C$7:$N$7</definedName>
    <definedName function="false" hidden="false" localSheetId="4" name="Z_28D15C9F_7377_4779_A4C1_06EF207E8C9B_.wvu.FilterData" vbProcedure="false">WBS_記入例!$C$7:$N$7</definedName>
    <definedName function="false" hidden="false" localSheetId="4" name="Z_28D15C9F_7377_4779_A4C1_06EF207E8C9B_.wvu.Rows" vbProcedure="false">#REF!</definedName>
    <definedName function="false" hidden="false" localSheetId="4" name="Z_4C69750B_2186_4B7D_8678_32BC6BC2A714_.wvu.FilterData" vbProcedure="false">WBS_記入例!$C$7:$N$7</definedName>
    <definedName function="false" hidden="false" localSheetId="4" name="Z_4C69750B_2186_4B7D_8678_32BC6BC2A714_.wvu.Rows" vbProcedure="false">#REF!</definedName>
    <definedName function="false" hidden="false" localSheetId="4" name="Z_535B0B3D_60C4_40D4_9BBD_83053B3E80B5_.wvu.FilterData" vbProcedure="false">WBS_記入例!$C$7:$N$7</definedName>
    <definedName function="false" hidden="false" localSheetId="4" name="Z_535B0B3D_60C4_40D4_9BBD_83053B3E80B5_.wvu.Rows" vbProcedure="false">#REF!</definedName>
    <definedName function="false" hidden="false" localSheetId="4" name="Z_5BB5F76B_FF65_4D56_B2D3_A67B3C66F2D8_.wvu.FilterData" vbProcedure="false">WBS_記入例!$C$7:$N$7</definedName>
    <definedName function="false" hidden="false" localSheetId="4" name="Z_5BB5F76B_FF65_4D56_B2D3_A67B3C66F2D8_.wvu.Rows" vbProcedure="false">#REF!</definedName>
    <definedName function="false" hidden="false" localSheetId="4" name="Z_615B7C84_6F7C_46E9_B94B_F09BF30FA8A8_.wvu.FilterData" vbProcedure="false">WBS_記入例!$C$7:$N$7</definedName>
    <definedName function="false" hidden="false" localSheetId="4" name="Z_7C63EF10_B002_40FE_8A80_6A08626B2B62_.wvu.FilterData" vbProcedure="false">WBS_記入例!$C$7:$N$7</definedName>
    <definedName function="false" hidden="false" localSheetId="4" name="Z_A568AC3C_E25E_4572_B44A_F1048B3E42F4_.wvu.FilterData" vbProcedure="false">WBS_記入例!$C$7:$N$7</definedName>
    <definedName function="false" hidden="false" localSheetId="4" name="Z_A568AC3C_E25E_4572_B44A_F1048B3E42F4_.wvu.Rows" vbProcedure="false">#REF!</definedName>
    <definedName function="false" hidden="false" localSheetId="4" name="Z_BA5CF9E1_EE8B_4372_9475_ED322C9EE547_.wvu.FilterData" vbProcedure="false">WBS_記入例!$C$7:$N$7</definedName>
    <definedName function="false" hidden="false" localSheetId="4" name="Z_BA5CF9E1_EE8B_4372_9475_ED322C9EE547_.wvu.Rows" vbProcedure="false">#REF!</definedName>
    <definedName function="false" hidden="false" localSheetId="4" name="Z_E2C310A2_DDB5_4DF2_8E64_5843601A0EF4_.wvu.FilterData" vbProcedure="false">WBS_記入例!$C$7:$N$7</definedName>
    <definedName function="false" hidden="false" localSheetId="4" name="Z_EC6C48D3_9AFC_4CD5_9489_BD431211BB5B_.wvu.FilterData" vbProcedure="false">WBS_記入例!$C$7:$N$7</definedName>
    <definedName function="false" hidden="false" localSheetId="4" name="Z_F132A192_7493_4C51_B322_946DE4F1D946_.wvu.FilterData" vbProcedure="false">WBS_記入例!$C$7:$N$7</definedName>
    <definedName function="false" hidden="false" localSheetId="4" name="Z_F132A192_7493_4C51_B322_946DE4F1D946_.wvu.Rows"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7" authorId="0">
      <text>
        <r>
          <rPr>
            <sz val="11"/>
            <color rgb="FF000000"/>
            <rFont val="游ゴシック"/>
            <family val="3"/>
            <charset val="128"/>
          </rPr>
          <t xml:space="preserve">変更管理台帳の番号</t>
        </r>
      </text>
    </comment>
    <comment ref="E7" authorId="0">
      <text>
        <r>
          <rPr>
            <sz val="11"/>
            <color rgb="FF000000"/>
            <rFont val="游ゴシック"/>
            <family val="3"/>
            <charset val="128"/>
          </rPr>
          <t xml:space="preserve">・各画面は複数の権限で利用される場合がある。
・このタスクで作業対象とする権限が記載される。</t>
        </r>
      </text>
    </comment>
    <comment ref="F7" authorId="0">
      <text>
        <r>
          <rPr>
            <sz val="11"/>
            <color rgb="FF000000"/>
            <rFont val="游ゴシック"/>
            <family val="3"/>
            <charset val="128"/>
          </rPr>
          <t xml:space="preserve">・タスク作業を行うにあたり、必要とされる技術要素の難易度
・予定工数と直接の関係はない</t>
        </r>
      </text>
    </comment>
    <comment ref="G7" authorId="0">
      <text>
        <r>
          <rPr>
            <sz val="11"/>
            <color rgb="FF000000"/>
            <rFont val="游ゴシック"/>
            <family val="3"/>
            <charset val="128"/>
          </rPr>
          <t xml:space="preserve">開講月ごとのカリキュラム(A・B・C)に定められた</t>
        </r>
        <r>
          <rPr>
            <b val="true"/>
            <sz val="11"/>
            <color rgb="FFFF0000"/>
            <rFont val="游ゴシック"/>
            <family val="3"/>
            <charset val="128"/>
          </rPr>
          <t xml:space="preserve">必須タスク</t>
        </r>
        <r>
          <rPr>
            <sz val="11"/>
            <color rgb="FF000000"/>
            <rFont val="游ゴシック"/>
            <family val="3"/>
            <charset val="128"/>
          </rPr>
          <t xml:space="preserve">にマークが記入される。</t>
        </r>
      </text>
    </comment>
    <comment ref="H7" authorId="0">
      <text>
        <r>
          <rPr>
            <sz val="11"/>
            <color rgb="FF000000"/>
            <rFont val="游ゴシック"/>
            <family val="3"/>
            <charset val="128"/>
          </rPr>
          <t xml:space="preserve">■設計フェーズ
設計書作成～</t>
        </r>
        <r>
          <rPr>
            <sz val="11"/>
            <color rgb="FFFF0000"/>
            <rFont val="游ゴシック"/>
            <family val="3"/>
            <charset val="128"/>
          </rPr>
          <t xml:space="preserve">PLレビュー承認まで
</t>
        </r>
        <r>
          <rPr>
            <sz val="11"/>
            <color rgb="FF000000"/>
            <rFont val="游ゴシック"/>
            <family val="3"/>
            <charset val="128"/>
          </rPr>
          <t xml:space="preserve">
■製造フェーズ
コーディング～</t>
        </r>
        <r>
          <rPr>
            <sz val="11"/>
            <color rgb="FFFF0000"/>
            <rFont val="游ゴシック"/>
            <family val="3"/>
            <charset val="128"/>
          </rPr>
          <t xml:space="preserve">PLレビュー承認まで
</t>
        </r>
        <r>
          <rPr>
            <sz val="11"/>
            <color rgb="FF000000"/>
            <rFont val="游ゴシック"/>
            <family val="3"/>
            <charset val="128"/>
          </rPr>
          <t xml:space="preserve">
■試験フェーズ
テスト設計書・テストコード作成～PLレビュー承認～</t>
        </r>
        <r>
          <rPr>
            <sz val="11"/>
            <color rgb="FFFF0000"/>
            <rFont val="游ゴシック"/>
            <family val="3"/>
            <charset val="128"/>
          </rPr>
          <t xml:space="preserve">エビデンス取得～エビデンスレビュー承認まで</t>
        </r>
      </text>
    </comment>
    <comment ref="I3" authorId="0">
      <text>
        <r>
          <rPr>
            <sz val="11"/>
            <color rgb="FF000000"/>
            <rFont val="游ゴシック"/>
            <family val="3"/>
            <charset val="128"/>
          </rPr>
          <t xml:space="preserve">開始年月を入れることで</t>
        </r>
        <r>
          <rPr>
            <b val="true"/>
            <sz val="11"/>
            <color rgb="FFFF0000"/>
            <rFont val="游ゴシック"/>
            <family val="3"/>
            <charset val="128"/>
          </rPr>
          <t xml:space="preserve">O列以降の月日</t>
        </r>
        <r>
          <rPr>
            <sz val="11"/>
            <color rgb="FF000000"/>
            <rFont val="游ゴシック"/>
            <family val="3"/>
            <charset val="128"/>
          </rPr>
          <t xml:space="preserve">、および</t>
        </r>
        <r>
          <rPr>
            <b val="true"/>
            <sz val="11"/>
            <color rgb="FFFF0000"/>
            <rFont val="游ゴシック"/>
            <family val="3"/>
            <charset val="128"/>
          </rPr>
          <t xml:space="preserve">必須タスクの予定スケジュール</t>
        </r>
        <r>
          <rPr>
            <sz val="11"/>
            <color rgb="FF000000"/>
            <rFont val="游ゴシック"/>
            <family val="3"/>
            <charset val="128"/>
          </rPr>
          <t xml:space="preserve">が自動で変更されます。
</t>
        </r>
      </text>
    </comment>
    <comment ref="I7" authorId="0">
      <text>
        <r>
          <rPr>
            <sz val="11"/>
            <color rgb="FF000000"/>
            <rFont val="游ゴシック"/>
            <family val="3"/>
            <charset val="128"/>
          </rPr>
          <t xml:space="preserve">各タスクのフェーズ毎に定められた作業予定の日数(目安)
あくまで目安です。できた順にレビューを申込、先に進めてください。</t>
        </r>
      </text>
    </comment>
    <comment ref="K7" authorId="0">
      <text>
        <r>
          <rPr>
            <sz val="11"/>
            <color rgb="FF000000"/>
            <rFont val="游ゴシック"/>
            <family val="3"/>
            <charset val="128"/>
          </rPr>
          <t xml:space="preserve">■予定
・タスク割り振りの際に最初のフェーズの開始日のみを手動で入力する。(それ以降は自動入力)
・さらに右のカレンダーに表示された緑のセルに、日別の予定達成率を手動で記入する。
■実績
・PLに進捗報告を行う前に「開始日」「終了日」を手動で記入する。
・さらに右のカレンダーに表示されたオレンジのセルに、日別の実績達成率を記入する。
■注意
</t>
        </r>
        <r>
          <rPr>
            <sz val="11"/>
            <color rgb="FFFF0000"/>
            <rFont val="游ゴシック"/>
            <family val="3"/>
            <charset val="128"/>
          </rPr>
          <t xml:space="preserve">・フェーズの作業が終了していない間は「終了日」には報告日付を記入すること。
</t>
        </r>
        <r>
          <rPr>
            <sz val="11"/>
            <color rgb="FF000000"/>
            <rFont val="游ゴシック"/>
            <family val="3"/>
            <charset val="128"/>
          </rPr>
          <t xml:space="preserve">・既に「開始日」が記入されているタスクのうち、割り振られなかったものは、最初のフェーズの「開始日」を削除しておくこと。</t>
        </r>
      </text>
    </comment>
    <comment ref="L2" authorId="0">
      <text>
        <r>
          <rPr>
            <sz val="11"/>
            <color rgb="FF000000"/>
            <rFont val="游ゴシック"/>
            <family val="3"/>
            <charset val="128"/>
          </rPr>
          <t xml:space="preserve">受入れ：3営業日
学習期間：4営業日
製造初回説明など：1営業日
計：7営業日
⇒8営業日後から製造開始</t>
        </r>
      </text>
    </comment>
    <comment ref="L7" authorId="0">
      <text>
        <r>
          <rPr>
            <sz val="11"/>
            <color rgb="FF000000"/>
            <rFont val="游ゴシック"/>
            <family val="3"/>
            <charset val="128"/>
          </rPr>
          <t xml:space="preserve">■予定
・タスク割り振りの際に最初のフェーズの開始日のみを手動で入力する。(それ以降は自動入力)
・さらに右のカレンダーに表示された緑のセルに、日別の予定達成率を手動で記入する。
■実績
・PLに進捗報告を行う前に「開始日」「終了日」を手動で記入する。
・さらに右のカレンダーに表示されたオレンジのセルに、日別の実績達成率を記入する。
■注意
</t>
        </r>
        <r>
          <rPr>
            <sz val="11"/>
            <color rgb="FFFF0000"/>
            <rFont val="游ゴシック"/>
            <family val="3"/>
            <charset val="128"/>
          </rPr>
          <t xml:space="preserve">・フェーズの作業が終了していない間は「終了日」には報告日付を記入すること。
</t>
        </r>
        <r>
          <rPr>
            <sz val="11"/>
            <color rgb="FF000000"/>
            <rFont val="游ゴシック"/>
            <family val="3"/>
            <charset val="128"/>
          </rPr>
          <t xml:space="preserve">・既に「開始日」が記入されているタスクのうち、割り振られなかったものは、最初のフェーズの「開始日」を削除しておくこと。</t>
        </r>
      </text>
    </comment>
    <comment ref="M2" authorId="0">
      <text>
        <r>
          <rPr>
            <sz val="11"/>
            <color rgb="FF000000"/>
            <rFont val="游ゴシック"/>
            <family val="3"/>
            <charset val="128"/>
          </rPr>
          <t xml:space="preserve">受入れ：3営業日
学習期間：4営業日
製造初回説明など：1営業日
計：7営業日
⇒8営業日後から製造開始</t>
        </r>
      </text>
    </comment>
    <comment ref="M7" authorId="0">
      <text>
        <r>
          <rPr>
            <sz val="11"/>
            <color rgb="FF000000"/>
            <rFont val="游ゴシック"/>
            <family val="3"/>
            <charset val="128"/>
          </rPr>
          <t xml:space="preserve">■月初の担当の割り振り
該当カリキュラムの必須タスクから、自分のレベルにあったものを選び、名前を記入。
■注意
</t>
        </r>
        <r>
          <rPr>
            <sz val="11"/>
            <color rgb="FFFF0000"/>
            <rFont val="游ゴシック"/>
            <family val="3"/>
            <charset val="128"/>
          </rPr>
          <t xml:space="preserve">・複数の名前を記入しないこと(責任の明確化)
</t>
        </r>
      </text>
    </comment>
    <comment ref="N2" authorId="0">
      <text>
        <r>
          <rPr>
            <sz val="11"/>
            <color rgb="FF000000"/>
            <rFont val="游ゴシック"/>
            <family val="3"/>
            <charset val="128"/>
          </rPr>
          <t xml:space="preserve">受入れ：3営業日
学習期間：4営業日
製造初回説明など：1営業日
計：7営業日
⇒8営業日後から製造開始</t>
        </r>
      </text>
    </comment>
    <comment ref="N7" authorId="0">
      <text>
        <r>
          <rPr>
            <sz val="11"/>
            <color rgb="FF000000"/>
            <rFont val="游ゴシック"/>
            <family val="3"/>
            <charset val="128"/>
          </rPr>
          <t xml:space="preserve">■進捗
関数によって自動で表示される進捗率
■注意
</t>
        </r>
        <r>
          <rPr>
            <sz val="11"/>
            <color rgb="FFFF0000"/>
            <rFont val="游ゴシック"/>
            <family val="3"/>
            <charset val="128"/>
          </rPr>
          <t xml:space="preserve">・カレンダーに表示された緑のセル内に「予定進捗率」を記入すること
・カレンダーに表示されたオレンジのセル内に「実績進捗率」を記入すること</t>
        </r>
      </text>
    </comment>
  </commentList>
</comments>
</file>

<file path=xl/comments4.xml><?xml version="1.0" encoding="utf-8"?>
<comments xmlns="http://schemas.openxmlformats.org/spreadsheetml/2006/main" xmlns:xdr="http://schemas.openxmlformats.org/drawingml/2006/spreadsheetDrawing">
  <authors>
    <author> </author>
  </authors>
  <commentList>
    <comment ref="AD24" authorId="0">
      <text>
        <r>
          <rPr>
            <sz val="11"/>
            <color rgb="FF000000"/>
            <rFont val="游ゴシック"/>
            <family val="3"/>
            <charset val="128"/>
          </rPr>
          <t xml:space="preserve">Bootstrap</t>
        </r>
      </text>
    </comment>
    <comment ref="AD28" authorId="0">
      <text>
        <r>
          <rPr>
            <sz val="11"/>
            <color rgb="FF000000"/>
            <rFont val="游ゴシック"/>
            <family val="3"/>
            <charset val="128"/>
          </rPr>
          <t xml:space="preserve">Bootstrap</t>
        </r>
      </text>
    </comment>
    <comment ref="AD29" authorId="0">
      <text>
        <r>
          <rPr>
            <sz val="11"/>
            <color rgb="FF000000"/>
            <rFont val="游ゴシック"/>
            <family val="3"/>
            <charset val="128"/>
          </rPr>
          <t xml:space="preserve">Bootstrap</t>
        </r>
      </text>
    </comment>
    <comment ref="AD48" authorId="0">
      <text>
        <r>
          <rPr>
            <sz val="11"/>
            <color rgb="FF000000"/>
            <rFont val="游ゴシック"/>
            <family val="3"/>
            <charset val="128"/>
          </rPr>
          <t xml:space="preserve">dataTables</t>
        </r>
      </text>
    </comment>
    <comment ref="AD49" authorId="0">
      <text>
        <r>
          <rPr>
            <sz val="11"/>
            <color rgb="FF000000"/>
            <rFont val="游ゴシック"/>
            <family val="3"/>
            <charset val="128"/>
          </rPr>
          <t xml:space="preserve">Datalist
dataTables</t>
        </r>
      </text>
    </comment>
    <comment ref="AD56" authorId="0">
      <text>
        <r>
          <rPr>
            <sz val="11"/>
            <color rgb="FF000000"/>
            <rFont val="游ゴシック"/>
            <family val="3"/>
            <charset val="128"/>
          </rPr>
          <t xml:space="preserve">Datalist
DatePicker
dataTables</t>
        </r>
      </text>
    </comment>
    <comment ref="AD57" authorId="0">
      <text>
        <r>
          <rPr>
            <sz val="11"/>
            <color rgb="FF000000"/>
            <rFont val="游ゴシック"/>
            <family val="3"/>
            <charset val="128"/>
          </rPr>
          <t xml:space="preserve">dataTables</t>
        </r>
      </text>
    </comment>
    <comment ref="AD58" authorId="0">
      <text>
        <r>
          <rPr>
            <sz val="11"/>
            <color rgb="FF000000"/>
            <rFont val="游ゴシック"/>
            <family val="3"/>
            <charset val="128"/>
          </rPr>
          <t xml:space="preserve">dataTables</t>
        </r>
      </text>
    </comment>
    <comment ref="AD62" authorId="0">
      <text>
        <r>
          <rPr>
            <sz val="11"/>
            <color rgb="FF000000"/>
            <rFont val="游ゴシック"/>
            <family val="3"/>
            <charset val="128"/>
          </rPr>
          <t xml:space="preserve">Bootstrapパネル</t>
        </r>
      </text>
    </comment>
    <comment ref="AD63" authorId="0">
      <text>
        <r>
          <rPr>
            <sz val="11"/>
            <color rgb="FF000000"/>
            <rFont val="游ゴシック"/>
            <family val="3"/>
            <charset val="128"/>
          </rPr>
          <t xml:space="preserve">Datalist
dataTables</t>
        </r>
      </text>
    </comment>
    <comment ref="AD64" authorId="0">
      <text>
        <r>
          <rPr>
            <sz val="11"/>
            <color rgb="FF000000"/>
            <rFont val="游ゴシック"/>
            <family val="3"/>
            <charset val="128"/>
          </rPr>
          <t xml:space="preserve">DatePicker
</t>
        </r>
      </text>
    </comment>
    <comment ref="AD65" authorId="0">
      <text>
        <r>
          <rPr>
            <sz val="11"/>
            <color rgb="FF000000"/>
            <rFont val="游ゴシック"/>
            <family val="3"/>
            <charset val="128"/>
          </rPr>
          <t xml:space="preserve">dataTables</t>
        </r>
      </text>
    </comment>
    <comment ref="AD66" authorId="0">
      <text>
        <r>
          <rPr>
            <sz val="11"/>
            <color rgb="FF000000"/>
            <rFont val="游ゴシック"/>
            <family val="3"/>
            <charset val="128"/>
          </rPr>
          <t xml:space="preserve">dataTables</t>
        </r>
      </text>
    </comment>
    <comment ref="AD68" authorId="0">
      <text>
        <r>
          <rPr>
            <sz val="11"/>
            <color rgb="FF000000"/>
            <rFont val="游ゴシック"/>
            <family val="3"/>
            <charset val="128"/>
          </rPr>
          <t xml:space="preserve">dataTables</t>
        </r>
      </text>
    </comment>
    <comment ref="AD74" authorId="0">
      <text>
        <r>
          <rPr>
            <sz val="11"/>
            <color rgb="FF000000"/>
            <rFont val="游ゴシック"/>
            <family val="3"/>
            <charset val="128"/>
          </rPr>
          <t xml:space="preserve">dataTables</t>
        </r>
      </text>
    </comment>
    <comment ref="AD76" authorId="0">
      <text>
        <r>
          <rPr>
            <sz val="11"/>
            <color rgb="FF000000"/>
            <rFont val="游ゴシック"/>
            <family val="3"/>
            <charset val="128"/>
          </rPr>
          <t xml:space="preserve">dataTables</t>
        </r>
      </text>
    </comment>
    <comment ref="AD77" authorId="0">
      <text>
        <r>
          <rPr>
            <sz val="11"/>
            <color rgb="FF000000"/>
            <rFont val="游ゴシック"/>
            <family val="3"/>
            <charset val="128"/>
          </rPr>
          <t xml:space="preserve">dataTables</t>
        </r>
      </text>
    </comment>
    <comment ref="AD85" authorId="0">
      <text>
        <r>
          <rPr>
            <sz val="11"/>
            <color rgb="FF000000"/>
            <rFont val="游ゴシック"/>
            <family val="3"/>
            <charset val="128"/>
          </rPr>
          <t xml:space="preserve">Datalist
dataTables</t>
        </r>
      </text>
    </comment>
    <comment ref="AD90" authorId="0">
      <text>
        <r>
          <rPr>
            <sz val="11"/>
            <color rgb="FF000000"/>
            <rFont val="游ゴシック"/>
            <family val="3"/>
            <charset val="128"/>
          </rPr>
          <t xml:space="preserve">dataTables</t>
        </r>
      </text>
    </comment>
    <comment ref="AD92" authorId="0">
      <text>
        <r>
          <rPr>
            <sz val="11"/>
            <color rgb="FF000000"/>
            <rFont val="游ゴシック"/>
            <family val="3"/>
            <charset val="128"/>
          </rPr>
          <t xml:space="preserve">DatePicker
</t>
        </r>
      </text>
    </comment>
    <comment ref="AD100" authorId="0">
      <text>
        <r>
          <rPr>
            <sz val="11"/>
            <color rgb="FF000000"/>
            <rFont val="游ゴシック"/>
            <family val="3"/>
            <charset val="128"/>
          </rPr>
          <t xml:space="preserve">dataTables</t>
        </r>
      </text>
    </comment>
    <comment ref="AD109" authorId="0">
      <text>
        <r>
          <rPr>
            <sz val="11"/>
            <color rgb="FF000000"/>
            <rFont val="游ゴシック"/>
            <family val="3"/>
            <charset val="128"/>
          </rPr>
          <t xml:space="preserve">dataTables</t>
        </r>
      </text>
    </comment>
    <comment ref="AD110" authorId="0">
      <text>
        <r>
          <rPr>
            <sz val="11"/>
            <color rgb="FF000000"/>
            <rFont val="游ゴシック"/>
            <family val="3"/>
            <charset val="128"/>
          </rPr>
          <t xml:space="preserve">Datalist
dataTables</t>
        </r>
      </text>
    </comment>
    <comment ref="AD114" authorId="0">
      <text>
        <r>
          <rPr>
            <sz val="11"/>
            <color rgb="FF000000"/>
            <rFont val="游ゴシック"/>
            <family val="3"/>
            <charset val="128"/>
          </rPr>
          <t xml:space="preserve">dataTables</t>
        </r>
      </text>
    </comment>
    <comment ref="AD120" authorId="0">
      <text>
        <r>
          <rPr>
            <sz val="11"/>
            <color rgb="FF000000"/>
            <rFont val="游ゴシック"/>
            <family val="3"/>
            <charset val="128"/>
          </rPr>
          <t xml:space="preserve">DatePicker
</t>
        </r>
      </text>
    </comment>
    <comment ref="AH5" authorId="0">
      <text>
        <r>
          <rPr>
            <sz val="11"/>
            <color rgb="FF000000"/>
            <rFont val="游ゴシック"/>
            <family val="3"/>
            <charset val="128"/>
          </rPr>
          <t xml:space="preserve">画面、ダイアログ、モーダル等の種類数</t>
        </r>
      </text>
    </comment>
    <comment ref="AJ5" authorId="0">
      <text>
        <r>
          <rPr>
            <sz val="11"/>
            <color rgb="FF000000"/>
            <rFont val="游ゴシック"/>
            <family val="3"/>
            <charset val="128"/>
          </rPr>
          <t xml:space="preserve">画面表示項目の項目数</t>
        </r>
      </text>
    </comment>
    <comment ref="AL5" authorId="0">
      <text>
        <r>
          <rPr>
            <sz val="11"/>
            <color rgb="FF000000"/>
            <rFont val="游ゴシック"/>
            <family val="3"/>
            <charset val="128"/>
          </rPr>
          <t xml:space="preserve">入力パラメータの項目数（「なし」も含む</t>
        </r>
      </text>
    </comment>
    <comment ref="AN5" authorId="0">
      <text>
        <r>
          <rPr>
            <sz val="11"/>
            <color rgb="FF000000"/>
            <rFont val="游ゴシック"/>
            <family val="3"/>
            <charset val="128"/>
          </rPr>
          <t xml:space="preserve">API呼び出しや入力チェックなどの処理が２個までのメソッド</t>
        </r>
      </text>
    </comment>
    <comment ref="AO5" authorId="0">
      <text>
        <r>
          <rPr>
            <sz val="11"/>
            <color rgb="FF000000"/>
            <rFont val="游ゴシック"/>
            <family val="3"/>
            <charset val="128"/>
          </rPr>
          <t xml:space="preserve">３個以上のAPI呼び出しや入力チェックなどを含む、あるいは複雑なアルゴリズムを含むメソッド</t>
        </r>
      </text>
    </comment>
    <comment ref="AP5" authorId="0">
      <text>
        <r>
          <rPr>
            <sz val="11"/>
            <color rgb="FF000000"/>
            <rFont val="游ゴシック"/>
            <family val="3"/>
            <charset val="128"/>
          </rPr>
          <t xml:space="preserve">一見では理解し難い高度なアルゴリズムを含むメソッド</t>
        </r>
      </text>
    </comment>
    <comment ref="AR5" authorId="0">
      <text>
        <r>
          <rPr>
            <sz val="11"/>
            <color rgb="FF000000"/>
            <rFont val="游ゴシック"/>
            <family val="3"/>
            <charset val="128"/>
          </rPr>
          <t xml:space="preserve">定型的なSELECT、INSERT、UPDATE、DELETEを実行するメソッド</t>
        </r>
      </text>
    </comment>
    <comment ref="AR48" authorId="0">
      <text>
        <r>
          <rPr>
            <sz val="11"/>
            <color rgb="FF000000"/>
            <rFont val="游ゴシック"/>
            <family val="3"/>
            <charset val="128"/>
          </rPr>
          <t xml:space="preserve">API設計は既にある</t>
        </r>
      </text>
    </comment>
    <comment ref="AR106" authorId="0">
      <text>
        <r>
          <rPr>
            <sz val="11"/>
            <color rgb="FF000000"/>
            <rFont val="游ゴシック"/>
            <family val="3"/>
            <charset val="128"/>
          </rPr>
          <t xml:space="preserve">この他に2つ利用するが、既に設計済</t>
        </r>
      </text>
    </comment>
    <comment ref="AS5" authorId="0">
      <text>
        <r>
          <rPr>
            <sz val="11"/>
            <color rgb="FF000000"/>
            <rFont val="游ゴシック"/>
            <family val="3"/>
            <charset val="128"/>
          </rPr>
          <t xml:space="preserve">２個以上のテーブルを結合するSELECTを実行するメソッド</t>
        </r>
      </text>
    </comment>
    <comment ref="AT5" authorId="0">
      <text>
        <r>
          <rPr>
            <sz val="11"/>
            <color rgb="FF000000"/>
            <rFont val="游ゴシック"/>
            <family val="3"/>
            <charset val="128"/>
          </rPr>
          <t xml:space="preserve">一見では理解し難い複雑な副問い合わせ等を含むSELECTを実行するメソッド</t>
        </r>
      </text>
    </comment>
    <comment ref="BA5" authorId="0">
      <text>
        <r>
          <rPr>
            <sz val="11"/>
            <color rgb="FF000000"/>
            <rFont val="游ゴシック"/>
            <family val="3"/>
            <charset val="128"/>
          </rPr>
          <t xml:space="preserve">サーバー側で実装するイベント数に相当。業務ロジックは含まないものとする。</t>
        </r>
      </text>
    </comment>
    <comment ref="BC5" authorId="0">
      <text>
        <r>
          <rPr>
            <sz val="11"/>
            <color rgb="FF000000"/>
            <rFont val="游ゴシック"/>
            <family val="3"/>
            <charset val="128"/>
          </rPr>
          <t xml:space="preserve">API呼び出しや入力チェックなどの処理が２個までのメソッド</t>
        </r>
      </text>
    </comment>
    <comment ref="BC38" authorId="0">
      <text>
        <r>
          <rPr>
            <sz val="11"/>
            <color rgb="FF000000"/>
            <rFont val="游ゴシック"/>
            <family val="3"/>
            <charset val="128"/>
          </rPr>
          <t xml:space="preserve">実装済み</t>
        </r>
      </text>
    </comment>
    <comment ref="BD5" authorId="0">
      <text>
        <r>
          <rPr>
            <sz val="11"/>
            <color rgb="FF000000"/>
            <rFont val="游ゴシック"/>
            <family val="3"/>
            <charset val="128"/>
          </rPr>
          <t xml:space="preserve">３個以上のAPI呼び出しや入力チェックなどを含む、あるいは複雑なアルゴリズムを含むメソッド</t>
        </r>
      </text>
    </comment>
    <comment ref="BE5" authorId="0">
      <text>
        <r>
          <rPr>
            <sz val="11"/>
            <color rgb="FF000000"/>
            <rFont val="游ゴシック"/>
            <family val="3"/>
            <charset val="128"/>
          </rPr>
          <t xml:space="preserve">一見では理解し難い高度なアルゴリズムを含むメソッド</t>
        </r>
      </text>
    </comment>
    <comment ref="BH38" authorId="0">
      <text>
        <r>
          <rPr>
            <sz val="11"/>
            <color rgb="FF000000"/>
            <rFont val="游ゴシック"/>
            <family val="3"/>
            <charset val="128"/>
          </rPr>
          <t xml:space="preserve">実装済み</t>
        </r>
      </text>
    </comment>
    <comment ref="BI5" authorId="0">
      <text>
        <r>
          <rPr>
            <sz val="11"/>
            <color rgb="FF000000"/>
            <rFont val="游ゴシック"/>
            <family val="3"/>
            <charset val="128"/>
          </rPr>
          <t xml:space="preserve">定型的なSELECT、INSERT、UPDATE、DELETEを実行するメソッド</t>
        </r>
      </text>
    </comment>
    <comment ref="BJ5" authorId="0">
      <text>
        <r>
          <rPr>
            <sz val="11"/>
            <color rgb="FF000000"/>
            <rFont val="游ゴシック"/>
            <family val="3"/>
            <charset val="128"/>
          </rPr>
          <t xml:space="preserve">２個以上のテーブルを結合するSELECTを実行するメソッド</t>
        </r>
      </text>
    </comment>
    <comment ref="BK5" authorId="0">
      <text>
        <r>
          <rPr>
            <sz val="11"/>
            <color rgb="FF000000"/>
            <rFont val="游ゴシック"/>
            <family val="3"/>
            <charset val="128"/>
          </rPr>
          <t xml:space="preserve">一見では理解し難い複雑な副問い合わせ等を含むSELECTを実行するメソッド</t>
        </r>
      </text>
    </comment>
    <comment ref="BM5" authorId="0">
      <text>
        <r>
          <rPr>
            <sz val="11"/>
            <color rgb="FF000000"/>
            <rFont val="游ゴシック"/>
            <family val="3"/>
            <charset val="128"/>
          </rPr>
          <t xml:space="preserve">定型的な一覧形式、あるいは単票形式で、コントロールが２個までの画面HTML</t>
        </r>
      </text>
    </comment>
    <comment ref="BN5" authorId="0">
      <text>
        <r>
          <rPr>
            <sz val="11"/>
            <color rgb="FF000000"/>
            <rFont val="游ゴシック"/>
            <family val="3"/>
            <charset val="128"/>
          </rPr>
          <t xml:space="preserve">定型的な一覧形式、あるいは単票形式で、コントロールが３個以上の画面HTML</t>
        </r>
      </text>
    </comment>
    <comment ref="BO5" authorId="0">
      <text>
        <r>
          <rPr>
            <sz val="11"/>
            <color rgb="FF000000"/>
            <rFont val="游ゴシック"/>
            <family val="3"/>
            <charset val="128"/>
          </rPr>
          <t xml:space="preserve">一見では理解し難い非定型の画面形式、あるいは配列やリストを駆使した動的な形式の画面HTML</t>
        </r>
      </text>
    </comment>
    <comment ref="BP5" authorId="0">
      <text>
        <r>
          <rPr>
            <sz val="11"/>
            <color rgb="FF000000"/>
            <rFont val="游ゴシック"/>
            <family val="3"/>
            <charset val="128"/>
          </rPr>
          <t xml:space="preserve">単一の処理を実行する数行程度のJavaScriptコード</t>
        </r>
      </text>
    </comment>
    <comment ref="BQ5" authorId="0">
      <text>
        <r>
          <rPr>
            <sz val="11"/>
            <color rgb="FF000000"/>
            <rFont val="游ゴシック"/>
            <family val="3"/>
            <charset val="128"/>
          </rPr>
          <t xml:space="preserve">一連の処理を実行することで、１つの機能を実現するJavaScriptコード</t>
        </r>
      </text>
    </comment>
    <comment ref="BR5" authorId="0">
      <text>
        <r>
          <rPr>
            <sz val="11"/>
            <color rgb="FF000000"/>
            <rFont val="游ゴシック"/>
            <family val="3"/>
            <charset val="128"/>
          </rPr>
          <t xml:space="preserve">複数の機能が関連して、１つの目的を達成する等、一見では理解し難い処理を行うJavaScriptコード</t>
        </r>
      </text>
    </comment>
    <comment ref="BU11" authorId="0">
      <text>
        <r>
          <rPr>
            <sz val="11"/>
            <color rgb="FF000000"/>
            <rFont val="游ゴシック"/>
            <family val="3"/>
            <charset val="128"/>
          </rPr>
          <t xml:space="preserve">Enumで詰まる人が多いため</t>
        </r>
      </text>
    </comment>
    <comment ref="BU21" authorId="0">
      <text>
        <r>
          <rPr>
            <sz val="11"/>
            <color rgb="FF000000"/>
            <rFont val="游ゴシック"/>
            <family val="3"/>
            <charset val="128"/>
          </rPr>
          <t xml:space="preserve">SQL文が難解なため</t>
        </r>
      </text>
    </comment>
    <comment ref="BU32" authorId="0">
      <text>
        <r>
          <rPr>
            <sz val="11"/>
            <color rgb="FF000000"/>
            <rFont val="游ゴシック"/>
            <family val="3"/>
            <charset val="128"/>
          </rPr>
          <t xml:space="preserve">Mapの扱いやUtilメソッドで苦戦する人が多いため</t>
        </r>
      </text>
    </comment>
    <comment ref="BU40" authorId="0">
      <text>
        <r>
          <rPr>
            <sz val="11"/>
            <color rgb="FF000000"/>
            <rFont val="游ゴシック"/>
            <family val="3"/>
            <charset val="128"/>
          </rPr>
          <t xml:space="preserve">アルゴリズムで苦戦する人がいる</t>
        </r>
      </text>
    </comment>
    <comment ref="BU56" authorId="0">
      <text>
        <r>
          <rPr>
            <sz val="11"/>
            <color rgb="FF000000"/>
            <rFont val="游ゴシック"/>
            <family val="3"/>
            <charset val="128"/>
          </rPr>
          <t xml:space="preserve">ダウンロードまわりが難解なため</t>
        </r>
      </text>
    </comment>
    <comment ref="BU64" authorId="0">
      <text>
        <r>
          <rPr>
            <sz val="11"/>
            <color rgb="FF000000"/>
            <rFont val="游ゴシック"/>
            <family val="3"/>
            <charset val="128"/>
          </rPr>
          <t xml:space="preserve">配列データの送受信が難解なため</t>
        </r>
      </text>
    </comment>
    <comment ref="BU73" authorId="0">
      <text>
        <r>
          <rPr>
            <sz val="11"/>
            <color rgb="FF000000"/>
            <rFont val="游ゴシック"/>
            <family val="3"/>
            <charset val="128"/>
          </rPr>
          <t xml:space="preserve">配列データの送受信が難解なため</t>
        </r>
      </text>
    </comment>
    <comment ref="BU85" authorId="0">
      <text>
        <r>
          <rPr>
            <sz val="11"/>
            <color rgb="FF000000"/>
            <rFont val="游ゴシック"/>
            <family val="3"/>
            <charset val="128"/>
          </rPr>
          <t xml:space="preserve">一括削除のJavaScriptが難解なため</t>
        </r>
      </text>
    </comment>
    <comment ref="BU117" authorId="0">
      <text>
        <r>
          <rPr>
            <sz val="11"/>
            <color rgb="FF000000"/>
            <rFont val="游ゴシック"/>
            <family val="3"/>
            <charset val="128"/>
          </rPr>
          <t xml:space="preserve">日程フォームの増減JavaScriptが難解なため</t>
        </r>
      </text>
    </comment>
    <comment ref="BU119" authorId="0">
      <text>
        <r>
          <rPr>
            <sz val="11"/>
            <color rgb="FF000000"/>
            <rFont val="游ゴシック"/>
            <family val="3"/>
            <charset val="128"/>
          </rPr>
          <t xml:space="preserve">配列データの送受信が難解なため</t>
        </r>
      </text>
    </comment>
    <comment ref="BU121" authorId="0">
      <text>
        <r>
          <rPr>
            <sz val="11"/>
            <color rgb="FF000000"/>
            <rFont val="游ゴシック"/>
            <family val="3"/>
            <charset val="128"/>
          </rPr>
          <t xml:space="preserve">登録フォームの
JavaScriptが難解なため</t>
        </r>
      </text>
    </comment>
    <comment ref="BY5" authorId="0">
      <text>
        <r>
          <rPr>
            <sz val="11"/>
            <color rgb="FF000000"/>
            <rFont val="游ゴシック"/>
            <family val="3"/>
            <charset val="128"/>
          </rPr>
          <t xml:space="preserve">画面、ダイアログ、モーダル等の種類数</t>
        </r>
      </text>
    </comment>
    <comment ref="BZ5" authorId="0">
      <text>
        <r>
          <rPr>
            <sz val="11"/>
            <color rgb="FF000000"/>
            <rFont val="游ゴシック"/>
            <family val="3"/>
            <charset val="128"/>
          </rPr>
          <t xml:space="preserve">画面表示項目の項目数</t>
        </r>
      </text>
    </comment>
    <comment ref="CA5" authorId="0">
      <text>
        <r>
          <rPr>
            <sz val="11"/>
            <color rgb="FF000000"/>
            <rFont val="游ゴシック"/>
            <family val="3"/>
            <charset val="128"/>
          </rPr>
          <t xml:space="preserve">正常系＋異常系</t>
        </r>
      </text>
    </comment>
    <comment ref="CA7" authorId="0">
      <text>
        <r>
          <rPr>
            <sz val="11"/>
            <color rgb="FF000000"/>
            <rFont val="游ゴシック"/>
            <family val="3"/>
            <charset val="128"/>
          </rPr>
          <t xml:space="preserve">ログイン、パスワード再設定、コース詳細、セクション詳細、レポート登録、ユーザー詳細、パスワード変更、勤怠管理、勤怠直接変更</t>
        </r>
      </text>
    </comment>
    <comment ref="CB5" authorId="0">
      <text>
        <r>
          <rPr>
            <sz val="11"/>
            <color rgb="FF000000"/>
            <rFont val="游ゴシック"/>
            <family val="3"/>
            <charset val="128"/>
          </rPr>
          <t xml:space="preserve">「期待値」の種類数</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 authorId="0">
      <text>
        <r>
          <rPr>
            <sz val="11"/>
            <color rgb="FF000000"/>
            <rFont val="游ゴシック"/>
            <family val="3"/>
            <charset val="128"/>
          </rPr>
          <t xml:space="preserve">変更管理台帳の番号</t>
        </r>
      </text>
    </comment>
    <comment ref="E7" authorId="0">
      <text>
        <r>
          <rPr>
            <sz val="11"/>
            <color rgb="FF000000"/>
            <rFont val="游ゴシック"/>
            <family val="3"/>
            <charset val="128"/>
          </rPr>
          <t xml:space="preserve">・各画面は複数の権限で利用される場合がある。
・このタスクで作業対象とする権限が記載される。</t>
        </r>
      </text>
    </comment>
    <comment ref="F7" authorId="0">
      <text>
        <r>
          <rPr>
            <sz val="11"/>
            <color rgb="FF000000"/>
            <rFont val="游ゴシック"/>
            <family val="3"/>
            <charset val="128"/>
          </rPr>
          <t xml:space="preserve">・タスク作業を行うにあたり、必要とされる技術要素の難易度
・予定工数と直接の関係はない</t>
        </r>
      </text>
    </comment>
    <comment ref="G7" authorId="0">
      <text>
        <r>
          <rPr>
            <sz val="11"/>
            <color rgb="FF000000"/>
            <rFont val="游ゴシック"/>
            <family val="3"/>
            <charset val="128"/>
          </rPr>
          <t xml:space="preserve">開講月ごとのカリキュラム(A・B・C)に定められた</t>
        </r>
        <r>
          <rPr>
            <b val="true"/>
            <sz val="11"/>
            <color rgb="FFFF0000"/>
            <rFont val="游ゴシック"/>
            <family val="3"/>
            <charset val="128"/>
          </rPr>
          <t xml:space="preserve">必須タスク</t>
        </r>
        <r>
          <rPr>
            <sz val="11"/>
            <color rgb="FF000000"/>
            <rFont val="游ゴシック"/>
            <family val="3"/>
            <charset val="128"/>
          </rPr>
          <t xml:space="preserve">にマークが記入される。</t>
        </r>
      </text>
    </comment>
    <comment ref="H7" authorId="0">
      <text>
        <r>
          <rPr>
            <sz val="11"/>
            <color rgb="FF000000"/>
            <rFont val="游ゴシック"/>
            <family val="3"/>
            <charset val="128"/>
          </rPr>
          <t xml:space="preserve">■設計フェーズ
設計書作成～</t>
        </r>
        <r>
          <rPr>
            <sz val="11"/>
            <color rgb="FFFF0000"/>
            <rFont val="游ゴシック"/>
            <family val="3"/>
            <charset val="128"/>
          </rPr>
          <t xml:space="preserve">PLレビュー承認まで
</t>
        </r>
        <r>
          <rPr>
            <sz val="11"/>
            <color rgb="FF000000"/>
            <rFont val="游ゴシック"/>
            <family val="3"/>
            <charset val="128"/>
          </rPr>
          <t xml:space="preserve">
■製造フェーズ
コーディング～</t>
        </r>
        <r>
          <rPr>
            <sz val="11"/>
            <color rgb="FFFF0000"/>
            <rFont val="游ゴシック"/>
            <family val="3"/>
            <charset val="128"/>
          </rPr>
          <t xml:space="preserve">PLレビュー承認まで
</t>
        </r>
        <r>
          <rPr>
            <sz val="11"/>
            <color rgb="FF000000"/>
            <rFont val="游ゴシック"/>
            <family val="3"/>
            <charset val="128"/>
          </rPr>
          <t xml:space="preserve">
■試験フェーズ
テスト設計書・テストコード作成～PLレビュー承認～</t>
        </r>
        <r>
          <rPr>
            <sz val="11"/>
            <color rgb="FFFF0000"/>
            <rFont val="游ゴシック"/>
            <family val="3"/>
            <charset val="128"/>
          </rPr>
          <t xml:space="preserve">エビデンス取得～エビデンスレビュー承認まで</t>
        </r>
      </text>
    </comment>
    <comment ref="I3" authorId="0">
      <text>
        <r>
          <rPr>
            <sz val="11"/>
            <color rgb="FF000000"/>
            <rFont val="游ゴシック"/>
            <family val="3"/>
            <charset val="128"/>
          </rPr>
          <t xml:space="preserve">開始年月を入れることで</t>
        </r>
        <r>
          <rPr>
            <b val="true"/>
            <sz val="11"/>
            <color rgb="FFFF0000"/>
            <rFont val="游ゴシック"/>
            <family val="3"/>
            <charset val="128"/>
          </rPr>
          <t xml:space="preserve">O列以降の月日</t>
        </r>
        <r>
          <rPr>
            <sz val="11"/>
            <color rgb="FF000000"/>
            <rFont val="游ゴシック"/>
            <family val="3"/>
            <charset val="128"/>
          </rPr>
          <t xml:space="preserve">、および</t>
        </r>
        <r>
          <rPr>
            <b val="true"/>
            <sz val="11"/>
            <color rgb="FFFF0000"/>
            <rFont val="游ゴシック"/>
            <family val="3"/>
            <charset val="128"/>
          </rPr>
          <t xml:space="preserve">必須タスクの予定スケジュール</t>
        </r>
        <r>
          <rPr>
            <sz val="11"/>
            <color rgb="FF000000"/>
            <rFont val="游ゴシック"/>
            <family val="3"/>
            <charset val="128"/>
          </rPr>
          <t xml:space="preserve">が自動で変更されます。
</t>
        </r>
      </text>
    </comment>
    <comment ref="I7" authorId="0">
      <text>
        <r>
          <rPr>
            <sz val="11"/>
            <color rgb="FF000000"/>
            <rFont val="游ゴシック"/>
            <family val="3"/>
            <charset val="128"/>
          </rPr>
          <t xml:space="preserve">各タスクのフェーズ毎に定められた作業予定の日数(目安)
あくまで目安です。できた順にレビューを申込、先に進めてください。</t>
        </r>
      </text>
    </comment>
    <comment ref="K7" authorId="0">
      <text>
        <r>
          <rPr>
            <sz val="11"/>
            <color rgb="FF000000"/>
            <rFont val="游ゴシック"/>
            <family val="3"/>
            <charset val="128"/>
          </rPr>
          <t xml:space="preserve">■予定
・タスク割り振りの際に最初のフェーズの開始日のみを手動で入力する。(それ以降は自動入力)
・さらに右のカレンダーに表示された緑のセルに、日別の予定達成率を手動で記入する。
■実績
・PLに進捗報告を行う前に「開始日」「終了日」を手動で記入する。
・さらに右のカレンダーに表示されたオレンジのセルに、日別の実績達成率を記入する。
■注意
</t>
        </r>
        <r>
          <rPr>
            <sz val="11"/>
            <color rgb="FFFF0000"/>
            <rFont val="游ゴシック"/>
            <family val="3"/>
            <charset val="128"/>
          </rPr>
          <t xml:space="preserve">・フェーズの作業が終了していない間は「終了日」には報告日付を記入すること。
</t>
        </r>
        <r>
          <rPr>
            <sz val="11"/>
            <color rgb="FF000000"/>
            <rFont val="游ゴシック"/>
            <family val="3"/>
            <charset val="128"/>
          </rPr>
          <t xml:space="preserve">・既に「開始日」が記入されているタスクのうち、割り振られなかったものは、最初のフェーズの「開始日」を削除しておくこと。</t>
        </r>
      </text>
    </comment>
    <comment ref="L2" authorId="0">
      <text>
        <r>
          <rPr>
            <sz val="11"/>
            <color rgb="FF000000"/>
            <rFont val="游ゴシック"/>
            <family val="3"/>
            <charset val="128"/>
          </rPr>
          <t xml:space="preserve">受入れ：3営業日
学習期間：4営業日
製造初回説明など：1営業日
計：7営業日
⇒8営業日後から製造開始</t>
        </r>
      </text>
    </comment>
    <comment ref="L7" authorId="0">
      <text>
        <r>
          <rPr>
            <sz val="11"/>
            <color rgb="FF000000"/>
            <rFont val="游ゴシック"/>
            <family val="3"/>
            <charset val="128"/>
          </rPr>
          <t xml:space="preserve">■予定
・タスク割り振りの際に最初のフェーズの開始日のみを手動で入力する。(それ以降は自動入力)
・さらに右のカレンダーに表示された緑のセルに、日別の予定達成率を手動で記入する。
■実績
・PLに進捗報告を行う前に「開始日」「終了日」を手動で記入する。
・さらに右のカレンダーに表示されたオレンジのセルに、日別の実績達成率を記入する。
■注意
</t>
        </r>
        <r>
          <rPr>
            <sz val="11"/>
            <color rgb="FFFF0000"/>
            <rFont val="游ゴシック"/>
            <family val="3"/>
            <charset val="128"/>
          </rPr>
          <t xml:space="preserve">・フェーズの作業が終了していない間は「終了日」には報告日付を記入すること。
</t>
        </r>
        <r>
          <rPr>
            <sz val="11"/>
            <color rgb="FF000000"/>
            <rFont val="游ゴシック"/>
            <family val="3"/>
            <charset val="128"/>
          </rPr>
          <t xml:space="preserve">・既に「開始日」が記入されているタスクのうち、割り振られなかったものは、最初のフェーズの「開始日」を削除しておくこと。</t>
        </r>
      </text>
    </comment>
    <comment ref="M2" authorId="0">
      <text>
        <r>
          <rPr>
            <sz val="11"/>
            <color rgb="FF000000"/>
            <rFont val="游ゴシック"/>
            <family val="3"/>
            <charset val="128"/>
          </rPr>
          <t xml:space="preserve">受入れ：3営業日
学習期間：4営業日
製造初回説明など：1営業日
計：7営業日
⇒8営業日後から製造開始</t>
        </r>
      </text>
    </comment>
    <comment ref="M7" authorId="0">
      <text>
        <r>
          <rPr>
            <sz val="11"/>
            <color rgb="FF000000"/>
            <rFont val="游ゴシック"/>
            <family val="3"/>
            <charset val="128"/>
          </rPr>
          <t xml:space="preserve">■月初の担当の割り振り
該当カリキュラムの必須タスクから、自分のレベルにあったものを選び、名前を記入。
■注意
</t>
        </r>
        <r>
          <rPr>
            <sz val="11"/>
            <color rgb="FFFF0000"/>
            <rFont val="游ゴシック"/>
            <family val="3"/>
            <charset val="128"/>
          </rPr>
          <t xml:space="preserve">・複数の名前を記入しないこと(責任の明確化)
</t>
        </r>
      </text>
    </comment>
    <comment ref="N2" authorId="0">
      <text>
        <r>
          <rPr>
            <sz val="11"/>
            <color rgb="FF000000"/>
            <rFont val="游ゴシック"/>
            <family val="3"/>
            <charset val="128"/>
          </rPr>
          <t xml:space="preserve">受入れ：3営業日
学習期間：4営業日
製造初回説明など：1営業日
計：7営業日
⇒8営業日後から製造開始</t>
        </r>
      </text>
    </comment>
    <comment ref="N7" authorId="0">
      <text>
        <r>
          <rPr>
            <sz val="11"/>
            <color rgb="FF000000"/>
            <rFont val="游ゴシック"/>
            <family val="3"/>
            <charset val="128"/>
          </rPr>
          <t xml:space="preserve">■進捗
関数によって自動で表示される進捗率
■注意
</t>
        </r>
        <r>
          <rPr>
            <sz val="11"/>
            <color rgb="FFFF0000"/>
            <rFont val="游ゴシック"/>
            <family val="3"/>
            <charset val="128"/>
          </rPr>
          <t xml:space="preserve">・カレンダーに表示された緑のセル内に「予定進捗率」を記入すること
・カレンダーに表示されたオレンジのセル内に「実績進捗率」を記入すること</t>
        </r>
      </text>
    </comment>
  </commentList>
</comments>
</file>

<file path=xl/sharedStrings.xml><?xml version="1.0" encoding="utf-8"?>
<sst xmlns="http://schemas.openxmlformats.org/spreadsheetml/2006/main" count="3244" uniqueCount="700">
  <si>
    <t xml:space="preserve">RP1-フレームワーク実践について</t>
  </si>
  <si>
    <t xml:space="preserve">【シナリオ】</t>
  </si>
  <si>
    <t xml:space="preserve">・あなたは学習支援システム　LMSの開発者として「勤怠関連」の機能周りの開発を任されています。</t>
  </si>
  <si>
    <t xml:space="preserve">・開発タスクは事前に洗い出されてWBSに記載されています。</t>
  </si>
  <si>
    <t xml:space="preserve">・あなたは作業工程を自ら策定し、各工程を進めます</t>
  </si>
  <si>
    <t xml:space="preserve">【記入内容】</t>
  </si>
  <si>
    <t xml:space="preserve">・「WBS」シートには勤怠関連のタスクの記入がされている。このタスクを3人月で完了させる。</t>
  </si>
  <si>
    <t xml:space="preserve">・そのため本演習は1カ月であるが3カ月分の進捗管理を記載すること</t>
  </si>
  <si>
    <r>
      <rPr>
        <sz val="11"/>
        <color rgb="FF000000"/>
        <rFont val="游ゴシック"/>
        <family val="3"/>
        <charset val="128"/>
      </rPr>
      <t xml:space="preserve">・開発開始後、</t>
    </r>
    <r>
      <rPr>
        <b val="true"/>
        <sz val="11"/>
        <color rgb="FF000000"/>
        <rFont val="游ゴシック"/>
        <family val="3"/>
        <charset val="128"/>
      </rPr>
      <t xml:space="preserve">予定行のK列の開始日、L列の終了日</t>
    </r>
    <r>
      <rPr>
        <sz val="11"/>
        <color rgb="FF000000"/>
        <rFont val="游ゴシック"/>
        <family val="3"/>
        <charset val="128"/>
      </rPr>
      <t xml:space="preserve">を記載する。</t>
    </r>
  </si>
  <si>
    <r>
      <rPr>
        <sz val="11"/>
        <color rgb="FF000000"/>
        <rFont val="游ゴシック"/>
        <family val="3"/>
        <charset val="128"/>
      </rPr>
      <t xml:space="preserve">・その後、</t>
    </r>
    <r>
      <rPr>
        <b val="true"/>
        <sz val="11"/>
        <color rgb="FF000000"/>
        <rFont val="游ゴシック"/>
        <family val="3"/>
        <charset val="128"/>
      </rPr>
      <t xml:space="preserve">日々の日報記載のタイミングで実績行を記入</t>
    </r>
    <r>
      <rPr>
        <sz val="11"/>
        <color rgb="FF000000"/>
        <rFont val="游ゴシック"/>
        <family val="3"/>
        <charset val="128"/>
      </rPr>
      <t xml:space="preserve">する。</t>
    </r>
  </si>
  <si>
    <t xml:space="preserve">・タスクの順番は難易度の通りに行う必要はない。自分のスキルを見極め進めること。</t>
  </si>
  <si>
    <t xml:space="preserve">・学習期間はWBSには含まない。</t>
  </si>
  <si>
    <t xml:space="preserve">開発演習開始日</t>
  </si>
  <si>
    <t xml:space="preserve">プロジェクト開始年月　</t>
  </si>
  <si>
    <t xml:space="preserve">年</t>
  </si>
  <si>
    <t xml:space="preserve">月</t>
  </si>
  <si>
    <t xml:space="preserve">LMSプロジェクト</t>
  </si>
  <si>
    <t xml:space="preserve">システムの完成率　</t>
  </si>
  <si>
    <t xml:space="preserve">NO</t>
  </si>
  <si>
    <t xml:space="preserve">タスクNo</t>
  </si>
  <si>
    <t xml:space="preserve">画面名</t>
  </si>
  <si>
    <t xml:space="preserve">概要</t>
  </si>
  <si>
    <t xml:space="preserve">権限</t>
  </si>
  <si>
    <t xml:space="preserve">難易度</t>
  </si>
  <si>
    <t xml:space="preserve">カリキュラム</t>
  </si>
  <si>
    <t xml:space="preserve">フェーズ</t>
  </si>
  <si>
    <t xml:space="preserve">工数(日)</t>
  </si>
  <si>
    <t xml:space="preserve">開始日</t>
  </si>
  <si>
    <t xml:space="preserve">終了日</t>
  </si>
  <si>
    <t xml:space="preserve">担当</t>
  </si>
  <si>
    <t xml:space="preserve">進捗</t>
  </si>
  <si>
    <t xml:space="preserve">製造</t>
  </si>
  <si>
    <t xml:space="preserve">予定</t>
  </si>
  <si>
    <t xml:space="preserve">実績</t>
  </si>
  <si>
    <t xml:space="preserve">試験</t>
  </si>
  <si>
    <t xml:space="preserve">&lt;your name&gt;</t>
  </si>
  <si>
    <t xml:space="preserve">設計</t>
  </si>
  <si>
    <t xml:space="preserve">年月日</t>
  </si>
  <si>
    <t xml:space="preserve">曜日</t>
  </si>
  <si>
    <t xml:space="preserve">祝日</t>
  </si>
  <si>
    <t xml:space="preserve">VLOOKUPしているのでB、C、D列のみ編集すること</t>
  </si>
  <si>
    <t xml:space="preserve">休校日</t>
  </si>
  <si>
    <t xml:space="preserve">ITS講義休校日</t>
  </si>
  <si>
    <t xml:space="preserve">成人の日</t>
  </si>
  <si>
    <t xml:space="preserve">建国記念の日</t>
  </si>
  <si>
    <t xml:space="preserve">天皇誕生日</t>
  </si>
  <si>
    <t xml:space="preserve">春分の日</t>
  </si>
  <si>
    <t xml:space="preserve">昭和の日</t>
  </si>
  <si>
    <t xml:space="preserve">憲法記念日</t>
  </si>
  <si>
    <t xml:space="preserve">みどりの日</t>
  </si>
  <si>
    <t xml:space="preserve">こどもの日</t>
  </si>
  <si>
    <t xml:space="preserve">海の日</t>
  </si>
  <si>
    <t xml:space="preserve">山の日</t>
  </si>
  <si>
    <t xml:space="preserve">敬老の日</t>
  </si>
  <si>
    <t xml:space="preserve">秋分の日</t>
  </si>
  <si>
    <t xml:space="preserve">スポーツの日</t>
  </si>
  <si>
    <t xml:space="preserve">文化の日</t>
  </si>
  <si>
    <t xml:space="preserve">勤労感謝の日</t>
  </si>
  <si>
    <t xml:space="preserve">元日</t>
  </si>
  <si>
    <t xml:space="preserve">振替休日</t>
  </si>
  <si>
    <t xml:space="preserve">難易度判定基準</t>
  </si>
  <si>
    <t xml:space="preserve">変更管理台帳</t>
  </si>
  <si>
    <t xml:space="preserve">～</t>
  </si>
  <si>
    <t xml:space="preserve">＝基礎</t>
  </si>
  <si>
    <t xml:space="preserve">＝中級</t>
  </si>
  <si>
    <t xml:space="preserve">※各グループ毎に実施月が異なります。詳細はPLの指示に従ってください。</t>
  </si>
  <si>
    <t xml:space="preserve">＝初級</t>
  </si>
  <si>
    <t xml:space="preserve">＝上級</t>
  </si>
  <si>
    <t xml:space="preserve">工数算出</t>
  </si>
  <si>
    <t xml:space="preserve">№</t>
  </si>
  <si>
    <t xml:space="preserve">要件</t>
  </si>
  <si>
    <t xml:space="preserve">対応内容</t>
  </si>
  <si>
    <t xml:space="preserve">補足</t>
  </si>
  <si>
    <t xml:space="preserve">改修種類</t>
  </si>
  <si>
    <t xml:space="preserve">改修対象</t>
  </si>
  <si>
    <t xml:space="preserve">試験方法</t>
  </si>
  <si>
    <t xml:space="preserve">予定工数(人日)</t>
  </si>
  <si>
    <t xml:space="preserve">対応状況</t>
  </si>
  <si>
    <t xml:space="preserve">実対応工数
（人日）</t>
  </si>
  <si>
    <t xml:space="preserve">対応者</t>
  </si>
  <si>
    <t xml:space="preserve">対応開始日</t>
  </si>
  <si>
    <t xml:space="preserve">対応完了日</t>
  </si>
  <si>
    <t xml:space="preserve">完了確認者</t>
  </si>
  <si>
    <t xml:space="preserve">完了確認日</t>
  </si>
  <si>
    <t xml:space="preserve">備考</t>
  </si>
  <si>
    <t xml:space="preserve">難易度 100点満点↓　</t>
  </si>
  <si>
    <t xml:space="preserve">HTML／CSS</t>
  </si>
  <si>
    <t xml:space="preserve">JavaScript</t>
  </si>
  <si>
    <t xml:space="preserve">Thymeleaf</t>
  </si>
  <si>
    <t xml:space="preserve">Java</t>
  </si>
  <si>
    <t xml:space="preserve">Spring</t>
  </si>
  <si>
    <t xml:space="preserve">SQL</t>
  </si>
  <si>
    <t xml:space="preserve">その他の技術</t>
  </si>
  <si>
    <t xml:space="preserve">設計工数 単位／人日↓　</t>
  </si>
  <si>
    <t xml:space="preserve">要件把握／方針検討</t>
  </si>
  <si>
    <t xml:space="preserve">画面イメージ一部変更</t>
  </si>
  <si>
    <t xml:space="preserve">画面イメージ設計</t>
  </si>
  <si>
    <t xml:space="preserve">表示項目一部変更</t>
  </si>
  <si>
    <t xml:space="preserve">表示項目設計</t>
  </si>
  <si>
    <t xml:space="preserve">入力パラメータ一部変更</t>
  </si>
  <si>
    <t xml:space="preserve">入力パラメータ設計</t>
  </si>
  <si>
    <t xml:space="preserve">イベント一部変更</t>
  </si>
  <si>
    <t xml:space="preserve">簡易なイベント設計</t>
  </si>
  <si>
    <t xml:space="preserve">複雑なイベント設計</t>
  </si>
  <si>
    <t xml:space="preserve">難解なイベント設計</t>
  </si>
  <si>
    <t xml:space="preserve">API部変更</t>
  </si>
  <si>
    <t xml:space="preserve">簡易なAPI設計</t>
  </si>
  <si>
    <t xml:space="preserve">複雑なAPI設計</t>
  </si>
  <si>
    <t xml:space="preserve">難解なAPI設計</t>
  </si>
  <si>
    <t xml:space="preserve">その他設計書一部変更</t>
  </si>
  <si>
    <t xml:space="preserve">その他設計書項目設計</t>
  </si>
  <si>
    <t xml:space="preserve">設計レビュー／修正</t>
  </si>
  <si>
    <t xml:space="preserve">製造工数 単位／人日↓　</t>
  </si>
  <si>
    <t xml:space="preserve">設計把握／方針検討</t>
  </si>
  <si>
    <t xml:space="preserve">コントローラー部変更</t>
  </si>
  <si>
    <t xml:space="preserve">コントローラメソッド作成</t>
  </si>
  <si>
    <t xml:space="preserve">業務メソッド一部変更</t>
  </si>
  <si>
    <t xml:space="preserve">簡易な業務メソッド作成</t>
  </si>
  <si>
    <t xml:space="preserve">複雑な業務メソッド作成</t>
  </si>
  <si>
    <t xml:space="preserve">難解な業務メソッド作成</t>
  </si>
  <si>
    <t xml:space="preserve">JavaBeans変更</t>
  </si>
  <si>
    <t xml:space="preserve">JavaBeans作成</t>
  </si>
  <si>
    <t xml:space="preserve">簡易なAPI作成</t>
  </si>
  <si>
    <t xml:space="preserve">複雑なAPI作成</t>
  </si>
  <si>
    <t xml:space="preserve">難解なAPI作成</t>
  </si>
  <si>
    <t xml:space="preserve">ビュー一部変更</t>
  </si>
  <si>
    <t xml:space="preserve">簡易なビュー作成</t>
  </si>
  <si>
    <t xml:space="preserve">複雑なビュー作成</t>
  </si>
  <si>
    <t xml:space="preserve">難解なビュー作成</t>
  </si>
  <si>
    <t xml:space="preserve">簡易なJavaScript作成</t>
  </si>
  <si>
    <t xml:space="preserve">複雑なJavaScript作成</t>
  </si>
  <si>
    <t xml:space="preserve">難解なJavaScript作成</t>
  </si>
  <si>
    <t xml:space="preserve">その他のリソース一部変更</t>
  </si>
  <si>
    <t xml:space="preserve">その他のリソース作成</t>
  </si>
  <si>
    <t xml:space="preserve">製造コードデバッグ</t>
  </si>
  <si>
    <t xml:space="preserve">製造レビュー／修正</t>
  </si>
  <si>
    <t xml:space="preserve">試験工数 単位／人日↓　</t>
  </si>
  <si>
    <t xml:space="preserve">画面イメージテスト設計</t>
  </si>
  <si>
    <t xml:space="preserve">画面表示項目テスト設計</t>
  </si>
  <si>
    <t xml:space="preserve">イベント打鍵テスト設計</t>
  </si>
  <si>
    <t xml:space="preserve">テストコード期待値設計</t>
  </si>
  <si>
    <t xml:space="preserve">試験データ設計</t>
  </si>
  <si>
    <t xml:space="preserve">テストコード共通部分作成</t>
  </si>
  <si>
    <t xml:space="preserve">テストコードメソッド作成</t>
  </si>
  <si>
    <t xml:space="preserve">テストコードデバッグ</t>
  </si>
  <si>
    <t xml:space="preserve">試験レビュー／修正</t>
  </si>
  <si>
    <t xml:space="preserve">試験実施／エビデンス作成</t>
  </si>
  <si>
    <t xml:space="preserve">エビデンスレビュー／再試験</t>
  </si>
  <si>
    <t xml:space="preserve">満点→</t>
  </si>
  <si>
    <t xml:space="preserve">係数(分)→</t>
  </si>
  <si>
    <t xml:space="preserve">共通部品</t>
  </si>
  <si>
    <t xml:space="preserve">①ヘッダーとフッターの固定
②トップへ戻る機能の追加</t>
  </si>
  <si>
    <t xml:space="preserve">①スクロールするとヘッダーが見えなくなってしまうため、ヘッダーを常に見える状態にする。
②画面の一番下までスクロールした際に一番上に戻るの手間を省くため、画面の一番上に戻るリンクを作成する。</t>
  </si>
  <si>
    <t xml:space="preserve">①ヘッダーとフッターを固定にし、メインのエリアをスクロールさせすように修正する。
②画面右下のフッターにトップへ戻るアイコンを配置し、押下時に画面上部に移動するようにする。
※共通ファイルを修正するため、各画面に修正は加えない。
※①②共に全画面のテストが必要</t>
  </si>
  <si>
    <t xml:space="preserve">受講生</t>
  </si>
  <si>
    <t xml:space="preserve">機能追加</t>
  </si>
  <si>
    <t xml:space="preserve">HTML
CSS
JavaScript</t>
  </si>
  <si>
    <t xml:space="preserve">打鍵</t>
  </si>
  <si>
    <t xml:space="preserve">A</t>
  </si>
  <si>
    <t xml:space="preserve">未対応</t>
  </si>
  <si>
    <t xml:space="preserve">共通部品(ヘッダー)</t>
  </si>
  <si>
    <t xml:space="preserve">①TOP画面への遷移
②ユーザー詳細への遷移
③新規お知らせの強調</t>
  </si>
  <si>
    <t xml:space="preserve">①「LMS 学習管理システム」クリックでTOP画面に遷移
②「ようこそ○○さん」クリックでユーザー詳細画面に遷移
③お知らせが更新後1週間以内はお知らせを強調</t>
  </si>
  <si>
    <t xml:space="preserve">①TOP画面(コース詳細画面)へのリンクが無いため、「LMS 学習管理システム」を選択した際にコース詳細画面に遷移するようにする。
②下記対応を行う。
・「ようこそ○○さん」を選択した際にマイページ(ユーザー詳細)に遷移するようにする。
・ヘッダーからマイページのメニューを削除する。
③お知らせの更新日時が現在から1週間以内の場合、ヘッダーの「i」の右側に「new」を赤字で表示させる。</t>
  </si>
  <si>
    <t xml:space="preserve">Task.03を先に完了した場合はJavaコードの作業は不要</t>
  </si>
  <si>
    <t xml:space="preserve">HTML
Java</t>
  </si>
  <si>
    <t xml:space="preserve">ログイン画面</t>
  </si>
  <si>
    <t xml:space="preserve">①お知らせのスクロール
②新規お知らせの強調</t>
  </si>
  <si>
    <t xml:space="preserve">①お知らせの内容が多い場合にお知らせエリアが長くなってしまうので、お知らせブロックをスクロール表示させる。
②お知らせが更新されてから1週間以内の場合、お知らせを強調させる。</t>
  </si>
  <si>
    <t xml:space="preserve">①お知らせ内容が5行程度表示させる高さに固定し、スクロールバーを表示するように変更する。
※画面イメージはモック参照。
②お知らせの更新日時が現在から1週間以内の場合、ログイン画面のお知らせヘッダーにある「お知らせ」文字の右側に「new」を赤字で表示させる。</t>
  </si>
  <si>
    <t xml:space="preserve">Task.02を先に完了した場合はJavaコードの作業は不要</t>
  </si>
  <si>
    <t xml:space="preserve">パスワード再設定画面</t>
  </si>
  <si>
    <t xml:space="preserve">①メールアドレスの入力チェック
②戻るボタンの追加
③確認ダイアログの追加</t>
  </si>
  <si>
    <t xml:space="preserve">①送信ボタン押下時にメールアドレスの入力チェックを実装する。
②前の画面に戻る際にブラウザの戻るボタンを押さないと戻れないため、戻るボタンを追加する。
③送信ボタン押下時に確認のダイアログを表示する。</t>
  </si>
  <si>
    <t xml:space="preserve">①設計書の画面詳細にあるメールアドレスの入力チェックを実装する。
②送信ボタンの左側に戻るボタンを追加する。
※history backを実装
③下送信ボタン押下時に下記ダイアログを表示させる。
・表示内容：送信します。よろしいですか？
・OKボタン：送信処理を実行する。
・キャンセルボタン：処理を中断する。</t>
  </si>
  <si>
    <t xml:space="preserve">HTML
Java
JavaScript</t>
  </si>
  <si>
    <t xml:space="preserve">C</t>
  </si>
  <si>
    <t xml:space="preserve">①権限プルダウンの追加
②対象者特定の条件に権限を追加</t>
  </si>
  <si>
    <t xml:space="preserve">メール送信時のエラー対応(その１)
同じメールアドレスのユーザーが複数登録されている場合、１件返ってくる想定のため、エラーになる。</t>
  </si>
  <si>
    <t xml:space="preserve">①パスワード再設定画面でメールアドレスの右側に権限のプルダウンを追加する。
プルダウンの内容
・受講生
・講師
・企業担当者
・管理者
・育成担当者
※初期値は「受講生」とし、プルダウン内容は「LmsUserRoleEnum.java」から取得する。
②メールアドレスと権限を条件に対象者を特定し、再設定メールを送信する。</t>
  </si>
  <si>
    <t xml:space="preserve">バグ改修</t>
  </si>
  <si>
    <t xml:space="preserve">HTML
Java
SQL</t>
  </si>
  <si>
    <t xml:space="preserve">対象者が複数の場合の対応</t>
  </si>
  <si>
    <t xml:space="preserve">メール送信時のエラー対応(その２)
上記対応した場合でも同じ権限で同じメールアドレスが登録されている場合にエラーとなる。</t>
  </si>
  <si>
    <t xml:space="preserve">上記に加えて下記の対応を行う。
・メールアドレスと権限を条件にして複数件取得できた場合、取得できた件数分、再設定メールを送信する。</t>
  </si>
  <si>
    <t xml:space="preserve">前提タスク：No5</t>
  </si>
  <si>
    <t xml:space="preserve">パスワード再設定画面(パスワード変更)</t>
  </si>
  <si>
    <t xml:space="preserve">①ログインIDを変更
②確認モーダルの変更</t>
  </si>
  <si>
    <r>
      <rPr>
        <sz val="9"/>
        <rFont val="ＭＳ ゴシック"/>
        <family val="3"/>
        <charset val="128"/>
      </rPr>
      <t xml:space="preserve">①メールのURLから遷移するパスワード再設定画面に表示されるログインIDをユーザー名に変更する。
②変更ボタン押下時に表示される</t>
    </r>
    <r>
      <rPr>
        <sz val="10"/>
        <rFont val="ＭＳ ゴシック"/>
        <family val="3"/>
        <charset val="128"/>
      </rPr>
      <t xml:space="preserve">モーダル</t>
    </r>
    <r>
      <rPr>
        <sz val="9"/>
        <rFont val="ＭＳ ゴシック"/>
        <family val="3"/>
        <charset val="128"/>
      </rPr>
      <t xml:space="preserve">にキャンセルボタンを追加する。</t>
    </r>
  </si>
  <si>
    <t xml:space="preserve">①パスワード再設定画面の「ログインID」を「ユーザー名」に変更し、DBから取得したユーザー名を表示する。
②モーダル画面の変更ボタンの左側にキャンセルボタンを追加し、キャンセルボタン押下時にモーダル画面を閉じるようにする。</t>
  </si>
  <si>
    <t xml:space="preserve">機能改修</t>
  </si>
  <si>
    <t xml:space="preserve">HTML
JavaScript</t>
  </si>
  <si>
    <t xml:space="preserve">パスワード変更画面</t>
  </si>
  <si>
    <t xml:space="preserve">①ヘッダーのメニュー表示
②戻るボタンの追加
③確認モーダルの変更</t>
  </si>
  <si>
    <r>
      <rPr>
        <sz val="9"/>
        <rFont val="ＭＳ ゴシック"/>
        <family val="3"/>
        <charset val="128"/>
      </rPr>
      <t xml:space="preserve">①ヘッダーにログアウトボタンしか表示されず、コース詳細画面等に遷移できないため、メニューを表示できるようにする。
②前の画面に戻る際にブラウザの戻るボタンを押さないと戻れないため、戻るボタンを追加する。
③変更ボタン押下時に表示される</t>
    </r>
    <r>
      <rPr>
        <sz val="10"/>
        <rFont val="ＭＳ ゴシック"/>
        <family val="3"/>
        <charset val="128"/>
      </rPr>
      <t xml:space="preserve">モーダル</t>
    </r>
    <r>
      <rPr>
        <sz val="9"/>
        <rFont val="ＭＳ ゴシック"/>
        <family val="3"/>
        <charset val="128"/>
      </rPr>
      <t xml:space="preserve">にキャンセルボタンを追加する。</t>
    </r>
  </si>
  <si>
    <t xml:space="preserve">①レイアウトをlayout.htmlに変更する。
②変更ボタンの左側に戻るボタンを追加する。
※history backを実装
③モーダル画面の変更ボタンの左側にキャンセルボタンを追加し、キャンセルボタン押下時にモーダル画面を閉じるようにする。</t>
  </si>
  <si>
    <t xml:space="preserve">①不正アクセス画面、エラー画面
②404画面</t>
  </si>
  <si>
    <t xml:space="preserve">ホーム画面に戻るボタン追加</t>
  </si>
  <si>
    <t xml:space="preserve">①不正アクセス画面に遷移した際にホーム画面に戻るボタンが無いため、ボタンの追加をする。
②404画面に遷移した際にホーム画面に戻るボタンが無いため、ボタンの追加をする。</t>
  </si>
  <si>
    <t xml:space="preserve">①不正アクセス画面、エラー画面に表示されている文言の最後に「戻る」ボタンを追加し、各権限の初期画面(受講生権限はマイコース)に遷移するようにする。
対象ファイル
・illegal.html
・error.html
②404画面に表示されている文言の最後に「戻る」ボタンを追加し、各権限の初期画面(受講生権限はマイコース)に遷移するようにする。
対象ファイル
・404.html</t>
  </si>
  <si>
    <t xml:space="preserve">不正アクセス画面への遷移方法は以下を参照すること
document\20_製造\99_その他
不正アクセスへの遷移方法.xlsx</t>
  </si>
  <si>
    <t xml:space="preserve">HTML</t>
  </si>
  <si>
    <t xml:space="preserve">ヘルプ画面</t>
  </si>
  <si>
    <t xml:space="preserve">ヘルプ画面の新規作成</t>
  </si>
  <si>
    <t xml:space="preserve">ヘルプ画面を新規作成する。</t>
  </si>
  <si>
    <t xml:space="preserve">①ヘッダーの「機能」メニューの最後に「ヘルプ」を追加する。
②画面設計書、API設計書を元にヘルプ画面を新規作成し、①で作成したヘルプメニューから遷移する。
※No10 ヘルプ シート参照</t>
  </si>
  <si>
    <t xml:space="preserve">新規画面</t>
  </si>
  <si>
    <t xml:space="preserve">よくある質問画面</t>
  </si>
  <si>
    <t xml:space="preserve">よくある質問画面の新規作成</t>
  </si>
  <si>
    <t xml:space="preserve">よくある質問画面を新規作成する。</t>
  </si>
  <si>
    <t xml:space="preserve">よくある質問画面を新規作成する。
※No11 よくある質問 シート参照</t>
  </si>
  <si>
    <t xml:space="preserve">検索キーワードの削除</t>
  </si>
  <si>
    <t xml:space="preserve">検索キーワードを消して全件検索するのが手間なため、検索キーワード内の文字を一括削除できるようにする。</t>
  </si>
  <si>
    <t xml:space="preserve">①検索ボタンの右側に「クリア」ボタンを作成し、検索キーワード内の文字をすべて削除する。</t>
  </si>
  <si>
    <t xml:space="preserve">前提タスク：No.11</t>
  </si>
  <si>
    <t xml:space="preserve">利用規約画面</t>
  </si>
  <si>
    <t xml:space="preserve">利用規約内容のスクロール</t>
  </si>
  <si>
    <t xml:space="preserve">利用規約の内容が長いため、スクロールして見れるようにする。</t>
  </si>
  <si>
    <t xml:space="preserve">利用規約内容にスクロールバーを付け、エリアを短くする。</t>
  </si>
  <si>
    <t xml:space="preserve">コース詳細画面</t>
  </si>
  <si>
    <t xml:space="preserve">①当日の強調表示
②日付の表示変更</t>
  </si>
  <si>
    <t xml:space="preserve">①現在日付と同じ日のレコードについて、背景色をつけて強調表示する。
②日付の表示に曜日を付けて表示する。</t>
  </si>
  <si>
    <t xml:space="preserve">①現在日付と同じレコードに対し、「class=”info”」を設定する。
styleは「background-color: #d9edf7」
②表示形式を「yyyy年MM月dd日」から「yyyy年MM月dd日(E)」に修正する。</t>
  </si>
  <si>
    <t xml:space="preserve">レポート提出有無の表示</t>
  </si>
  <si>
    <t xml:space="preserve">セクション詳細画面を開かないとレポートが提出されているかわからないため、コース詳細画面に提出したかわかるような列を追加する。
</t>
  </si>
  <si>
    <t xml:space="preserve">詳細ボタンの左側にレポート提出有無を表示する。
t_daily_report_submitテーブルに該当日付のレポートが存在する場合、提出済みとする。
・該当日付のレポートが1つ以上存在：提出済み
・レポート未提出時：未提出</t>
  </si>
  <si>
    <t xml:space="preserve">試験有無の表示</t>
  </si>
  <si>
    <t xml:space="preserve">セクション詳細画面を開かないとその日に試験があるかわからないため、コース詳細画面に試験の有無を表示する。</t>
  </si>
  <si>
    <t xml:space="preserve">詳細ボタンの左側に試験の有無を表示する。
t_exam_sectionテーブルに該当する試験が存在する場合、試験有とする。
・試験がある場合：試験有
・試験がない場合：試験無</t>
  </si>
  <si>
    <t xml:space="preserve">カテゴリー別にアコーディオン化</t>
  </si>
  <si>
    <t xml:space="preserve">コース詳細画面で情報が多い場合にセクション情報を折りたためる、または開けられるようにする。</t>
  </si>
  <si>
    <t xml:space="preserve">①カテゴリー名のヘッダー右端の矢印ボタンをクリックした際に、セクション情報を折りたためる、または開けられるようにする。
②コース名の右端にすべて開く／すべて折りたたむボタンを追加する。</t>
  </si>
  <si>
    <t xml:space="preserve">カテゴリー概要ポップオーバーの追加</t>
  </si>
  <si>
    <t xml:space="preserve">コース詳細画面だけではカテゴリー概要がわからないため、カテゴリー概要を表示させるようにする。</t>
  </si>
  <si>
    <t xml:space="preserve">①カテゴリー名をクリックした際に、右方向にポップオーバーでカテゴリー概要の情報を表示する。
　※ポップオーバーはBootstrapの機能を利用して実装する。
　※カテゴリー概要を取得するにあたって新たなJavaScriptは作成しない。</t>
  </si>
  <si>
    <t xml:space="preserve">セクション詳細画面</t>
  </si>
  <si>
    <t xml:space="preserve">①試験実施済みの表示
②戻るボタンの追加</t>
  </si>
  <si>
    <t xml:space="preserve">①試験を実施したかどうかをセクション詳細画面でわかるようにする。
②前の画面に戻る際にブラウザの戻るボタンを押さないと戻れないため、戻るボタンを追加する。</t>
  </si>
  <si>
    <t xml:space="preserve">①試験エリアの詳細ボタンの右側に試験実施済みかどうかの表示をする。
・ヘッダー⇒実施
・実施済み⇒済
・未実施⇒ブランク
②画面の一番下に戻るボタンを追加する。
※history backを実装</t>
  </si>
  <si>
    <t xml:space="preserve">HTML
JavaScript
Java
SQL</t>
  </si>
  <si>
    <t xml:space="preserve">レポート登録画面</t>
  </si>
  <si>
    <t xml:space="preserve">①入力チェックの実装
②戻るボタンの追加</t>
  </si>
  <si>
    <t xml:space="preserve">①レポート登録画面の提出ボタン押下時の入力チェックを実装する。
②前の画面に戻る際にブラウザの戻るボタンを押さないと戻れないため、戻るボタンを追加する。</t>
  </si>
  <si>
    <t xml:space="preserve">①設計書に記載されているチェック仕様を実装する。
②画面の一番下に戻るボタンを追加する。
※history backを実装</t>
  </si>
  <si>
    <t xml:space="preserve">HTML
JavaScript
Java</t>
  </si>
  <si>
    <t xml:space="preserve">ユーザー詳細画面</t>
  </si>
  <si>
    <t xml:space="preserve">①試験の日付の表示変更
②最新コメント登録日時の表示変更
③最新コメントのnew表示
④レポート登録画面への遷移</t>
  </si>
  <si>
    <t xml:space="preserve">①試験の日付に曜日を表示させる。
②レポートの最新コメント登録日時に曜日を表示させる。
③サポートのコメントを登録してから1週間以内の場合、レポートを強調表示する。
④セクション詳細からレポートの編集ができるが、マイページからもレポートの編集ができるようにしたい。</t>
  </si>
  <si>
    <t xml:space="preserve">①日付の表示形式を「yyyy年M月d日」を「yyyy年M月d日(E)」に変更する。
②最新コメント登録日時の表示形式を「yyyy年M月d日 H時mm分」から「yyyy年M月d日(E) H時mm分」に変更する。
③レポートのコメントが登録されてから1週間以内の場合、コメント件数の右側に「new」を赤字で表示する。
④各レポートの詳細ボタンの右側に「修正する」ボタンを追加し、レポート登録画面へ遷移させるように修正する。
URL：/report/regist
※レポート登録画面遷移後、各レポートの提出が完了出来るようにする。</t>
  </si>
  <si>
    <t xml:space="preserve">※レポート登録画面遷移後、各レポートの提出が完了出来るようにする。
上記対応を行うにはレポート登録画面の設計書を確認する必要がある。</t>
  </si>
  <si>
    <t xml:space="preserve">レポート詳細画面</t>
  </si>
  <si>
    <t xml:space="preserve">レポート詳細画面の新規作成</t>
  </si>
  <si>
    <t xml:space="preserve">レポート詳細画面を新規作成する。</t>
  </si>
  <si>
    <t xml:space="preserve">画面設計書、API設計書を元に新規に作成する。
レポート詳細画面の初期表示とフィードバックコメントの登録・削除までを実装する。
※HTMLはモックを参照。</t>
  </si>
  <si>
    <t xml:space="preserve">B</t>
  </si>
  <si>
    <t xml:space="preserve">①フィードバックコメント登録のモーダル化
②フィードバックコメントの修正
③戻るボタンの追加</t>
  </si>
  <si>
    <t xml:space="preserve">①レポート詳細画面の下にあるフィードバックコメントの登録をモーダル画面する。
②自分が投稿したフィードバックコメントを修正できるようにする。
③前の画面に戻る際にブラウザの戻るボタンを押さないと戻れないため、戻るボタンを追加する。</t>
  </si>
  <si>
    <t xml:space="preserve">①下記対応をする。
・画面下のフィードバックコメントエリアを削除し、「フィードバックコメントを登録する」ボタンを追加する。
・「フィードバックコメントを登録する」ボタンを押下し、フィードバックコメント登録エリアをモーダル表示する。
・フィードバックコメント登録後、レポート詳細画面に戻る。
※モックのdetail_modal.htmlを参照
②下記対応をする。
・自分が投稿したコメントの削除リンクの左側に「編集」リンクを追加し、リンク押下時にフィードバックコメントのモーダルを表示する。
・フィードバックコメントを編集した場合、「編集」リンクの左側に「[編集済]」と表示する。</t>
  </si>
  <si>
    <t xml:space="preserve">前提タスク：No.22</t>
  </si>
  <si>
    <t xml:space="preserve">勤怠管理画面</t>
  </si>
  <si>
    <t xml:space="preserve">①当日の強調表示
②確認ダイアログの追加
③勤怠一覧のスクロール表示</t>
  </si>
  <si>
    <t xml:space="preserve">①現在日付と同じレコードに対し、「class=”info”」を設定する。
styleは「background-color: #d9edf7」
②確認ボタン・退勤ボタン押下時に下記ダイアログを表示させる。
・表示内容：打刻します。よろしいですか？
・OKボタン：更新処理を実行する。
・キャンセルボタン：処理を中断する。
③勤怠一覧は10日分表示できるようにエリアを確保してスクロールできるようにする。</t>
  </si>
  <si>
    <t xml:space="preserve">過去日が未入力の場合の表示</t>
  </si>
  <si>
    <t xml:space="preserve">勤怠管理画面表示時に過去日付の出勤時間、退勤時間に未入力がある場合、ポップアップで過去日に未入力があることを表示する。</t>
  </si>
  <si>
    <t xml:space="preserve">勤怠情報(受講生入力)テーブルから現在より過去のデータで、出勤時間、退勤時間に未入力があるかをチェックし、未入力があった場合に下記メッセージのダイアログを表示する。
「過去日の勤怠に未入力があります。」</t>
  </si>
  <si>
    <t xml:space="preserve">勤怠管理直接変更画面</t>
  </si>
  <si>
    <t xml:space="preserve">出勤・退勤時間の入力方法変更</t>
  </si>
  <si>
    <t xml:space="preserve">出勤・退勤時間を手入力で入れるようになっているが、入力の手間と誤入力を防ぐためにプルダウンで選択できるようにする。</t>
  </si>
  <si>
    <t xml:space="preserve">時間と分を分けてプルダウンにする。(時間は0時～23時、分は1分単位で選択)
※DBのカラムは追加せず、時間と分の変数を用意し、DBに登録する際に時間と分を結合する。</t>
  </si>
  <si>
    <t xml:space="preserve">①入力チェックの実装
②確認ダイアログの追加</t>
  </si>
  <si>
    <t xml:space="preserve">①更新ボタン押下時の入力チェックを実装する。
②更新ボタン押下時に確認のダイアログを表示する。</t>
  </si>
  <si>
    <t xml:space="preserve">①出勤・退勤時間をプルダウンに変更してから入力チェックを実装する。
チェック内容は下記相関チェックとする。
・出勤時間の時間が入力されていて分が未入力の場合。
・出勤時間の時間が未入力で分が入力されている場合。
「出勤時間が正しく入力されていません。」
・退勤時間の時間が入力されていて分が未入力の場合。
・退勤時間の時間が未入力で分が入力されている場合。
「退勤時間が正しく入力されていません。」
②更新ボタン押下時に下記ダイアログを表示させる。
・表示内容：更新します。よろしいですか？
・OKボタン：更新処理を実行する。
・キャンセルボタン：処理を中断する。</t>
  </si>
  <si>
    <t xml:space="preserve">前提タスク：No.26</t>
  </si>
  <si>
    <t xml:space="preserve">定時の自動反映</t>
  </si>
  <si>
    <t xml:space="preserve">入力の手間を省くため、定時(9時～18時)を自動反映させるようにする。</t>
  </si>
  <si>
    <t xml:space="preserve">各日付のレコードにある出勤入力欄の左側に「定時」ボタンを追加し、押下した際に出勤時間と退勤時間が自動反映されるようにする。</t>
  </si>
  <si>
    <t xml:space="preserve">一覧のスクロール表示</t>
  </si>
  <si>
    <t xml:space="preserve">勤怠一覧は10日分表示できるようにエリアを確保してスクロールできるようにする。</t>
  </si>
  <si>
    <t xml:space="preserve">動画視聴画面</t>
  </si>
  <si>
    <t xml:space="preserve">動画視聴画面の新規作成</t>
  </si>
  <si>
    <t xml:space="preserve">動画視聴画面を新規作成する。</t>
  </si>
  <si>
    <t xml:space="preserve">①ヘッダーの「機能」メニューの「ファイル共有」の次に「動画視聴」を追加する。
②動画視聴画面を新規作成し、①で作成した動画視聴メニューから遷移する。
※No30 動画視聴 シート参照
※HTMLはモックを参照。</t>
  </si>
  <si>
    <t xml:space="preserve">動画視聴画面で動画内容が多いと見辛い為、カテゴリ毎に表示分けできるようにアコーディオン化を行う。</t>
  </si>
  <si>
    <t xml:space="preserve">カテゴリー名のヘッダー右端の矢印ボタンをクリックした際に、動画一覧を折りたためる、または開けられるようにする。</t>
  </si>
  <si>
    <t xml:space="preserve">前提タスク：No.30</t>
  </si>
  <si>
    <t xml:space="preserve">試験詳細画面</t>
  </si>
  <si>
    <t xml:space="preserve">試験詳細画面の新規作成</t>
  </si>
  <si>
    <t xml:space="preserve">試験詳細画面を新規作成する。</t>
  </si>
  <si>
    <t xml:space="preserve">画面設計書、API設計書を元に新規に作成する。
※HTMLはモックを参照。</t>
  </si>
  <si>
    <t xml:space="preserve">試験開始画面</t>
  </si>
  <si>
    <t xml:space="preserve">①平均点の表示
②戻るボタンの追加</t>
  </si>
  <si>
    <t xml:space="preserve">①試験開始画面の制限時間の下に平均点を表示する。
②前の画面に戻る際にブラウザの戻るボタンを押さないと戻れないため、戻るボタンを追加する。</t>
  </si>
  <si>
    <t xml:space="preserve">①制限時間の下に平均点を小数点以下第一位まで表示させる。
※平均点はDTOにセットしてあるため、HTML側で表示するだけの対応。
②画面の一番下に戻るボタンを追加する。
※history backを実装</t>
  </si>
  <si>
    <t xml:space="preserve">試験の解答時間の表示</t>
  </si>
  <si>
    <t xml:space="preserve">過去の試験結果一覧の点数の右側に「解答時間」を追加し、「○○時間○○分○○秒」の形式で表示する。
※試験詳細画面も同様に「解答時間」を追加して表示する。</t>
  </si>
  <si>
    <t xml:space="preserve">前提タスク：No.32</t>
  </si>
  <si>
    <t xml:space="preserve">試験問題画面</t>
  </si>
  <si>
    <t xml:space="preserve">①残り時間の表示
②戻るボタンの追加</t>
  </si>
  <si>
    <t xml:space="preserve">①試験中に残り時間がわからないため、残り時間が表示されるようにする。
②前画面に戻ることができないため、試験開始画面に戻るボタンを追加する。</t>
  </si>
  <si>
    <t xml:space="preserve">①試験名の右側に残り時間を表示する。
秒単位でカウントダウンされるようにする。
②「確認画面へ進む」ボタンの左側に戻るボタンを追加し、試験開始画面の情報を取得して遷移する。
また、戻るボタン押下時に下記内容のダイアログを表示し、OKボタンを押下した際に試験開始画面に遷移する。
「試験を中止します。よろしいですか？」</t>
  </si>
  <si>
    <t xml:space="preserve">試験回答確認画面</t>
  </si>
  <si>
    <t xml:space="preserve">残り時間の表示</t>
  </si>
  <si>
    <t xml:space="preserve">試験名の右側に残り時間を表示する。
秒単位でカウントダウンされるようにする。</t>
  </si>
  <si>
    <t xml:space="preserve">回答数の表示</t>
  </si>
  <si>
    <t xml:space="preserve">未回答の問題が全体をスクロールしないとわからないため、回答数を表示する。</t>
  </si>
  <si>
    <t xml:space="preserve">試験名の右側に「回答数：○○」と表示する。
※上記の残り時間を対応した後の場合は試験名と残り時間の間に追加する。</t>
  </si>
  <si>
    <t xml:space="preserve">回答送信ダイアログの追加</t>
  </si>
  <si>
    <t xml:space="preserve">回答を送信するボタン押下時に確認のダイアログを表示する。</t>
  </si>
  <si>
    <t xml:space="preserve">回答を送信するボタン押下時に下記ダイアログを表示させる。
・表示内容：回答を送信します。よろしいですか？
・OKボタン：回答の登録を実行する。
・キャンセルボタン：処理を中断する。</t>
  </si>
  <si>
    <t xml:space="preserve">試験結果画面</t>
  </si>
  <si>
    <t xml:space="preserve">①正答数の表示
②解説の表示</t>
  </si>
  <si>
    <t xml:space="preserve">①点数は表示されているが、正答数がわからないため、正答数を表示する。
②正解した場合に解説が表示されていないが、正解した場合も解説を表示する。</t>
  </si>
  <si>
    <t xml:space="preserve">①点数の右側に「正答数：△/○」と表示する。
②正解・不正解に関わらず、解説内容を表示するように修正する。</t>
  </si>
  <si>
    <t xml:space="preserve">試験結果詳細画面</t>
  </si>
  <si>
    <t xml:space="preserve">①正答数の表示
②解説の表示
③戻るボタンの追加</t>
  </si>
  <si>
    <t xml:space="preserve">①点数は表示されているが正答数がわからないため、正答数を表示する。
②正解した場合に解説が表示されていないが、正解した場合も解説を表示する。
③前の画面に戻る際にブラウザの戻るボタンを押さないと戻れないため、戻るボタンを追加する。</t>
  </si>
  <si>
    <t xml:space="preserve">①点数の右側に「正答数：△/○」と表示する。
②正解・不正解に関わらず、解説内容を表示するように修正する。
③画面の一番下に戻るボタンを追加する。
※history backを実装</t>
  </si>
  <si>
    <t xml:space="preserve">サポートセンター問い合わせ画面</t>
  </si>
  <si>
    <t xml:space="preserve">サポートセンター問い合わせ画面の新規作成</t>
  </si>
  <si>
    <t xml:space="preserve">サポートセンター問い合わせ画面を新規作成する。</t>
  </si>
  <si>
    <t xml:space="preserve">①ヘッダーの「機能」メニューの動画視聴の次に「サポートセンター」を追加する。
②画面設計書、API設計書を元にサポートセンター画面を新規作成し、①で作成した「サポートセンター」メニューから遷移する。
※No41 サポートセンター問い合わせ シート参照</t>
  </si>
  <si>
    <t xml:space="preserve">確認ダイアログ内で「はい」押下後の遷移先はコース詳細画面で良い。
※画面Mock参照</t>
  </si>
  <si>
    <t xml:space="preserve">コース一覧画面</t>
  </si>
  <si>
    <t xml:space="preserve">コース一覧画面の新規作成</t>
  </si>
  <si>
    <t xml:space="preserve">コース一覧画面を新規作成する。</t>
  </si>
  <si>
    <t xml:space="preserve">※No42 コース一覧 シート参照</t>
  </si>
  <si>
    <t xml:space="preserve">講師</t>
  </si>
  <si>
    <t xml:space="preserve">設計書
HTML
Java
SQL</t>
  </si>
  <si>
    <t xml:space="preserve">打鍵
テストコード</t>
  </si>
  <si>
    <t xml:space="preserve">ユーザー一覧画面</t>
  </si>
  <si>
    <t xml:space="preserve">ユーザー一覧画面の新規作成</t>
  </si>
  <si>
    <t xml:space="preserve">ユーザー一覧画面を新規作成する。</t>
  </si>
  <si>
    <t xml:space="preserve">※No43 ユーザー一覧 シート参照</t>
  </si>
  <si>
    <t xml:space="preserve">前提タスク：No.42</t>
  </si>
  <si>
    <t xml:space="preserve">①勤怠確認ボタン追加
②勤怠確認ボタンの処理</t>
  </si>
  <si>
    <t xml:space="preserve">①ユーザー一覧画面から勤怠確認画面に遷移できるようにするため、遷移ボタンを追加する。
②「勤怠確認」ボタン追加だけでは、遷移後再度検索しないといけない為、「勤怠確認」ボタン押下した際に対象受講生が検索された状態にする。</t>
  </si>
  <si>
    <t xml:space="preserve">①詳細欄横に勤怠欄を増設し、「勤怠確認」ボタンを追加し、ユーザー一覧画面から勤怠情報確認(受講生一覧)画面へ遷移できるようにする。
②「勤怠確認」ボタンを押下時の勤怠情報確認(受講生一覧)画面の初期表示はボタン押下した際の対象受講生が検索された状態とする。</t>
  </si>
  <si>
    <t xml:space="preserve">前提タスク：No.43、No.57</t>
  </si>
  <si>
    <t xml:space="preserve">パスワード再発行画面</t>
  </si>
  <si>
    <t xml:space="preserve">パスワード再発行画面の新規作成</t>
  </si>
  <si>
    <t xml:space="preserve">パスワード再発行画面を新規作成する。</t>
  </si>
  <si>
    <t xml:space="preserve">①ユーザー詳細画面に「パスワード再発行」ボタンを追加する。
②パスワード再発行画面を新規作成する。
※No45 パスワード再発行 シート参照</t>
  </si>
  <si>
    <t xml:space="preserve">前提タスク：No.21</t>
  </si>
  <si>
    <t xml:space="preserve">設計書
HTML
JavaScript
Java</t>
  </si>
  <si>
    <t xml:space="preserve">面談記録一覧の追加</t>
  </si>
  <si>
    <t xml:space="preserve">①ユーザー詳細画面に面談記録のセクションを追加
②「登録する」ボタンを追加
③「修正する」ボタンを追加
④「削除する」ボタンを追加
⑤「ダウンロード」ボタンを追加</t>
  </si>
  <si>
    <t xml:space="preserve">①ユーザー詳細画面に面談記録のセクションを追加
　・講師と管理者のみアクセス可能(表示対象は受講生のみ)
　・DBに登録済みの面談情報の一覧を表示
②「登録する」ボタンを追加
　・面談記録登録画面に遷移
③「修正する」ボタンを追加
　・面談記録登録画面に遷移
④「削除する」ボタンを追加
　・該当の面談情報および面談詳細情報を削除
　・削除後はユーザー詳細画面の初期表示に戻る
⑤「ダウンロード」ボタンを追加
　・面談情報はあるが面談ファイル情報がない場合は表示しない
　・ダウンロード機能はボタンを設置すれば動作するよう実装済</t>
  </si>
  <si>
    <t xml:space="preserve">面談記録登録画面</t>
  </si>
  <si>
    <t xml:space="preserve">面談記録登録画面の新規作成</t>
  </si>
  <si>
    <t xml:space="preserve">面談記録登録画面を新規作成する。</t>
  </si>
  <si>
    <t xml:space="preserve">※No47 面談記録登録 シート参照</t>
  </si>
  <si>
    <t xml:space="preserve">前提タスク：No.46</t>
  </si>
  <si>
    <t xml:space="preserve">マイアカウント画面</t>
  </si>
  <si>
    <t xml:space="preserve">マイアカウント画面の新規作成</t>
  </si>
  <si>
    <t xml:space="preserve">マイアカウント画面を新規作成する。</t>
  </si>
  <si>
    <t xml:space="preserve">※No48 マイアカウント シート参照</t>
  </si>
  <si>
    <t xml:space="preserve">設計書
HTML
Java</t>
  </si>
  <si>
    <t xml:space="preserve">担当コース名の表示</t>
  </si>
  <si>
    <t xml:space="preserve">ログイン中の講師が担当するコース名を一覧に表示する</t>
  </si>
  <si>
    <t xml:space="preserve">ログイン中の講師が担当するコース名を一覧に表示する
　※データを取得するAPIを「LMSユーザAPI.ユーザー基本情報取得」に変更</t>
  </si>
  <si>
    <t xml:space="preserve">前提タスク：No.48</t>
  </si>
  <si>
    <t xml:space="preserve">レポート一覧画面</t>
  </si>
  <si>
    <t xml:space="preserve">レポート一覧画面の新規作成</t>
  </si>
  <si>
    <t xml:space="preserve">レポート一覧画面を新規作成する。</t>
  </si>
  <si>
    <t xml:space="preserve">画面設計書、API設計書を元にレポート一覧画面を新規作成する。</t>
  </si>
  <si>
    <t xml:space="preserve">試験一覧画面</t>
  </si>
  <si>
    <t xml:space="preserve">試験一覧画面の新規作成</t>
  </si>
  <si>
    <t xml:space="preserve">試験一覧画面を新規作成する。</t>
  </si>
  <si>
    <t xml:space="preserve">※No51 試験一覧 シート参照</t>
  </si>
  <si>
    <t xml:space="preserve">試験結果一覧画面</t>
  </si>
  <si>
    <t xml:space="preserve">試験結果一覧画面の新規作成</t>
  </si>
  <si>
    <t xml:space="preserve">試験結果一覧画面を新規作成する。</t>
  </si>
  <si>
    <t xml:space="preserve">画面設計書、API設計書を元に試験結果一覧画面を新規作成する。</t>
  </si>
  <si>
    <t xml:space="preserve">前提タスク：No.51</t>
  </si>
  <si>
    <t xml:space="preserve">削除機能の追加</t>
  </si>
  <si>
    <t xml:space="preserve">試験結果一覧画面に削除機能を追加する。</t>
  </si>
  <si>
    <t xml:space="preserve">・試験結果一覧の「詳細」列「詳細」ボタンの右側に「削除」ボタン設置
・押下で削除確認ダイアログ「削除します、よろしいですか？」表示
・「OK」を選択すると該当ユーザ、試験セクションIDの試験結果を論理削除（対象テーブル：試験結果テーブル）
・画面上部に「試験の削除が完了しました。」の完了メッセージを表示（メッセージID：delete.complete）</t>
  </si>
  <si>
    <t xml:space="preserve">前提タスク：No.52</t>
  </si>
  <si>
    <t xml:space="preserve">設計書
HTML
JavaScript
Java
SQL</t>
  </si>
  <si>
    <t xml:space="preserve">①受講生名の表示
②正答の表示</t>
  </si>
  <si>
    <t xml:space="preserve">①「あなたのスコア」という表示だと、誰の試験結果かわからないため、受験者名を表示する。
②不正解の場合に正答がわからないため、正答を表示する。</t>
  </si>
  <si>
    <t xml:space="preserve">①「あなたのスコア」表示を「{受講生名}のスコア」に変更
②不正解の場合のみ、正答の値を「正解は n です」の形式で表示</t>
  </si>
  <si>
    <t xml:space="preserve">前提タスク：No.40</t>
  </si>
  <si>
    <t xml:space="preserve">設計書
HTML</t>
  </si>
  <si>
    <t xml:space="preserve">①結果一覧ボタン追加
②プレビューボタン追加</t>
  </si>
  <si>
    <t xml:space="preserve">セクション詳細画面に講師用の機能を追加する。</t>
  </si>
  <si>
    <t xml:space="preserve">①試験名の横に試験結果欄を追加し、試験結果一覧画面に遷移するようにする。
②試験結果欄の横に管理欄を追加し、試験プレビュー画面に遷移するようにする。</t>
  </si>
  <si>
    <t xml:space="preserve">試験プレビュー画面</t>
  </si>
  <si>
    <t xml:space="preserve">試験プレビュー画面の新規作成</t>
  </si>
  <si>
    <t xml:space="preserve">試験プレビュー画面を新規作成する。</t>
  </si>
  <si>
    <t xml:space="preserve">画面設計書、API設計書を元に試験プレビュー画面を新規作成する。</t>
  </si>
  <si>
    <t xml:space="preserve">前提タスク：No.55</t>
  </si>
  <si>
    <t xml:space="preserve">勤怠情報確認(受講生一覧)画面</t>
  </si>
  <si>
    <t xml:space="preserve">勤怠情報確認(受講生一覧)画面の新規作成</t>
  </si>
  <si>
    <t xml:space="preserve">勤怠情報確認(受講生一覧)画面を新規作成する。</t>
  </si>
  <si>
    <t xml:space="preserve">※No57 勤怠情報確認(受講生一覧)シート参照</t>
  </si>
  <si>
    <t xml:space="preserve">勤怠一括登録画面</t>
  </si>
  <si>
    <t xml:space="preserve">勤怠一括登録画面の新規作成</t>
  </si>
  <si>
    <t xml:space="preserve">勤怠一括登録画面を新規作成する。</t>
  </si>
  <si>
    <t xml:space="preserve">画面設計書、API設計書を元に勤怠一括登録画面を新規作成する。</t>
  </si>
  <si>
    <t xml:space="preserve">引継面談／会場見学 スケジュール一覧画面</t>
  </si>
  <si>
    <t xml:space="preserve">引継面談／会場見学 スケジュール一覧画面の新規作成</t>
  </si>
  <si>
    <t xml:space="preserve">引継面談／会場見学 スケジュール一覧画面を新規作成する。</t>
  </si>
  <si>
    <t xml:space="preserve">※No59 引継面談／会場見学 予約スケジュール一覧 シート参照</t>
  </si>
  <si>
    <t xml:space="preserve">成果報告会一覧画面</t>
  </si>
  <si>
    <t xml:space="preserve">成果報告会一覧画面の新規作成</t>
  </si>
  <si>
    <t xml:space="preserve">成果報告会一覧画面を新規作成する。</t>
  </si>
  <si>
    <t xml:space="preserve">画面設計書、API設計書を元に成果報告会一覧画面を新規作成する。</t>
  </si>
  <si>
    <t xml:space="preserve">成果報告会予約状況詳細画面</t>
  </si>
  <si>
    <t xml:space="preserve">成果報告会予約状況詳細画面の新規作成</t>
  </si>
  <si>
    <t xml:space="preserve">成果報告会予約状況詳細画面を新規作成する。</t>
  </si>
  <si>
    <t xml:space="preserve">画面設計書、API設計書を元に成果報告会予約状況詳細画面を新規作成する。</t>
  </si>
  <si>
    <t xml:space="preserve">前提タスク：No.60</t>
  </si>
  <si>
    <t xml:space="preserve">チーム編成一覧画面</t>
  </si>
  <si>
    <t xml:space="preserve">チーム編成一覧画面の新規作成</t>
  </si>
  <si>
    <t xml:space="preserve">チーム編成一覧画面を新規作成する。</t>
  </si>
  <si>
    <t xml:space="preserve">※No60 チーム編成一覧 シート参照</t>
  </si>
  <si>
    <t xml:space="preserve">チーム編成詳細画面</t>
  </si>
  <si>
    <t xml:space="preserve">チーム編成詳細画面の新規作成</t>
  </si>
  <si>
    <t xml:space="preserve">チーム編成詳細画面を新規作成する。</t>
  </si>
  <si>
    <t xml:space="preserve">※No63 チーム編成詳細 シート参照</t>
  </si>
  <si>
    <t xml:space="preserve">前提タスク：No.62</t>
  </si>
  <si>
    <t xml:space="preserve">契約確認画面</t>
  </si>
  <si>
    <t xml:space="preserve">契約確認画面の新規作成</t>
  </si>
  <si>
    <t xml:space="preserve">契約確認画面を新規作成する。</t>
  </si>
  <si>
    <t xml:space="preserve">画面設計書、API設計書を元に契約確認画面を新規作成する。</t>
  </si>
  <si>
    <t xml:space="preserve">※「その他」&gt;「契約内容確認」&gt;過去契約一覧画面の「確認」ボタンから遷移できる。</t>
  </si>
  <si>
    <t xml:space="preserve">企業担当者</t>
  </si>
  <si>
    <t xml:space="preserve">契約書確認(企業担当者の契約同意)画面</t>
  </si>
  <si>
    <t xml:space="preserve">契約書確認(企業担当者の契約同意)画面の新規作成</t>
  </si>
  <si>
    <t xml:space="preserve">契約書確認(企業担当者の契約同意)画面を新規作成する。</t>
  </si>
  <si>
    <t xml:space="preserve">※No65 契約書確認(企業担当者の契約同意) シート参照</t>
  </si>
  <si>
    <t xml:space="preserve">前提タスク：No.64</t>
  </si>
  <si>
    <t xml:space="preserve">企業情報編集画面</t>
  </si>
  <si>
    <t xml:space="preserve">企業情報編集画面の新規作成</t>
  </si>
  <si>
    <t xml:space="preserve">企業情報編集画面を新規作成する。</t>
  </si>
  <si>
    <t xml:space="preserve">※No66 企業情報編集 シート参照</t>
  </si>
  <si>
    <t xml:space="preserve">前提タスク：No.65</t>
  </si>
  <si>
    <t xml:space="preserve">受講生登録画面</t>
  </si>
  <si>
    <t xml:space="preserve">受講生登録画面の新規作成</t>
  </si>
  <si>
    <t xml:space="preserve">受講生登録画面を新規作成する。</t>
  </si>
  <si>
    <t xml:space="preserve">※No67 受講生登録 シート参照</t>
  </si>
  <si>
    <t xml:space="preserve">前提タスク：No.66</t>
  </si>
  <si>
    <t xml:space="preserve">ユーザー一覧画面(受講生一覧)</t>
  </si>
  <si>
    <t xml:space="preserve">ユーザー一覧画面(受講生一覧)の新規作成</t>
  </si>
  <si>
    <t xml:space="preserve">ユーザー一覧画面(受講生一覧)を新規作成する。</t>
  </si>
  <si>
    <t xml:space="preserve">画面設計書、API設計書を元にユーザー一覧(受講生一覧)画面を新規作成する。</t>
  </si>
  <si>
    <t xml:space="preserve">受講生更新画面</t>
  </si>
  <si>
    <t xml:space="preserve">受講生更新画面の新規作成</t>
  </si>
  <si>
    <t xml:space="preserve">受講生更新画面を新規作成する。</t>
  </si>
  <si>
    <t xml:space="preserve">※No69 受講生更新 シート参照</t>
  </si>
  <si>
    <t xml:space="preserve">前提タスク：No.68</t>
  </si>
  <si>
    <t xml:space="preserve">ユーザー一覧画面(受講生以外のユーザー)</t>
  </si>
  <si>
    <t xml:space="preserve">ユーザー一覧画面(受講生以外のユーザー)の新規作成</t>
  </si>
  <si>
    <t xml:space="preserve">ユーザー一覧画面(受講生以外のユーザー)を新規作成する。</t>
  </si>
  <si>
    <t xml:space="preserve">※No70 ユーザー一覧画面(受講生以外のユーザー) シート参照</t>
  </si>
  <si>
    <t xml:space="preserve">検索項目の変更</t>
  </si>
  <si>
    <t xml:space="preserve">勤怠管理(勤怠情報確認)画面に企業担当者用の機能を追加する。</t>
  </si>
  <si>
    <t xml:space="preserve">※No71 勤怠情報確認(受講生一覧) シート参照
</t>
  </si>
  <si>
    <t xml:space="preserve">前提タスク：No.57</t>
  </si>
  <si>
    <t xml:space="preserve">受講生情報の表示</t>
  </si>
  <si>
    <t xml:space="preserve">受講生用の表示だと、誰の勤怠情報かわからないため、受験者情報を表示する。</t>
  </si>
  <si>
    <t xml:space="preserve">※No72 勤怠管理画面 シート参照</t>
  </si>
  <si>
    <t xml:space="preserve">引継面談／会場見学 時間予約(一覧)画面</t>
  </si>
  <si>
    <t xml:space="preserve">引継面談／会場見学 時間予約(一覧)画面の新規作成</t>
  </si>
  <si>
    <t xml:space="preserve">引継面談／会場見学 時間予約(一覧)画面を新規作成する。</t>
  </si>
  <si>
    <t xml:space="preserve">※No73 引継面談／会場見学 時間予約(一覧) シート参照</t>
  </si>
  <si>
    <t xml:space="preserve">引継面談／会場見学 時間予約(登録・変更・削除)画面</t>
  </si>
  <si>
    <t xml:space="preserve">引継面談／会場見学 時間予約(登録・変更・削除)画面の新規作成</t>
  </si>
  <si>
    <t xml:space="preserve">引継面談／会場見学 時間予約(登録・変更・削除)画面を新規作成する。</t>
  </si>
  <si>
    <t xml:space="preserve">画面設計書、API設計書を元に引継面談／会場見学 時間予約(登録・変更・削除)画面を新規作成する。</t>
  </si>
  <si>
    <t xml:space="preserve">前提タスク：No.73</t>
  </si>
  <si>
    <t xml:space="preserve">成果報告会予約が未予約の場合の表示</t>
  </si>
  <si>
    <t xml:space="preserve">成果報告会予約が未予約でも予約期限の案内がなくわかりずらい為、予約期限が近付くとアラートが出るようにする。</t>
  </si>
  <si>
    <t xml:space="preserve">成果報告会予約期限前日～予約期限日までに成果報告会予約が未予約の場合、下記メッセージのダイアログを表示する。
「成果報告会予約期限が迫っています。」</t>
  </si>
  <si>
    <t xml:space="preserve">成果報告会予約画面(新規予約)</t>
  </si>
  <si>
    <t xml:space="preserve">成果報告会予約画面(新規予約)の新規作成</t>
  </si>
  <si>
    <t xml:space="preserve">成果報告会予約画面(新規予約)を新規作成する。</t>
  </si>
  <si>
    <t xml:space="preserve">※No76 成果報告会予約(新規予約) シート参照</t>
  </si>
  <si>
    <t xml:space="preserve">前提タスク：No.75</t>
  </si>
  <si>
    <t xml:space="preserve">成果報告会予約画面(予約変更)</t>
  </si>
  <si>
    <t xml:space="preserve">成果報告会予約画面(予約変更)の新規作成</t>
  </si>
  <si>
    <t xml:space="preserve">成果報告会予約画面(予約変更)を新規作成する。</t>
  </si>
  <si>
    <t xml:space="preserve">※No77 成果報告会予約(予約変更) シート参照</t>
  </si>
  <si>
    <t xml:space="preserve">前提タスク：No.76</t>
  </si>
  <si>
    <t xml:space="preserve">①ユーザー登録ボタン追加
②変更ボタン追加
③新規登録ボタン追加</t>
  </si>
  <si>
    <t xml:space="preserve">コース一覧画面に管理者機能を追加する。</t>
  </si>
  <si>
    <t xml:space="preserve">※No79～81 管理者権限シート
「コース一覧画面」参照</t>
  </si>
  <si>
    <t xml:space="preserve">管理者</t>
  </si>
  <si>
    <t xml:space="preserve">①新規登録ボタン追加
②検索条件の追加
③一括削除ボタン追加
④変更ボタン追加
⑤削除ボタン追加</t>
  </si>
  <si>
    <t xml:space="preserve">ユーザー一覧画面に管理者機能を追加する。</t>
  </si>
  <si>
    <t xml:space="preserve">※No79～81 管理者権限シート
「ユーザー一覧画面」参照</t>
  </si>
  <si>
    <t xml:space="preserve">前提タスク：No.43</t>
  </si>
  <si>
    <t xml:space="preserve">①会場検索のセレクトボックス化
②コース終了受講生の検索</t>
  </si>
  <si>
    <t xml:space="preserve">レポート一覧画面に管理者機能を追加する。</t>
  </si>
  <si>
    <t xml:space="preserve">※No79～81 管理者権限シート
「レポート一覧画面」参照</t>
  </si>
  <si>
    <t xml:space="preserve">前提タスク：No.50</t>
  </si>
  <si>
    <t xml:space="preserve">①新規登録ボタン追加
②検索条件の追加
③変更ボタン追加
④削除ボタン追加</t>
  </si>
  <si>
    <t xml:space="preserve">試験一覧画面に管理者機能を追加する。</t>
  </si>
  <si>
    <t xml:space="preserve">※No79～81 管理者権限シート
「試験一覧画面」参照</t>
  </si>
  <si>
    <t xml:space="preserve">お知らせ画面</t>
  </si>
  <si>
    <t xml:space="preserve">お知らせ画面の新規作成</t>
  </si>
  <si>
    <t xml:space="preserve">お知らせ画面を新規作成する。</t>
  </si>
  <si>
    <t xml:space="preserve">※No82 お知らせ シート参照</t>
  </si>
  <si>
    <t xml:space="preserve">お知らせ登録画面</t>
  </si>
  <si>
    <t xml:space="preserve">お知らせ登録画面の新規作成</t>
  </si>
  <si>
    <r>
      <rPr>
        <sz val="9"/>
        <rFont val="ＭＳ ゴシック"/>
        <family val="3"/>
        <charset val="128"/>
      </rPr>
      <t xml:space="preserve">お知らせ</t>
    </r>
    <r>
      <rPr>
        <sz val="10"/>
        <rFont val="ＭＳ ゴシック"/>
        <family val="3"/>
        <charset val="128"/>
      </rPr>
      <t xml:space="preserve">登録</t>
    </r>
    <r>
      <rPr>
        <sz val="9"/>
        <rFont val="ＭＳ ゴシック"/>
        <family val="3"/>
        <charset val="128"/>
      </rPr>
      <t xml:space="preserve">画面を新規作成する。</t>
    </r>
  </si>
  <si>
    <r>
      <rPr>
        <sz val="9"/>
        <rFont val="ＭＳ ゴシック"/>
        <family val="3"/>
        <charset val="128"/>
      </rPr>
      <t xml:space="preserve">※No83 お知らせ</t>
    </r>
    <r>
      <rPr>
        <sz val="10"/>
        <rFont val="ＭＳ ゴシック"/>
        <family val="3"/>
        <charset val="128"/>
      </rPr>
      <t xml:space="preserve">登録</t>
    </r>
    <r>
      <rPr>
        <sz val="9"/>
        <rFont val="ＭＳ ゴシック"/>
        <family val="3"/>
        <charset val="128"/>
      </rPr>
      <t xml:space="preserve"> シート参照</t>
    </r>
  </si>
  <si>
    <t xml:space="preserve">前提タスク：No.82</t>
  </si>
  <si>
    <t xml:space="preserve">お知らせ履歴一覧画面</t>
  </si>
  <si>
    <t xml:space="preserve">お知らせ履歴一覧画面の新規作成</t>
  </si>
  <si>
    <t xml:space="preserve">お知らせ履歴一覧画面を新規作成する。</t>
  </si>
  <si>
    <t xml:space="preserve">※No84 お知らせ履歴一覧 シート参照</t>
  </si>
  <si>
    <t xml:space="preserve">前提タスク：No.83</t>
  </si>
  <si>
    <t xml:space="preserve">①変更ボタンの追加
②削除ボタンの追加</t>
  </si>
  <si>
    <t xml:space="preserve">お知らせ履歴一覧画面から、最新1件のお知らせに対して変更、または削除を行えるようにする。</t>
  </si>
  <si>
    <t xml:space="preserve">・お知らせ履歴一覧に「操作」列を追加
・最新の1件目のみに[変更]ボタンおよび[削除]ボタンを実装
・[変更]ボタンをクリックでお知らせ登録画面に遷移
・お知らせ登録画面のタイトル表示は「お知らせ変更」とする
・お知らせ登録画面のボタン表示は「変更」とする
・お知らせ登録画面の「変更」ボタン押下時は桁数チェック(10000文字)を実行する
・変更成功時はお知らせ履歴一覧に遷移し「お知らせの更新が完了しました。」（メッセージID：update.complete）を表示
・[削除]ボタンをクリックで削除確認ダイアログを表示
・削除確認ダイアログ「OK」で削除を実行
・成功時はお知らせ履歴一覧に遷移し「お知らせの削除が完了しました。」（メッセージID：delete.complete）を表示</t>
  </si>
  <si>
    <t xml:space="preserve">前提タスク：No.84</t>
  </si>
  <si>
    <t xml:space="preserve">休暇日一覧画面</t>
  </si>
  <si>
    <t xml:space="preserve">休暇日一覧画面の新規作成</t>
  </si>
  <si>
    <t xml:space="preserve">休暇日一覧画面を新規作成する。</t>
  </si>
  <si>
    <t xml:space="preserve">※No86 休暇日一覧 シート参照</t>
  </si>
  <si>
    <t xml:space="preserve">改修履歴一覧画面</t>
  </si>
  <si>
    <t xml:space="preserve">改修履歴一覧画面の新規作成</t>
  </si>
  <si>
    <t xml:space="preserve">改修履歴一覧画面を新規作成する。</t>
  </si>
  <si>
    <t xml:space="preserve">※No87 改修履歴一覧 シート参照</t>
  </si>
  <si>
    <t xml:space="preserve">改修登録画面</t>
  </si>
  <si>
    <t xml:space="preserve">改修登録画面の新規作成</t>
  </si>
  <si>
    <t xml:space="preserve">改修登録画面を新規作成する。</t>
  </si>
  <si>
    <t xml:space="preserve">※No88 改修登録 シート参照</t>
  </si>
  <si>
    <t xml:space="preserve">前提タスク：No.87</t>
  </si>
  <si>
    <t xml:space="preserve">よくある質問一覧画面</t>
  </si>
  <si>
    <t xml:space="preserve">よくある質問一覧画面の新規作成</t>
  </si>
  <si>
    <t xml:space="preserve">よくある質問一覧画面を新規作成する。</t>
  </si>
  <si>
    <t xml:space="preserve">※No89 よくある質問一覧 シート参照</t>
  </si>
  <si>
    <t xml:space="preserve">質問カテゴリー登録画面</t>
  </si>
  <si>
    <t xml:space="preserve">質問カテゴリー登録画面の新規作成</t>
  </si>
  <si>
    <t xml:space="preserve">質問カテゴリー登録画面を新規作成する。</t>
  </si>
  <si>
    <t xml:space="preserve">※No90 質問カテゴリー登録 シート参照</t>
  </si>
  <si>
    <t xml:space="preserve">前提タスク：No.89</t>
  </si>
  <si>
    <t xml:space="preserve">質問登録画面</t>
  </si>
  <si>
    <t xml:space="preserve">質問登録画面の新規作成</t>
  </si>
  <si>
    <t xml:space="preserve">質問登録画面を新規作成する。</t>
  </si>
  <si>
    <t xml:space="preserve">※No91 質問登録 シート参照</t>
  </si>
  <si>
    <t xml:space="preserve">メールテンプレート選択画面</t>
  </si>
  <si>
    <t xml:space="preserve">メールテンプレート選択画面の新規作成</t>
  </si>
  <si>
    <t xml:space="preserve">メールテンプレート選択画面を新規作成する。</t>
  </si>
  <si>
    <t xml:space="preserve">※No92 メールテンプレート選択 シート参照</t>
  </si>
  <si>
    <t xml:space="preserve">テンプレート内容確認画面</t>
  </si>
  <si>
    <t xml:space="preserve">テンプレート内容確認画面の新規作成</t>
  </si>
  <si>
    <t xml:space="preserve">テンプレート内容確認画面を新規作成する。</t>
  </si>
  <si>
    <t xml:space="preserve">※No93 テンプレート内容確認 シート参照</t>
  </si>
  <si>
    <t xml:space="preserve">前提タスク：No.92</t>
  </si>
  <si>
    <t xml:space="preserve">メール送信キュー一覧画面</t>
  </si>
  <si>
    <t xml:space="preserve">メール送信キュー一覧画面の新規作成</t>
  </si>
  <si>
    <t xml:space="preserve">メール送信キュー一覧画面を新規作成する。</t>
  </si>
  <si>
    <t xml:space="preserve">※No94 メール送信キュー一覧 シート参照</t>
  </si>
  <si>
    <t xml:space="preserve">会場一覧画面</t>
  </si>
  <si>
    <t xml:space="preserve">会場一覧画面の新規作成</t>
  </si>
  <si>
    <t xml:space="preserve">会場一覧画面を新規作成する。</t>
  </si>
  <si>
    <t xml:space="preserve">※No95 会場一覧 シート参照</t>
  </si>
  <si>
    <t xml:space="preserve">会場登録画面</t>
  </si>
  <si>
    <t xml:space="preserve">会場登録画面の新規作成</t>
  </si>
  <si>
    <t xml:space="preserve">会場登録画面を新規作成する。</t>
  </si>
  <si>
    <t xml:space="preserve">※No96 会場登録 シート参照</t>
  </si>
  <si>
    <t xml:space="preserve">前提タスク：No.95</t>
  </si>
  <si>
    <t xml:space="preserve">試験カテゴリー一覧画面</t>
  </si>
  <si>
    <t xml:space="preserve">試験カテゴリー一覧画面の新規作成</t>
  </si>
  <si>
    <t xml:space="preserve">試験カテゴリー一覧画面を新規作成する。</t>
  </si>
  <si>
    <t xml:space="preserve">※No97 試験カテゴリー一覧 シート参照</t>
  </si>
  <si>
    <t xml:space="preserve">試験カテゴリー登録画面</t>
  </si>
  <si>
    <t xml:space="preserve">試験カテゴリー登録画面の新規作成</t>
  </si>
  <si>
    <t xml:space="preserve">試験カテゴリー登録画面を新規作成する。</t>
  </si>
  <si>
    <t xml:space="preserve">※No98 試験カテゴリー登録 シート参照</t>
  </si>
  <si>
    <t xml:space="preserve">前提タスク：No.97</t>
  </si>
  <si>
    <t xml:space="preserve">詳細試験カテゴリー登録画面</t>
  </si>
  <si>
    <t xml:space="preserve">詳細試験カテゴリー登録画面の新規作成</t>
  </si>
  <si>
    <t xml:space="preserve">詳細試験カテゴリー登録画面を新規作成する。</t>
  </si>
  <si>
    <t xml:space="preserve">※No99 詳細試験カテゴリー登録 シート参照</t>
  </si>
  <si>
    <t xml:space="preserve">動画一覧画面</t>
  </si>
  <si>
    <t xml:space="preserve">動画一覧画面の新規作成</t>
  </si>
  <si>
    <t xml:space="preserve">動画一覧画面を新規作成する。</t>
  </si>
  <si>
    <t xml:space="preserve">※No100 動画一覧 シート参照</t>
  </si>
  <si>
    <t xml:space="preserve">動画カテゴリー登録画面</t>
  </si>
  <si>
    <t xml:space="preserve">動画カテゴリー登録画面の新規作成</t>
  </si>
  <si>
    <t xml:space="preserve">動画カテゴリー登録画面を新規作成する。</t>
  </si>
  <si>
    <t xml:space="preserve">※No101 動画カテゴリー登録 シート参照</t>
  </si>
  <si>
    <t xml:space="preserve">前提タスク：No.100</t>
  </si>
  <si>
    <t xml:space="preserve">動画登録画面</t>
  </si>
  <si>
    <t xml:space="preserve">動画登録画面の新規作成</t>
  </si>
  <si>
    <t xml:space="preserve">動画登録画面を新規作成する。</t>
  </si>
  <si>
    <t xml:space="preserve">※No102 動画登録 シート参照</t>
  </si>
  <si>
    <t xml:space="preserve">評価レポート一覧画面</t>
  </si>
  <si>
    <t xml:space="preserve">評価レポート一覧画面の新規作成</t>
  </si>
  <si>
    <t xml:space="preserve">評価レポート一覧画面を新規作成する。</t>
  </si>
  <si>
    <t xml:space="preserve">※No103 評価レポート一覧 シート参照</t>
  </si>
  <si>
    <t xml:space="preserve">企業一覧画面</t>
  </si>
  <si>
    <t xml:space="preserve">企業一覧画面の新規作成</t>
  </si>
  <si>
    <t xml:space="preserve">企業一覧画面を新規作成する。</t>
  </si>
  <si>
    <t xml:space="preserve">※No104 企業一覧 シート参照</t>
  </si>
  <si>
    <t xml:space="preserve">企業登録画面</t>
  </si>
  <si>
    <t xml:space="preserve">企業登録画面の新規作成</t>
  </si>
  <si>
    <t xml:space="preserve">企業登録画面を新規作成する。</t>
  </si>
  <si>
    <t xml:space="preserve">※No105 企業登録 シート参照</t>
  </si>
  <si>
    <t xml:space="preserve">前提タスク：No.106</t>
  </si>
  <si>
    <t xml:space="preserve">面談テンプレートファイル一覧画面</t>
  </si>
  <si>
    <t xml:space="preserve">面談テンプレートファイル一覧画面の新規作成</t>
  </si>
  <si>
    <t xml:space="preserve">面談テンプレートファイル一覧画面を新規作成する。</t>
  </si>
  <si>
    <t xml:space="preserve">※No106 面談テンプレートファイル一覧 シート参照</t>
  </si>
  <si>
    <t xml:space="preserve">面談テンプレートファイル登録画面</t>
  </si>
  <si>
    <t xml:space="preserve">面談テンプレートファイル登録画面の新規作成</t>
  </si>
  <si>
    <t xml:space="preserve">面談テンプレートファイル登録画面を新規作成する。</t>
  </si>
  <si>
    <t xml:space="preserve">※No107 面談テンプレートファイル登録 シート参照</t>
  </si>
  <si>
    <t xml:space="preserve">引継面談／会場見学 実施日一覧画面</t>
  </si>
  <si>
    <t xml:space="preserve">引継面談／会場見学 実施日一覧画面の新規作成</t>
  </si>
  <si>
    <t xml:space="preserve">引継面談／会場見学 実施日一覧画面を新規作成する。</t>
  </si>
  <si>
    <t xml:space="preserve">※No108 引継面談／会場見学 実施日一覧 シート参照</t>
  </si>
  <si>
    <t xml:space="preserve">引継面談／会場見学 実施日登録(実施日時登録)画面</t>
  </si>
  <si>
    <t xml:space="preserve">引継面談／会場見学 実施日登録(実施日時登録)画面の新規作成</t>
  </si>
  <si>
    <t xml:space="preserve">引継面談／会場見学 実施日登録(実施日時登録)画面を新規作成する。</t>
  </si>
  <si>
    <t xml:space="preserve">※No109 引継面談／会場見学 実施日登録(実施日時登録) シート参照</t>
  </si>
  <si>
    <t xml:space="preserve">前提タスク：No.108</t>
  </si>
  <si>
    <t xml:space="preserve">引継面談／会場見学 実施日登録(会場／企業選択)画面</t>
  </si>
  <si>
    <t xml:space="preserve">引継面談／会場見学 実施日登録(会場／企業選択)画面の新規作成</t>
  </si>
  <si>
    <t xml:space="preserve">引継面談／会場見学 実施日登録(会場／企業選択)画面を新規作成する。</t>
  </si>
  <si>
    <t xml:space="preserve">※No110 引継面談／会場見学 実施日登録(会場／企業選択) シート参照</t>
  </si>
  <si>
    <t xml:space="preserve">前提タスク：No.109</t>
  </si>
  <si>
    <t xml:space="preserve">引継面談／会場見学 実施日登録(日程登録)画面</t>
  </si>
  <si>
    <t xml:space="preserve">引継面談／会場見学 実施日登録(日程登録)画面の新規作成</t>
  </si>
  <si>
    <t xml:space="preserve">引継面談／会場見学 実施日登録(日程登録)画面を新規作成する。
</t>
  </si>
  <si>
    <t xml:space="preserve">※No111 引継面談／会場見学 実施日登録(日程登録) シート参照</t>
  </si>
  <si>
    <t xml:space="preserve">前提タスク：No.110</t>
  </si>
  <si>
    <t xml:space="preserve">試験内容登録画面</t>
  </si>
  <si>
    <t xml:space="preserve">試験内容登録画面の新規作成</t>
  </si>
  <si>
    <t xml:space="preserve">試験内容登録画面を新規作成する。</t>
  </si>
  <si>
    <t xml:space="preserve">※No112 試験内容登録 シート参照</t>
  </si>
  <si>
    <t xml:space="preserve">前提タスク：No.81</t>
  </si>
  <si>
    <t xml:space="preserve">試験問題登録画面</t>
  </si>
  <si>
    <t xml:space="preserve">試験問題登録画面の新規作成</t>
  </si>
  <si>
    <t xml:space="preserve">試験問題登録画面を新規作成する。</t>
  </si>
  <si>
    <t xml:space="preserve">※No113 試験問題登録 シート参照</t>
  </si>
  <si>
    <t xml:space="preserve">前提タスク：No.112</t>
  </si>
  <si>
    <t xml:space="preserve">コース登録画面</t>
  </si>
  <si>
    <t xml:space="preserve">コース登録画面の新規作成</t>
  </si>
  <si>
    <t xml:space="preserve">コース登録画面を新規作成する。</t>
  </si>
  <si>
    <t xml:space="preserve">※No114 コース登録 シート参照</t>
  </si>
  <si>
    <t xml:space="preserve">前提タスク：No.78</t>
  </si>
  <si>
    <t xml:space="preserve">コース詳細登録画面</t>
  </si>
  <si>
    <t xml:space="preserve">コース詳細登録画面の新規作成</t>
  </si>
  <si>
    <t xml:space="preserve">コース詳細登録画面を新規作成する。</t>
  </si>
  <si>
    <t xml:space="preserve">※No115 コース詳細登録 シート参照</t>
  </si>
  <si>
    <t xml:space="preserve">前提タスク：No.114</t>
  </si>
  <si>
    <t xml:space="preserve">①セクション詳細更新
②試験の登録
③レポートの登録
④試験の削除
⑤レポートの削除</t>
  </si>
  <si>
    <t xml:space="preserve">セクション詳細画面に管理者機能を追加する。</t>
  </si>
  <si>
    <t xml:space="preserve">※No116 セクション詳細 シート参照</t>
  </si>
  <si>
    <t xml:space="preserve">前提タスク：No.115</t>
  </si>
  <si>
    <t xml:space="preserve">○○プロジェクト</t>
  </si>
  <si>
    <t xml:space="preserve">WBSの更新や、進捗確認時の進捗率の基準を設けました。</t>
  </si>
  <si>
    <t xml:space="preserve">進捗率(%)は0%から加算方式で計算します。</t>
  </si>
  <si>
    <t xml:space="preserve">また、"+20%"などは作業内容を等分して感覚値での進捗とします。</t>
  </si>
  <si>
    <t xml:space="preserve">例も記載していますので、参考にしてください。</t>
  </si>
  <si>
    <t xml:space="preserve">■画面レイアウト設計書</t>
  </si>
  <si>
    <t xml:space="preserve">  ┣表紙 +5%</t>
  </si>
  <si>
    <t xml:space="preserve">  ┣更新履歴 +5%</t>
  </si>
  <si>
    <t xml:space="preserve">  ┣画面詳細画面イメージ +10%</t>
  </si>
  <si>
    <t xml:space="preserve">  ┣画面詳細画面表示項目 +20%</t>
  </si>
  <si>
    <t xml:space="preserve">  ┣画面詳細入力パラメータ +20%</t>
  </si>
  <si>
    <t xml:space="preserve">  ┣イベント処理 +30%</t>
  </si>
  <si>
    <t xml:space="preserve">  ┗レビュー記録票 +10%</t>
  </si>
  <si>
    <t xml:space="preserve">■API設計書</t>
  </si>
  <si>
    <t xml:space="preserve">  ┣API一覧 +10%</t>
  </si>
  <si>
    <t xml:space="preserve">  ┣API仕様 +70%</t>
  </si>
  <si>
    <t xml:space="preserve">■製造</t>
  </si>
  <si>
    <t xml:space="preserve">  ┣Html +15%</t>
  </si>
  <si>
    <t xml:space="preserve">  ┣Controller  +15%</t>
  </si>
  <si>
    <t xml:space="preserve">  ┣Service  +25%</t>
  </si>
  <si>
    <t xml:space="preserve">  ┣Mapper.java +5%</t>
  </si>
  <si>
    <t xml:space="preserve">  ┣Mapper.xml  +20%</t>
  </si>
  <si>
    <t xml:space="preserve">  ┣その他 +5%</t>
  </si>
  <si>
    <t xml:space="preserve">  ┣動作確認　+10%</t>
  </si>
  <si>
    <t xml:space="preserve">  ┗レビュー記録票 +5%</t>
  </si>
  <si>
    <t xml:space="preserve">■テスト（仕様書・テストコード・エビデンス）</t>
  </si>
  <si>
    <t xml:space="preserve">  ┣仕様書（表紙・更新履歴）+5%</t>
  </si>
  <si>
    <t xml:space="preserve">  ┣仕様書（画面詳細画面）+10% </t>
  </si>
  <si>
    <t xml:space="preserve">  ┣仕様書（イベント処理）+10%</t>
  </si>
  <si>
    <t xml:space="preserve">  ┣仕様書（Controllerのテスト）+10%</t>
  </si>
  <si>
    <t xml:space="preserve">  ┣仕様書（Serviceのテスト）+10%</t>
  </si>
  <si>
    <t xml:space="preserve">  ┣テストコード（Controller）+10%</t>
  </si>
  <si>
    <t xml:space="preserve">  ┣テストコード（Service）+10%</t>
  </si>
  <si>
    <t xml:space="preserve">  ┣エビデンス（表紙・更新履歴）+5%</t>
  </si>
  <si>
    <t xml:space="preserve">  ┣エビデンス（画面イメージ）+5% </t>
  </si>
  <si>
    <t xml:space="preserve">  ┣エビデンス（画面表示項目）+5% </t>
  </si>
  <si>
    <t xml:space="preserve">  ┣エビデンス（入力パラメータ）+5% </t>
  </si>
  <si>
    <t xml:space="preserve">  ┣エビデンス（イベント処理）+5% </t>
  </si>
  <si>
    <t xml:space="preserve">  ┣エビデンス（試験データ）+5% </t>
  </si>
  <si>
    <t xml:space="preserve">【参考例】</t>
  </si>
  <si>
    <t xml:space="preserve">例1)設計書画面イメージまで作成完了　　　　　　　　→20%（=表紙 5%+更新履歴 5%+画面詳細画面イメージ 10%）　　</t>
  </si>
  <si>
    <t xml:space="preserve">例2)製造のHTML完了でController作成中　　　　　　→25%（=Html 15%+Controller作成中で10%完了）</t>
  </si>
  <si>
    <t xml:space="preserve">例3)テスト仕様書の表紙更新履歴・イベント処理は完了→20%（=仕様書（表紙・更新履歴）5%+仕様書（イベント処理）15%）</t>
  </si>
  <si>
    <t xml:space="preserve">※あくまで基準の進捗率です。</t>
  </si>
</sst>
</file>

<file path=xl/styles.xml><?xml version="1.0" encoding="utf-8"?>
<styleSheet xmlns="http://schemas.openxmlformats.org/spreadsheetml/2006/main">
  <numFmts count="15">
    <numFmt numFmtId="164" formatCode="General"/>
    <numFmt numFmtId="165" formatCode="yyyy/mm/dd\ h:mm"/>
    <numFmt numFmtId="166" formatCode="yyyy/mm/dd"/>
    <numFmt numFmtId="167" formatCode="&quot;WBS管理表  &amp;  L4 &amp; 月開講 プロジェクト&quot;"/>
    <numFmt numFmtId="168" formatCode="General"/>
    <numFmt numFmtId="169" formatCode="d"/>
    <numFmt numFmtId="170" formatCode="0%"/>
    <numFmt numFmtId="171" formatCode="[$-411]ddd"/>
    <numFmt numFmtId="172" formatCode="&quot;Task.&quot;00"/>
    <numFmt numFmtId="173" formatCode="#"/>
    <numFmt numFmtId="174" formatCode="0.0"/>
    <numFmt numFmtId="175" formatCode="m/d"/>
    <numFmt numFmtId="176" formatCode="@"/>
    <numFmt numFmtId="177" formatCode="mm\月dd\日"/>
    <numFmt numFmtId="178" formatCode="0"/>
  </numFmts>
  <fonts count="37">
    <font>
      <sz val="11"/>
      <color rgb="FF000000"/>
      <name val="游ゴシック"/>
      <family val="3"/>
      <charset val="128"/>
    </font>
    <font>
      <sz val="10"/>
      <name val="Arial"/>
      <family val="0"/>
      <charset val="128"/>
    </font>
    <font>
      <sz val="10"/>
      <name val="Arial"/>
      <family val="0"/>
      <charset val="128"/>
    </font>
    <font>
      <sz val="10"/>
      <name val="Arial"/>
      <family val="0"/>
      <charset val="128"/>
    </font>
    <font>
      <sz val="10"/>
      <name val="游ゴシック"/>
      <family val="2"/>
      <charset val="128"/>
    </font>
    <font>
      <b val="true"/>
      <u val="single"/>
      <sz val="16"/>
      <color rgb="FF000000"/>
      <name val="游ゴシック"/>
      <family val="3"/>
      <charset val="128"/>
    </font>
    <font>
      <sz val="11"/>
      <name val="游ゴシック"/>
      <family val="3"/>
      <charset val="128"/>
    </font>
    <font>
      <b val="true"/>
      <sz val="11"/>
      <color rgb="FF000000"/>
      <name val="游ゴシック"/>
      <family val="3"/>
      <charset val="128"/>
    </font>
    <font>
      <sz val="11"/>
      <color rgb="FF000000"/>
      <name val="ＭＳ Ｐゴシック"/>
      <family val="3"/>
      <charset val="128"/>
    </font>
    <font>
      <sz val="10"/>
      <color rgb="FF000000"/>
      <name val="ＭＳ Ｐゴシック"/>
      <family val="3"/>
      <charset val="128"/>
    </font>
    <font>
      <sz val="11"/>
      <name val="ＭＳ Ｐゴシック"/>
      <family val="3"/>
      <charset val="128"/>
    </font>
    <font>
      <b val="true"/>
      <sz val="11"/>
      <color rgb="FF000000"/>
      <name val="ＭＳ Ｐゴシック"/>
      <family val="3"/>
      <charset val="128"/>
    </font>
    <font>
      <sz val="10"/>
      <name val="ＭＳ Ｐゴシック"/>
      <family val="3"/>
      <charset val="128"/>
    </font>
    <font>
      <sz val="20"/>
      <color rgb="FF000000"/>
      <name val="ＭＳ Ｐゴシック"/>
      <family val="3"/>
      <charset val="128"/>
    </font>
    <font>
      <b val="true"/>
      <sz val="11"/>
      <name val="ＭＳ Ｐゴシック"/>
      <family val="3"/>
      <charset val="128"/>
    </font>
    <font>
      <sz val="14"/>
      <color rgb="FF000000"/>
      <name val="ＭＳ Ｐゴシック"/>
      <family val="3"/>
      <charset val="128"/>
    </font>
    <font>
      <sz val="16"/>
      <color rgb="FFFFFFFF"/>
      <name val="ＭＳ Ｐゴシック"/>
      <family val="3"/>
      <charset val="128"/>
    </font>
    <font>
      <b val="true"/>
      <sz val="16"/>
      <color rgb="FF000000"/>
      <name val="ＭＳ Ｐゴシック"/>
      <family val="3"/>
      <charset val="128"/>
    </font>
    <font>
      <b val="true"/>
      <sz val="10"/>
      <color rgb="FF000000"/>
      <name val="ＭＳ Ｐゴシック"/>
      <family val="3"/>
      <charset val="128"/>
    </font>
    <font>
      <sz val="9"/>
      <color rgb="FF000000"/>
      <name val="ＭＳ Ｐゴシック"/>
      <family val="3"/>
      <charset val="128"/>
    </font>
    <font>
      <sz val="9"/>
      <name val="ＭＳ Ｐゴシック"/>
      <family val="3"/>
      <charset val="128"/>
    </font>
    <font>
      <sz val="11"/>
      <color rgb="FFF2F2F2"/>
      <name val="ＭＳ Ｐゴシック"/>
      <family val="3"/>
      <charset val="128"/>
    </font>
    <font>
      <sz val="10"/>
      <color rgb="FFF2F2F2"/>
      <name val="ＭＳ Ｐゴシック"/>
      <family val="3"/>
      <charset val="128"/>
    </font>
    <font>
      <sz val="9"/>
      <color rgb="FFF2F2F2"/>
      <name val="ＭＳ Ｐゴシック"/>
      <family val="3"/>
      <charset val="128"/>
    </font>
    <font>
      <sz val="11"/>
      <color rgb="FFEEEEEE"/>
      <name val="ＭＳ Ｐゴシック"/>
      <family val="3"/>
      <charset val="128"/>
    </font>
    <font>
      <b val="true"/>
      <sz val="11"/>
      <color rgb="FFFF0000"/>
      <name val="游ゴシック"/>
      <family val="3"/>
      <charset val="128"/>
    </font>
    <font>
      <sz val="11"/>
      <color rgb="FFFF0000"/>
      <name val="游ゴシック"/>
      <family val="3"/>
      <charset val="128"/>
    </font>
    <font>
      <b val="true"/>
      <sz val="11"/>
      <color rgb="FF000000"/>
      <name val="ＭＳ Ｐゴシック"/>
      <family val="2"/>
      <charset val="128"/>
    </font>
    <font>
      <sz val="11"/>
      <color rgb="FF000000"/>
      <name val="ＭＳ Ｐゴシック"/>
      <family val="2"/>
      <charset val="128"/>
    </font>
    <font>
      <sz val="10"/>
      <name val="ＭＳ ゴシック"/>
      <family val="3"/>
      <charset val="128"/>
    </font>
    <font>
      <sz val="11"/>
      <color rgb="FF000000"/>
      <name val="ＭＳ ゴシック"/>
      <family val="3"/>
      <charset val="128"/>
    </font>
    <font>
      <b val="true"/>
      <sz val="12"/>
      <name val="ＭＳ ゴシック"/>
      <family val="3"/>
      <charset val="128"/>
    </font>
    <font>
      <sz val="9"/>
      <name val="ＭＳ ゴシック"/>
      <family val="3"/>
      <charset val="128"/>
    </font>
    <font>
      <sz val="10"/>
      <color rgb="FFFF0000"/>
      <name val="ＭＳ ゴシック"/>
      <family val="3"/>
      <charset val="128"/>
    </font>
    <font>
      <sz val="20"/>
      <name val="ＭＳ ゴシック"/>
      <family val="3"/>
      <charset val="128"/>
    </font>
    <font>
      <sz val="10"/>
      <color rgb="FF000000"/>
      <name val="ＭＳ ゴシック"/>
      <family val="3"/>
      <charset val="128"/>
    </font>
    <font>
      <sz val="9"/>
      <color rgb="FF000000"/>
      <name val="ＭＳ ゴシック"/>
      <family val="3"/>
      <charset val="128"/>
    </font>
  </fonts>
  <fills count="17">
    <fill>
      <patternFill patternType="none"/>
    </fill>
    <fill>
      <patternFill patternType="gray125"/>
    </fill>
    <fill>
      <patternFill patternType="solid">
        <fgColor rgb="FFFFFFFF"/>
        <bgColor rgb="FFF2F2F2"/>
      </patternFill>
    </fill>
    <fill>
      <patternFill patternType="solid">
        <fgColor rgb="FFEEEEEE"/>
        <bgColor rgb="FFF2F2F2"/>
      </patternFill>
    </fill>
    <fill>
      <patternFill patternType="solid">
        <fgColor rgb="FF44546A"/>
        <bgColor rgb="FF2A6099"/>
      </patternFill>
    </fill>
    <fill>
      <patternFill patternType="solid">
        <fgColor rgb="FFDEE6EF"/>
        <bgColor rgb="FFDEDCE6"/>
      </patternFill>
    </fill>
    <fill>
      <patternFill patternType="solid">
        <fgColor rgb="FFC3D69B"/>
        <bgColor rgb="FFDDDDDD"/>
      </patternFill>
    </fill>
    <fill>
      <patternFill patternType="solid">
        <fgColor rgb="FFF8CBAD"/>
        <bgColor rgb="FFF6C6AD"/>
      </patternFill>
    </fill>
    <fill>
      <patternFill patternType="solid">
        <fgColor rgb="FFFFF5CE"/>
        <bgColor rgb="FFF2F2F2"/>
      </patternFill>
    </fill>
    <fill>
      <patternFill patternType="solid">
        <fgColor rgb="FFFFFF00"/>
        <bgColor rgb="FFFFFF00"/>
      </patternFill>
    </fill>
    <fill>
      <patternFill patternType="solid">
        <fgColor rgb="FFFFD7D7"/>
        <bgColor rgb="FFF8CBAD"/>
      </patternFill>
    </fill>
    <fill>
      <patternFill patternType="solid">
        <fgColor rgb="FFDDDDDD"/>
        <bgColor rgb="FFDEDCE6"/>
      </patternFill>
    </fill>
    <fill>
      <patternFill patternType="solid">
        <fgColor rgb="FFA1467E"/>
        <bgColor rgb="FF993366"/>
      </patternFill>
    </fill>
    <fill>
      <patternFill patternType="solid">
        <fgColor rgb="FFFF6D6D"/>
        <bgColor rgb="FFFF6600"/>
      </patternFill>
    </fill>
    <fill>
      <patternFill patternType="solid">
        <fgColor rgb="FF729FCF"/>
        <bgColor rgb="FFA6A6A6"/>
      </patternFill>
    </fill>
    <fill>
      <patternFill patternType="solid">
        <fgColor rgb="FFFF860D"/>
        <bgColor rgb="FFFF6600"/>
      </patternFill>
    </fill>
    <fill>
      <patternFill patternType="solid">
        <fgColor rgb="FFDEDCE6"/>
        <bgColor rgb="FFDDDDDD"/>
      </patternFill>
    </fill>
  </fills>
  <borders count="41">
    <border diagonalUp="false" diagonalDown="false">
      <left/>
      <right/>
      <top/>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top style="hair"/>
      <bottom style="hair"/>
      <diagonal/>
    </border>
    <border diagonalUp="false" diagonalDown="false">
      <left/>
      <right style="double"/>
      <top style="thin"/>
      <bottom style="thin"/>
      <diagonal/>
    </border>
    <border diagonalUp="false" diagonalDown="false">
      <left style="thin"/>
      <right style="thin"/>
      <top style="thin"/>
      <bottom style="hair"/>
      <diagonal/>
    </border>
    <border diagonalUp="false" diagonalDown="false">
      <left style="hair"/>
      <right style="hair"/>
      <top style="thin"/>
      <bottom style="hair"/>
      <diagonal/>
    </border>
    <border diagonalUp="false" diagonalDown="false">
      <left style="hair"/>
      <right style="double"/>
      <top style="thin"/>
      <bottom style="hair"/>
      <diagonal/>
    </border>
    <border diagonalUp="false" diagonalDown="false">
      <left/>
      <right style="hair"/>
      <top style="thin"/>
      <bottom style="hair"/>
      <diagonal/>
    </border>
    <border diagonalUp="false" diagonalDown="false">
      <left/>
      <right/>
      <top/>
      <bottom style="thin"/>
      <diagonal/>
    </border>
    <border diagonalUp="false" diagonalDown="false">
      <left style="thin"/>
      <right style="thin"/>
      <top style="hair"/>
      <bottom style="thin"/>
      <diagonal/>
    </border>
    <border diagonalUp="false" diagonalDown="false">
      <left style="hair"/>
      <right style="hair"/>
      <top style="hair"/>
      <bottom style="thin"/>
      <diagonal/>
    </border>
    <border diagonalUp="false" diagonalDown="false">
      <left style="hair"/>
      <right style="hair"/>
      <top style="thin"/>
      <bottom style="thin"/>
      <diagonal/>
    </border>
    <border diagonalUp="false" diagonalDown="false">
      <left style="hair"/>
      <right style="double"/>
      <top style="thin"/>
      <bottom style="thin"/>
      <diagonal/>
    </border>
    <border diagonalUp="false" diagonalDown="false">
      <left/>
      <right style="hair"/>
      <top style="hair"/>
      <bottom style="thin"/>
      <diagonal/>
    </border>
    <border diagonalUp="false" diagonalDown="false">
      <left style="hair"/>
      <right style="double"/>
      <top style="hair"/>
      <bottom style="thin"/>
      <diagonal/>
    </border>
    <border diagonalUp="false" diagonalDown="false">
      <left style="thin"/>
      <right style="thin"/>
      <top style="hair"/>
      <bottom style="hair"/>
      <diagonal/>
    </border>
    <border diagonalUp="false" diagonalDown="false">
      <left style="hair"/>
      <right style="hair"/>
      <top style="hair"/>
      <bottom style="hair"/>
      <diagonal/>
    </border>
    <border diagonalUp="false" diagonalDown="false">
      <left style="hair"/>
      <right style="double"/>
      <top style="hair"/>
      <bottom style="hair"/>
      <diagonal/>
    </border>
    <border diagonalUp="false" diagonalDown="false">
      <left/>
      <right style="hair"/>
      <top style="hair"/>
      <bottom style="hair"/>
      <diagonal/>
    </border>
    <border diagonalUp="false" diagonalDown="false">
      <left style="thin"/>
      <right style="thin"/>
      <top style="thin"/>
      <bottom style="thin"/>
      <diagonal/>
    </border>
    <border diagonalUp="false" diagonalDown="false">
      <left/>
      <right style="hair"/>
      <top style="thin"/>
      <bottom style="thin"/>
      <diagonal/>
    </border>
    <border diagonalUp="false" diagonalDown="false">
      <left style="hair"/>
      <right style="thin"/>
      <top style="thin"/>
      <bottom/>
      <diagonal/>
    </border>
    <border diagonalUp="false" diagonalDown="false">
      <left style="thin"/>
      <right style="thin"/>
      <top style="thin"/>
      <bottom/>
      <diagonal/>
    </border>
    <border diagonalUp="false" diagonalDown="false">
      <left style="thin"/>
      <right style="hair"/>
      <top style="thin"/>
      <bottom/>
      <diagonal/>
    </border>
    <border diagonalUp="false" diagonalDown="false">
      <left style="hair"/>
      <right style="hair"/>
      <top style="thin"/>
      <bottom/>
      <diagonal/>
    </border>
    <border diagonalUp="false" diagonalDown="false">
      <left style="hair"/>
      <right style="hair"/>
      <top/>
      <bottom/>
      <diagonal/>
    </border>
    <border diagonalUp="false" diagonalDown="false">
      <left style="thin"/>
      <right/>
      <top style="thin"/>
      <bottom style="hair"/>
      <diagonal/>
    </border>
    <border diagonalUp="false" diagonalDown="false">
      <left style="thin"/>
      <right style="hair"/>
      <top style="thin"/>
      <bottom style="hair"/>
      <diagonal/>
    </border>
    <border diagonalUp="false" diagonalDown="false">
      <left style="hair"/>
      <right style="thin"/>
      <top style="thin"/>
      <bottom style="hair"/>
      <diagonal/>
    </border>
    <border diagonalUp="false" diagonalDown="false">
      <left style="hair"/>
      <right style="thin"/>
      <top/>
      <bottom/>
      <diagonal/>
    </border>
    <border diagonalUp="false" diagonalDown="false">
      <left style="thin"/>
      <right style="thin"/>
      <top/>
      <bottom/>
      <diagonal/>
    </border>
    <border diagonalUp="false" diagonalDown="false">
      <left style="hair"/>
      <right style="hair"/>
      <top/>
      <bottom style="thin"/>
      <diagonal/>
    </border>
    <border diagonalUp="false" diagonalDown="false">
      <left style="thin"/>
      <right style="hair"/>
      <top/>
      <bottom style="thin"/>
      <diagonal/>
    </border>
    <border diagonalUp="false" diagonalDown="false">
      <left style="thin"/>
      <right/>
      <top style="hair"/>
      <bottom style="thin"/>
      <diagonal/>
    </border>
    <border diagonalUp="false" diagonalDown="false">
      <left style="thin"/>
      <right style="hair"/>
      <top style="hair"/>
      <bottom/>
      <diagonal/>
    </border>
    <border diagonalUp="false" diagonalDown="false">
      <left style="hair"/>
      <right style="thin"/>
      <top style="hair"/>
      <bottom/>
      <diagonal/>
    </border>
    <border diagonalUp="false" diagonalDown="false">
      <left style="thin"/>
      <right style="thin"/>
      <top/>
      <bottom style="thin"/>
      <diagonal/>
    </border>
    <border diagonalUp="false" diagonalDown="false">
      <left style="thin"/>
      <right style="hair"/>
      <top style="hair"/>
      <bottom style="thin"/>
      <diagonal/>
    </border>
    <border diagonalUp="false" diagonalDown="false">
      <left style="thin">
        <color rgb="FF2A6099"/>
      </left>
      <right style="thin">
        <color rgb="FF2A6099"/>
      </right>
      <top style="thin">
        <color rgb="FF2A6099"/>
      </top>
      <bottom style="thin">
        <color rgb="FF2A6099"/>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87">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5" fontId="9" fillId="0" borderId="0" xfId="0" applyFont="true" applyBorder="false" applyAlignment="true" applyProtection="true">
      <alignment horizontal="general" vertical="top" textRotation="0" wrapText="true" indent="0" shrinkToFit="false"/>
      <protection locked="true" hidden="false"/>
    </xf>
    <xf numFmtId="164" fontId="9" fillId="2" borderId="0" xfId="0" applyFont="true" applyBorder="false" applyAlignment="true" applyProtection="true">
      <alignment horizontal="general" vertical="top" textRotation="0" wrapText="true" indent="0" shrinkToFit="false"/>
      <protection locked="true" hidden="false"/>
    </xf>
    <xf numFmtId="165" fontId="11"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right" vertical="top" textRotation="0" wrapText="false" indent="0" shrinkToFit="false"/>
      <protection locked="true" hidden="false"/>
    </xf>
    <xf numFmtId="164" fontId="11" fillId="0" borderId="0" xfId="0" applyFont="true" applyBorder="true" applyAlignment="true" applyProtection="true">
      <alignment horizontal="right" vertical="top" textRotation="0" wrapText="false" indent="0" shrinkToFit="false"/>
      <protection locked="true" hidden="false"/>
    </xf>
    <xf numFmtId="165" fontId="11" fillId="0" borderId="0" xfId="0" applyFont="true" applyBorder="false" applyAlignment="true" applyProtection="true">
      <alignment horizontal="right" vertical="center" textRotation="0" wrapText="false" indent="0" shrinkToFit="false"/>
      <protection locked="true" hidden="false"/>
    </xf>
    <xf numFmtId="166" fontId="10"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center" vertical="center" textRotation="0" wrapText="false" indent="0" shrinkToFit="false"/>
      <protection locked="true" hidden="false"/>
    </xf>
    <xf numFmtId="167" fontId="13"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right" vertical="center" textRotation="0" wrapText="false" indent="0" shrinkToFit="false"/>
      <protection locked="true" hidden="false"/>
    </xf>
    <xf numFmtId="164" fontId="11" fillId="0" borderId="0" xfId="0" applyFont="true" applyBorder="true" applyAlignment="true" applyProtection="true">
      <alignment horizontal="right" vertical="center" textRotation="0" wrapText="false" indent="0" shrinkToFit="false"/>
      <protection locked="true" hidden="false"/>
    </xf>
    <xf numFmtId="164" fontId="14" fillId="3"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8" fontId="14" fillId="0" borderId="2" xfId="0" applyFont="true" applyBorder="true" applyAlignment="true" applyProtection="true">
      <alignment horizontal="general" vertical="center" textRotation="0" wrapText="false" indent="0" shrinkToFit="false"/>
      <protection locked="true" hidden="false"/>
    </xf>
    <xf numFmtId="164" fontId="14" fillId="0" borderId="1" xfId="0" applyFont="true" applyBorder="true" applyAlignment="true" applyProtection="true">
      <alignment horizontal="general" vertical="center" textRotation="0" wrapText="false" indent="0" shrinkToFit="false"/>
      <protection locked="true" hidden="false"/>
    </xf>
    <xf numFmtId="164" fontId="14" fillId="0" borderId="3" xfId="0" applyFont="true" applyBorder="true" applyAlignment="true" applyProtection="true">
      <alignment horizontal="general" vertical="center" textRotation="0" wrapText="false" indent="0" shrinkToFit="false"/>
      <protection locked="true" hidden="false"/>
    </xf>
    <xf numFmtId="168" fontId="14" fillId="0" borderId="4" xfId="0" applyFont="true" applyBorder="true" applyAlignment="true" applyProtection="true">
      <alignment horizontal="general" vertical="center" textRotation="0" wrapText="false" indent="0" shrinkToFit="false"/>
      <protection locked="true" hidden="false"/>
    </xf>
    <xf numFmtId="164" fontId="14" fillId="0" borderId="5" xfId="0" applyFont="true" applyBorder="tru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general" vertical="center" textRotation="0" wrapText="false" indent="0" shrinkToFit="false"/>
      <protection locked="true" hidden="false"/>
    </xf>
    <xf numFmtId="169" fontId="10" fillId="0" borderId="6" xfId="0" applyFont="true" applyBorder="true" applyAlignment="true" applyProtection="true">
      <alignment horizontal="center" vertical="center" textRotation="0" wrapText="false" indent="0" shrinkToFit="false"/>
      <protection locked="true" hidden="false"/>
    </xf>
    <xf numFmtId="169" fontId="10" fillId="0" borderId="7" xfId="0" applyFont="true" applyBorder="true" applyAlignment="true" applyProtection="true">
      <alignment horizontal="center" vertical="center" textRotation="0" wrapText="false" indent="0" shrinkToFit="false"/>
      <protection locked="true" hidden="false"/>
    </xf>
    <xf numFmtId="169" fontId="10" fillId="0" borderId="8" xfId="0" applyFont="true" applyBorder="true" applyAlignment="true" applyProtection="true">
      <alignment horizontal="center" vertical="center" textRotation="0" wrapText="false" indent="0" shrinkToFit="false"/>
      <protection locked="true" hidden="false"/>
    </xf>
    <xf numFmtId="169" fontId="10" fillId="0" borderId="9" xfId="0" applyFont="true" applyBorder="true" applyAlignment="true" applyProtection="true">
      <alignment horizontal="center" vertical="center" textRotation="0" wrapText="false" indent="0" shrinkToFit="false"/>
      <protection locked="true" hidden="false"/>
    </xf>
    <xf numFmtId="169" fontId="10" fillId="2" borderId="7" xfId="0" applyFont="true" applyBorder="true" applyAlignment="true" applyProtection="true">
      <alignment horizontal="center" vertical="center" textRotation="0" wrapText="false" indent="0" shrinkToFit="false"/>
      <protection locked="true" hidden="false"/>
    </xf>
    <xf numFmtId="169" fontId="10" fillId="2" borderId="8"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70" fontId="16" fillId="4" borderId="10" xfId="0" applyFont="true" applyBorder="true" applyAlignment="true" applyProtection="true">
      <alignment horizontal="center" vertical="center" textRotation="0" wrapText="false" indent="0" shrinkToFit="false"/>
      <protection locked="true" hidden="false"/>
    </xf>
    <xf numFmtId="171" fontId="10" fillId="0" borderId="11" xfId="0" applyFont="true" applyBorder="true" applyAlignment="true" applyProtection="true">
      <alignment horizontal="center" vertical="center" textRotation="0" wrapText="false" indent="0" shrinkToFit="false"/>
      <protection locked="true" hidden="false"/>
    </xf>
    <xf numFmtId="171" fontId="10" fillId="0" borderId="12" xfId="0" applyFont="true" applyBorder="true" applyAlignment="true" applyProtection="true">
      <alignment horizontal="center" vertical="center" textRotation="0" wrapText="false" indent="0" shrinkToFit="false"/>
      <protection locked="true" hidden="false"/>
    </xf>
    <xf numFmtId="169" fontId="10" fillId="0" borderId="13" xfId="0" applyFont="true" applyBorder="true" applyAlignment="true" applyProtection="true">
      <alignment horizontal="center" vertical="center" textRotation="0" wrapText="false" indent="0" shrinkToFit="false"/>
      <protection locked="true" hidden="false"/>
    </xf>
    <xf numFmtId="169" fontId="10" fillId="0" borderId="14" xfId="0" applyFont="true" applyBorder="true" applyAlignment="true" applyProtection="true">
      <alignment horizontal="center" vertical="center" textRotation="0" wrapText="false" indent="0" shrinkToFit="false"/>
      <protection locked="true" hidden="false"/>
    </xf>
    <xf numFmtId="171" fontId="10" fillId="0" borderId="15" xfId="0" applyFont="true" applyBorder="true" applyAlignment="true" applyProtection="true">
      <alignment horizontal="center" vertical="center" textRotation="0" wrapText="false" indent="0" shrinkToFit="false"/>
      <protection locked="true" hidden="false"/>
    </xf>
    <xf numFmtId="171" fontId="10" fillId="0" borderId="16" xfId="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true">
      <alignment horizontal="general" vertical="center" textRotation="0" wrapText="false" indent="0" shrinkToFit="false"/>
      <protection locked="true" hidden="false"/>
    </xf>
    <xf numFmtId="164" fontId="18" fillId="0" borderId="17" xfId="0" applyFont="true" applyBorder="true" applyAlignment="true" applyProtection="true">
      <alignment horizontal="center" vertical="center" textRotation="0" wrapText="false" indent="0" shrinkToFit="false"/>
      <protection locked="true" hidden="false"/>
    </xf>
    <xf numFmtId="164" fontId="18" fillId="0" borderId="18" xfId="0" applyFont="true" applyBorder="true" applyAlignment="true" applyProtection="true">
      <alignment horizontal="center" vertical="center" textRotation="0" wrapText="false" indent="0" shrinkToFit="false"/>
      <protection locked="true" hidden="false"/>
    </xf>
    <xf numFmtId="164" fontId="18" fillId="0" borderId="19" xfId="0" applyFont="true" applyBorder="true" applyAlignment="true" applyProtection="true">
      <alignment horizontal="center" vertical="center" textRotation="0" wrapText="false" indent="0" shrinkToFit="false"/>
      <protection locked="true" hidden="false"/>
    </xf>
    <xf numFmtId="164" fontId="18" fillId="0" borderId="20" xfId="0" applyFont="true" applyBorder="true" applyAlignment="true" applyProtection="true">
      <alignment horizontal="center" vertical="center" textRotation="0" wrapText="false" indent="0" shrinkToFit="false"/>
      <protection locked="true" hidden="false"/>
    </xf>
    <xf numFmtId="164" fontId="18" fillId="0" borderId="8" xfId="0" applyFont="true" applyBorder="true" applyAlignment="true" applyProtection="true">
      <alignment horizontal="center" vertical="center" textRotation="0" wrapText="false" indent="0" shrinkToFit="false"/>
      <protection locked="true" hidden="false"/>
    </xf>
    <xf numFmtId="164" fontId="9" fillId="3" borderId="21" xfId="0" applyFont="true" applyBorder="true" applyAlignment="true" applyProtection="true">
      <alignment horizontal="center" vertical="center" textRotation="0" wrapText="false" indent="0" shrinkToFit="false"/>
      <protection locked="true" hidden="false"/>
    </xf>
    <xf numFmtId="164" fontId="9" fillId="3" borderId="13" xfId="0" applyFont="true" applyBorder="true" applyAlignment="true" applyProtection="true">
      <alignment horizontal="center" vertical="center" textRotation="0" wrapText="true" indent="0" shrinkToFit="false"/>
      <protection locked="true" hidden="false"/>
    </xf>
    <xf numFmtId="164" fontId="9" fillId="3" borderId="21" xfId="0" applyFont="true" applyBorder="true" applyAlignment="true" applyProtection="true">
      <alignment horizontal="center" vertical="center" textRotation="0" wrapText="true" indent="0" shrinkToFit="false"/>
      <protection locked="true" hidden="false"/>
    </xf>
    <xf numFmtId="164" fontId="9" fillId="3" borderId="2" xfId="0" applyFont="true" applyBorder="true" applyAlignment="true" applyProtection="true">
      <alignment horizontal="center" vertical="center" textRotation="0" wrapText="false" indent="0" shrinkToFit="false"/>
      <protection locked="true" hidden="false"/>
    </xf>
    <xf numFmtId="164" fontId="12" fillId="3" borderId="21" xfId="0" applyFont="true" applyBorder="true" applyAlignment="true" applyProtection="true">
      <alignment horizontal="center" vertical="center" textRotation="0" wrapText="false" indent="0" shrinkToFit="false"/>
      <protection locked="true" hidden="false"/>
    </xf>
    <xf numFmtId="166" fontId="12"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false" indent="0" shrinkToFit="false"/>
      <protection locked="true" hidden="false"/>
    </xf>
    <xf numFmtId="164" fontId="9" fillId="3" borderId="1" xfId="0" applyFont="true" applyBorder="true" applyAlignment="true" applyProtection="true">
      <alignment horizontal="center" vertical="center" textRotation="0" wrapText="false" indent="0" shrinkToFit="false"/>
      <protection locked="true" hidden="false"/>
    </xf>
    <xf numFmtId="164" fontId="10" fillId="3" borderId="21" xfId="0" applyFont="true" applyBorder="true" applyAlignment="true" applyProtection="true">
      <alignment horizontal="center" vertical="center" textRotation="0" wrapText="false" indent="0" shrinkToFit="false"/>
      <protection locked="true" hidden="false"/>
    </xf>
    <xf numFmtId="164" fontId="10" fillId="3" borderId="1" xfId="0" applyFont="true" applyBorder="true" applyAlignment="true" applyProtection="true">
      <alignment horizontal="center" vertical="center" textRotation="0" wrapText="false" indent="0" shrinkToFit="false"/>
      <protection locked="true" hidden="false"/>
    </xf>
    <xf numFmtId="169" fontId="10" fillId="3" borderId="9" xfId="0" applyFont="true" applyBorder="true" applyAlignment="true" applyProtection="true">
      <alignment horizontal="center" vertical="center" textRotation="0" wrapText="false" indent="0" shrinkToFit="false"/>
      <protection locked="true" hidden="false"/>
    </xf>
    <xf numFmtId="169" fontId="10" fillId="3" borderId="8" xfId="0" applyFont="true" applyBorder="true" applyAlignment="true" applyProtection="true">
      <alignment horizontal="center" vertical="center" textRotation="0" wrapText="false" indent="0" shrinkToFit="false"/>
      <protection locked="true" hidden="false"/>
    </xf>
    <xf numFmtId="164" fontId="10" fillId="3" borderId="22" xfId="0" applyFont="true" applyBorder="true" applyAlignment="true" applyProtection="true">
      <alignment horizontal="center" vertical="center" textRotation="0" wrapText="false" indent="0" shrinkToFit="false"/>
      <protection locked="true" hidden="false"/>
    </xf>
    <xf numFmtId="164" fontId="10" fillId="3" borderId="13" xfId="0" applyFont="true" applyBorder="true" applyAlignment="true" applyProtection="true">
      <alignment horizontal="center" vertical="center" textRotation="0" wrapText="false" indent="0" shrinkToFit="false"/>
      <protection locked="true" hidden="false"/>
    </xf>
    <xf numFmtId="169" fontId="10" fillId="3" borderId="14" xfId="0" applyFont="true" applyBorder="true" applyAlignment="true" applyProtection="true">
      <alignment horizontal="center" vertical="center" textRotation="0" wrapText="false" indent="0" shrinkToFit="false"/>
      <protection locked="true" hidden="false"/>
    </xf>
    <xf numFmtId="169" fontId="10" fillId="3" borderId="13" xfId="0" applyFont="true" applyBorder="true" applyAlignment="true" applyProtection="true">
      <alignment horizontal="center" vertical="center" textRotation="0" wrapText="false" indent="0" shrinkToFit="false"/>
      <protection locked="true" hidden="false"/>
    </xf>
    <xf numFmtId="168" fontId="8" fillId="0" borderId="23" xfId="0" applyFont="true" applyBorder="true" applyAlignment="true" applyProtection="true">
      <alignment horizontal="center" vertical="center" textRotation="0" wrapText="false" indent="0" shrinkToFit="false"/>
      <protection locked="true" hidden="false"/>
    </xf>
    <xf numFmtId="172" fontId="8" fillId="0" borderId="24" xfId="0" applyFont="true" applyBorder="true" applyAlignment="true" applyProtection="true">
      <alignment horizontal="center" vertical="center" textRotation="0" wrapText="false" indent="0" shrinkToFit="false"/>
      <protection locked="true" hidden="false"/>
    </xf>
    <xf numFmtId="168" fontId="9" fillId="0" borderId="24" xfId="0" applyFont="true" applyBorder="true" applyAlignment="true" applyProtection="true">
      <alignment horizontal="left" vertical="center" textRotation="0" wrapText="true" indent="0" shrinkToFit="false"/>
      <protection locked="true" hidden="false"/>
    </xf>
    <xf numFmtId="168" fontId="19" fillId="0" borderId="24" xfId="0" applyFont="true" applyBorder="true" applyAlignment="true" applyProtection="true">
      <alignment horizontal="left" vertical="center" textRotation="0" wrapText="true" indent="0" shrinkToFit="false"/>
      <protection locked="true" hidden="false"/>
    </xf>
    <xf numFmtId="173" fontId="8" fillId="0" borderId="25" xfId="0" applyFont="true" applyBorder="true" applyAlignment="true" applyProtection="true">
      <alignment horizontal="center" vertical="center" textRotation="0" wrapText="false" indent="0" shrinkToFit="false"/>
      <protection locked="true" hidden="false"/>
    </xf>
    <xf numFmtId="173" fontId="8" fillId="0" borderId="24" xfId="0" applyFont="true" applyBorder="true" applyAlignment="true" applyProtection="true">
      <alignment horizontal="center" vertical="center" textRotation="0" wrapText="true" indent="0" shrinkToFit="false"/>
      <protection locked="true" hidden="false"/>
    </xf>
    <xf numFmtId="173" fontId="10" fillId="0" borderId="26" xfId="0" applyFont="true" applyBorder="true" applyAlignment="true" applyProtection="true">
      <alignment horizontal="center" vertical="center" textRotation="0" wrapText="true" indent="0" shrinkToFit="false"/>
      <protection locked="true" hidden="false"/>
    </xf>
    <xf numFmtId="173" fontId="8" fillId="5" borderId="27" xfId="0" applyFont="true" applyBorder="true" applyAlignment="true" applyProtection="true">
      <alignment horizontal="center" vertical="center" textRotation="0" wrapText="false" indent="0" shrinkToFit="false"/>
      <protection locked="true" hidden="false"/>
    </xf>
    <xf numFmtId="174" fontId="8" fillId="0" borderId="24" xfId="0" applyFont="true" applyBorder="true" applyAlignment="true" applyProtection="true">
      <alignment horizontal="center" vertical="center" textRotation="0" wrapText="true" indent="0" shrinkToFit="false"/>
      <protection locked="true" hidden="false"/>
    </xf>
    <xf numFmtId="164" fontId="20" fillId="6" borderId="28" xfId="0" applyFont="true" applyBorder="true" applyAlignment="true" applyProtection="true">
      <alignment horizontal="center" vertical="center" textRotation="0" wrapText="false" indent="0" shrinkToFit="false"/>
      <protection locked="true" hidden="false"/>
    </xf>
    <xf numFmtId="175" fontId="10" fillId="0" borderId="29" xfId="0" applyFont="true" applyBorder="true" applyAlignment="true" applyProtection="true">
      <alignment horizontal="center" vertical="center" textRotation="0" wrapText="false" indent="0" shrinkToFit="false"/>
      <protection locked="true" hidden="false"/>
    </xf>
    <xf numFmtId="175" fontId="10" fillId="0" borderId="30" xfId="0" applyFont="true" applyBorder="true" applyAlignment="true" applyProtection="true">
      <alignment horizontal="center" vertical="center" textRotation="0" wrapText="false" indent="0" shrinkToFit="false"/>
      <protection locked="true" hidden="false"/>
    </xf>
    <xf numFmtId="170" fontId="8" fillId="0" borderId="24" xfId="0" applyFont="true" applyBorder="true" applyAlignment="true" applyProtection="true">
      <alignment horizontal="center" vertical="center" textRotation="0" wrapText="false" indent="0" shrinkToFit="false"/>
      <protection locked="true" hidden="false"/>
    </xf>
    <xf numFmtId="164" fontId="20" fillId="0" borderId="6" xfId="0" applyFont="true" applyBorder="true" applyAlignment="true" applyProtection="true">
      <alignment horizontal="center" vertical="center" textRotation="0" wrapText="false" indent="0" shrinkToFit="false"/>
      <protection locked="true" hidden="false"/>
    </xf>
    <xf numFmtId="164" fontId="20" fillId="0" borderId="7" xfId="0" applyFont="true" applyBorder="true" applyAlignment="true" applyProtection="true">
      <alignment horizontal="center" vertical="center" textRotation="0" wrapText="false" indent="0" shrinkToFit="false"/>
      <protection locked="true" hidden="false"/>
    </xf>
    <xf numFmtId="164" fontId="20" fillId="0" borderId="8" xfId="0" applyFont="true" applyBorder="true" applyAlignment="true" applyProtection="true">
      <alignment horizontal="center" vertical="center" textRotation="0" wrapText="false" indent="0" shrinkToFit="false"/>
      <protection locked="true" hidden="false"/>
    </xf>
    <xf numFmtId="164" fontId="20" fillId="0" borderId="9" xfId="0" applyFont="true" applyBorder="true" applyAlignment="true" applyProtection="true">
      <alignment horizontal="center" vertical="center" textRotation="0" wrapText="false" indent="0" shrinkToFit="false"/>
      <protection locked="true" hidden="false"/>
    </xf>
    <xf numFmtId="168" fontId="21" fillId="0" borderId="31" xfId="0" applyFont="true" applyBorder="true" applyAlignment="true" applyProtection="true">
      <alignment horizontal="center" vertical="center" textRotation="0" wrapText="false" indent="0" shrinkToFit="false"/>
      <protection locked="true" hidden="false"/>
    </xf>
    <xf numFmtId="172" fontId="21" fillId="0" borderId="32" xfId="0" applyFont="true" applyBorder="true" applyAlignment="true" applyProtection="true">
      <alignment horizontal="center" vertical="center" textRotation="0" wrapText="false" indent="0" shrinkToFit="false"/>
      <protection locked="true" hidden="false"/>
    </xf>
    <xf numFmtId="168" fontId="22" fillId="0" borderId="33" xfId="0" applyFont="true" applyBorder="true" applyAlignment="true" applyProtection="true">
      <alignment horizontal="left" vertical="center" textRotation="0" wrapText="true" indent="0" shrinkToFit="false"/>
      <protection locked="true" hidden="false"/>
    </xf>
    <xf numFmtId="168" fontId="23" fillId="0" borderId="33" xfId="0" applyFont="true" applyBorder="true" applyAlignment="true" applyProtection="true">
      <alignment horizontal="left" vertical="center" textRotation="0" wrapText="true" indent="0" shrinkToFit="false"/>
      <protection locked="true" hidden="false"/>
    </xf>
    <xf numFmtId="173" fontId="21" fillId="0" borderId="34" xfId="0" applyFont="true" applyBorder="true" applyAlignment="true" applyProtection="true">
      <alignment horizontal="center" vertical="center" textRotation="0" wrapText="false" indent="0" shrinkToFit="false"/>
      <protection locked="true" hidden="false"/>
    </xf>
    <xf numFmtId="173" fontId="21" fillId="5" borderId="33" xfId="0" applyFont="true" applyBorder="true" applyAlignment="true" applyProtection="true">
      <alignment horizontal="center" vertical="center" textRotation="0" wrapText="false" indent="0" shrinkToFit="false"/>
      <protection locked="true" hidden="false"/>
    </xf>
    <xf numFmtId="174" fontId="21" fillId="0" borderId="32" xfId="0" applyFont="true" applyBorder="true" applyAlignment="true" applyProtection="true">
      <alignment horizontal="center" vertical="center" textRotation="0" wrapText="true" indent="0" shrinkToFit="false"/>
      <protection locked="true" hidden="false"/>
    </xf>
    <xf numFmtId="164" fontId="20" fillId="7" borderId="35" xfId="0" applyFont="true" applyBorder="true" applyAlignment="true" applyProtection="true">
      <alignment horizontal="center" vertical="center" textRotation="0" wrapText="false" indent="0" shrinkToFit="false"/>
      <protection locked="true" hidden="false"/>
    </xf>
    <xf numFmtId="175" fontId="10" fillId="0" borderId="36" xfId="0" applyFont="true" applyBorder="true" applyAlignment="true" applyProtection="true">
      <alignment horizontal="center" vertical="center" textRotation="0" wrapText="false" indent="0" shrinkToFit="false"/>
      <protection locked="true" hidden="false"/>
    </xf>
    <xf numFmtId="175" fontId="10" fillId="0" borderId="37" xfId="0" applyFont="true" applyBorder="true" applyAlignment="true" applyProtection="true">
      <alignment horizontal="center" vertical="center" textRotation="0" wrapText="false" indent="0" shrinkToFit="false"/>
      <protection locked="true" hidden="false"/>
    </xf>
    <xf numFmtId="173" fontId="21" fillId="0" borderId="33" xfId="0" applyFont="true" applyBorder="true" applyAlignment="true" applyProtection="true">
      <alignment horizontal="general" vertical="center" textRotation="0" wrapText="true" indent="0" shrinkToFit="false"/>
      <protection locked="true" hidden="false"/>
    </xf>
    <xf numFmtId="170" fontId="21" fillId="0" borderId="38" xfId="0" applyFont="true" applyBorder="true" applyAlignment="true" applyProtection="true">
      <alignment horizontal="center" vertical="center" textRotation="0" wrapText="false" indent="0" shrinkToFit="false"/>
      <protection locked="true" hidden="false"/>
    </xf>
    <xf numFmtId="168" fontId="8" fillId="0" borderId="24" xfId="0" applyFont="true" applyBorder="true" applyAlignment="true" applyProtection="true">
      <alignment horizontal="center" vertical="center" textRotation="0" wrapText="false" indent="0" shrinkToFit="false"/>
      <protection locked="true" hidden="false"/>
    </xf>
    <xf numFmtId="172" fontId="24" fillId="0" borderId="24" xfId="0" applyFont="true" applyBorder="true" applyAlignment="true" applyProtection="true">
      <alignment horizontal="center" vertical="center" textRotation="0" wrapText="false" indent="0" shrinkToFit="false"/>
      <protection locked="true" hidden="false"/>
    </xf>
    <xf numFmtId="176" fontId="22" fillId="0" borderId="26" xfId="0" applyFont="true" applyBorder="true" applyAlignment="true" applyProtection="true">
      <alignment horizontal="left" vertical="center" textRotation="0" wrapText="true" indent="0" shrinkToFit="false"/>
      <protection locked="true" hidden="false"/>
    </xf>
    <xf numFmtId="176" fontId="23" fillId="0" borderId="26" xfId="0" applyFont="true" applyBorder="true" applyAlignment="true" applyProtection="true">
      <alignment horizontal="left" vertical="center" textRotation="0" wrapText="true" indent="0" shrinkToFit="false"/>
      <protection locked="true" hidden="false"/>
    </xf>
    <xf numFmtId="173" fontId="8" fillId="8" borderId="26" xfId="0" applyFont="true" applyBorder="true" applyAlignment="true" applyProtection="true">
      <alignment horizontal="center" vertical="center" textRotation="0" wrapText="false" indent="0" shrinkToFit="false"/>
      <protection locked="true" hidden="false"/>
    </xf>
    <xf numFmtId="168" fontId="21" fillId="0" borderId="38" xfId="0" applyFont="true" applyBorder="true" applyAlignment="true" applyProtection="true">
      <alignment horizontal="center" vertical="center" textRotation="0" wrapText="false" indent="0" shrinkToFit="false"/>
      <protection locked="true" hidden="false"/>
    </xf>
    <xf numFmtId="172" fontId="21" fillId="0" borderId="38" xfId="0" applyFont="true" applyBorder="true" applyAlignment="true" applyProtection="true">
      <alignment horizontal="center" vertical="center" textRotation="0" wrapText="false" indent="0" shrinkToFit="false"/>
      <protection locked="true" hidden="false"/>
    </xf>
    <xf numFmtId="176" fontId="22" fillId="0" borderId="33" xfId="0" applyFont="true" applyBorder="true" applyAlignment="true" applyProtection="true">
      <alignment horizontal="left" vertical="center" textRotation="0" wrapText="true" indent="0" shrinkToFit="false"/>
      <protection locked="true" hidden="false"/>
    </xf>
    <xf numFmtId="176" fontId="23" fillId="0" borderId="33" xfId="0" applyFont="true" applyBorder="true" applyAlignment="true" applyProtection="true">
      <alignment horizontal="left" vertical="center" textRotation="0" wrapText="true" indent="0" shrinkToFit="false"/>
      <protection locked="true" hidden="false"/>
    </xf>
    <xf numFmtId="173" fontId="21" fillId="8" borderId="33" xfId="0" applyFont="true" applyBorder="true" applyAlignment="true" applyProtection="true">
      <alignment horizontal="center" vertical="center" textRotation="0" wrapText="false" indent="0" shrinkToFit="false"/>
      <protection locked="true" hidden="false"/>
    </xf>
    <xf numFmtId="174" fontId="21" fillId="0" borderId="38" xfId="0" applyFont="true" applyBorder="true" applyAlignment="true" applyProtection="true">
      <alignment horizontal="center" vertical="center" textRotation="0" wrapText="true" indent="0" shrinkToFit="false"/>
      <protection locked="true" hidden="false"/>
    </xf>
    <xf numFmtId="175" fontId="10" fillId="0" borderId="39" xfId="0" applyFont="true" applyBorder="true" applyAlignment="true" applyProtection="true">
      <alignment horizontal="center" vertical="center" textRotation="0" wrapText="false" indent="0" shrinkToFit="false"/>
      <protection locked="true" hidden="false"/>
    </xf>
    <xf numFmtId="172" fontId="8" fillId="9" borderId="24" xfId="0" applyFont="true" applyBorder="true" applyAlignment="true" applyProtection="true">
      <alignment horizontal="center" vertical="center" textRotation="0" wrapText="false" indent="0" shrinkToFit="false"/>
      <protection locked="true" hidden="false"/>
    </xf>
    <xf numFmtId="173" fontId="8" fillId="10" borderId="27" xfId="0" applyFont="true" applyBorder="true" applyAlignment="true" applyProtection="true">
      <alignment horizontal="center" vertical="center" textRotation="0" wrapText="false" indent="0" shrinkToFit="false"/>
      <protection locked="true" hidden="false"/>
    </xf>
    <xf numFmtId="173" fontId="21" fillId="10" borderId="33" xfId="0" applyFont="true" applyBorder="true" applyAlignment="true" applyProtection="true">
      <alignment horizontal="center" vertical="center" textRotation="0" wrapText="false" indent="0" shrinkToFit="false"/>
      <protection locked="true" hidden="false"/>
    </xf>
    <xf numFmtId="172" fontId="24" fillId="0" borderId="32" xfId="0" applyFont="true" applyBorder="true" applyAlignment="true" applyProtection="true">
      <alignment horizontal="center" vertical="center" textRotation="0" wrapText="false" indent="0" shrinkToFit="false"/>
      <protection locked="true" hidden="false"/>
    </xf>
    <xf numFmtId="172" fontId="24" fillId="0" borderId="38" xfId="0" applyFont="true" applyBorder="true" applyAlignment="true" applyProtection="true">
      <alignment horizontal="center" vertical="center" textRotation="0" wrapText="false" indent="0" shrinkToFit="false"/>
      <protection locked="true" hidden="false"/>
    </xf>
    <xf numFmtId="174" fontId="8" fillId="0" borderId="24" xfId="0" applyFont="true" applyBorder="true" applyAlignment="true" applyProtection="true">
      <alignment horizontal="center" vertical="top" textRotation="0" wrapText="true" indent="0" shrinkToFit="false"/>
      <protection locked="true" hidden="false"/>
    </xf>
    <xf numFmtId="175" fontId="10" fillId="0" borderId="21" xfId="0" applyFont="true" applyBorder="true" applyAlignment="true" applyProtection="true">
      <alignment horizontal="center" vertical="center" textRotation="0" wrapText="false" indent="0" shrinkToFit="false"/>
      <protection locked="true" hidden="false"/>
    </xf>
    <xf numFmtId="164" fontId="27" fillId="5" borderId="18" xfId="0" applyFont="true" applyBorder="true" applyAlignment="true" applyProtection="true">
      <alignment horizontal="center" vertical="center" textRotation="0" wrapText="false" indent="0" shrinkToFit="false"/>
      <protection locked="true" hidden="false"/>
    </xf>
    <xf numFmtId="177" fontId="0" fillId="0" borderId="0" xfId="0" applyFont="false" applyBorder="false" applyAlignment="true" applyProtection="true">
      <alignment horizontal="general" vertical="center" textRotation="0" wrapText="fals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6" fontId="28" fillId="0" borderId="18" xfId="0" applyFont="true" applyBorder="true" applyAlignment="true" applyProtection="true">
      <alignment horizontal="center" vertical="center" textRotation="0" wrapText="true" indent="0" shrinkToFit="false"/>
      <protection locked="true" hidden="false"/>
    </xf>
    <xf numFmtId="168" fontId="28" fillId="0" borderId="18" xfId="0" applyFont="true" applyBorder="true" applyAlignment="true" applyProtection="true">
      <alignment horizontal="center" vertical="center" textRotation="0" wrapText="true" indent="0" shrinkToFit="false"/>
      <protection locked="true" hidden="false"/>
    </xf>
    <xf numFmtId="164" fontId="27" fillId="0" borderId="18" xfId="0" applyFont="true" applyBorder="true" applyAlignment="true" applyProtection="true">
      <alignment horizontal="center" vertical="center" textRotation="0" wrapText="true" indent="0" shrinkToFit="false"/>
      <protection locked="true" hidden="false"/>
    </xf>
    <xf numFmtId="166" fontId="28" fillId="0" borderId="21" xfId="0" applyFont="true" applyBorder="true" applyAlignment="true" applyProtection="true">
      <alignment horizontal="center" vertical="center" textRotation="0" wrapText="true" indent="0" shrinkToFit="false"/>
      <protection locked="true" hidden="false"/>
    </xf>
    <xf numFmtId="164" fontId="28" fillId="0" borderId="21" xfId="0" applyFont="true" applyBorder="true" applyAlignment="true" applyProtection="true">
      <alignment horizontal="center" vertical="center" textRotation="0" wrapText="true" indent="0" shrinkToFit="false"/>
      <protection locked="true" hidden="false"/>
    </xf>
    <xf numFmtId="177" fontId="0" fillId="0" borderId="0" xfId="0" applyFont="fals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28" fillId="0" borderId="18" xfId="0" applyFont="true" applyBorder="true" applyAlignment="true" applyProtection="true">
      <alignment horizontal="general" vertical="center" textRotation="0" wrapText="false" indent="0" shrinkToFit="false"/>
      <protection locked="true" hidden="false"/>
    </xf>
    <xf numFmtId="164" fontId="0" fillId="0" borderId="18" xfId="0" applyFont="false" applyBorder="tru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left" vertical="top"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center" vertical="bottom" textRotation="0" wrapText="false" indent="0" shrinkToFit="false"/>
      <protection locked="true" hidden="false"/>
    </xf>
    <xf numFmtId="164" fontId="29" fillId="0" borderId="0" xfId="0" applyFont="true" applyBorder="false" applyAlignment="true" applyProtection="true">
      <alignment horizontal="center" vertical="top" textRotation="0" wrapText="false" indent="0" shrinkToFit="false"/>
      <protection locked="true" hidden="false"/>
    </xf>
    <xf numFmtId="164" fontId="29"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center" vertical="center" textRotation="0" wrapText="false" indent="0" shrinkToFit="false"/>
      <protection locked="true" hidden="false"/>
    </xf>
    <xf numFmtId="164" fontId="30" fillId="0" borderId="0" xfId="0" applyFont="true" applyBorder="false" applyAlignment="true" applyProtection="true">
      <alignment horizontal="general" vertical="center"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right" vertical="bottom" textRotation="0" wrapText="false" indent="0" shrinkToFit="false"/>
      <protection locked="true" hidden="false"/>
    </xf>
    <xf numFmtId="174" fontId="29" fillId="0" borderId="0" xfId="0" applyFont="true" applyBorder="false" applyAlignment="true" applyProtection="true">
      <alignment horizontal="center" vertical="top"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1" fillId="0" borderId="0" xfId="0" applyFont="true" applyBorder="true" applyAlignment="true" applyProtection="true">
      <alignment horizontal="general" vertical="center" textRotation="0" wrapText="true" indent="0" shrinkToFit="false"/>
      <protection locked="true" hidden="false"/>
    </xf>
    <xf numFmtId="164" fontId="29" fillId="11" borderId="0" xfId="0" applyFont="true" applyBorder="false" applyAlignment="true" applyProtection="true">
      <alignment horizontal="center" vertical="center" textRotation="0" wrapText="false" indent="0" shrinkToFit="false"/>
      <protection locked="true" hidden="false"/>
    </xf>
    <xf numFmtId="164" fontId="32" fillId="0" borderId="0" xfId="0" applyFont="true" applyBorder="false" applyAlignment="true" applyProtection="true">
      <alignment horizontal="left"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center" vertical="top" textRotation="0" wrapText="true" indent="0" shrinkToFit="false"/>
      <protection locked="true" hidden="false"/>
    </xf>
    <xf numFmtId="164" fontId="29" fillId="12" borderId="0" xfId="0" applyFont="true" applyBorder="false" applyAlignment="true" applyProtection="true">
      <alignment horizontal="center" vertical="center" textRotation="0" wrapText="false" indent="0" shrinkToFit="false"/>
      <protection locked="true" hidden="false"/>
    </xf>
    <xf numFmtId="164" fontId="29" fillId="13" borderId="0" xfId="0" applyFont="true" applyBorder="false" applyAlignment="true" applyProtection="true">
      <alignment horizontal="general" vertical="bottom" textRotation="0" wrapText="false" indent="0" shrinkToFit="false"/>
      <protection locked="true" hidden="false"/>
    </xf>
    <xf numFmtId="164" fontId="29" fillId="14" borderId="0" xfId="0" applyFont="true" applyBorder="false" applyAlignment="true" applyProtection="true">
      <alignment horizontal="general" vertical="bottom" textRotation="0" wrapText="false" indent="0" shrinkToFit="false"/>
      <protection locked="true" hidden="false"/>
    </xf>
    <xf numFmtId="164" fontId="29" fillId="15" borderId="0" xfId="0" applyFont="true" applyBorder="false" applyAlignment="true" applyProtection="true">
      <alignment horizontal="general" vertical="bottom" textRotation="0" wrapText="false" indent="0" shrinkToFit="false"/>
      <protection locked="true" hidden="false"/>
    </xf>
    <xf numFmtId="164" fontId="30" fillId="15" borderId="0" xfId="0" applyFont="true" applyBorder="false" applyAlignment="true" applyProtection="true">
      <alignment horizontal="general" vertical="bottom" textRotation="0" wrapText="false" indent="0" shrinkToFit="false"/>
      <protection locked="true" hidden="false"/>
    </xf>
    <xf numFmtId="164" fontId="29" fillId="5" borderId="21" xfId="0" applyFont="true" applyBorder="true" applyAlignment="true" applyProtection="true">
      <alignment horizontal="center" vertical="center" textRotation="0" wrapText="false" indent="0" shrinkToFit="false"/>
      <protection locked="true" hidden="false"/>
    </xf>
    <xf numFmtId="164" fontId="29" fillId="5" borderId="21" xfId="0" applyFont="true" applyBorder="true" applyAlignment="true" applyProtection="true">
      <alignment horizontal="center" vertical="center" textRotation="0" wrapText="true" indent="0" shrinkToFit="false"/>
      <protection locked="true" hidden="false"/>
    </xf>
    <xf numFmtId="164" fontId="34" fillId="0" borderId="0" xfId="0" applyFont="true" applyBorder="false" applyAlignment="true" applyProtection="true">
      <alignment horizontal="center" vertical="center" textRotation="0" wrapText="true" indent="0" shrinkToFit="false"/>
      <protection locked="true" hidden="false"/>
    </xf>
    <xf numFmtId="164" fontId="29" fillId="0" borderId="0" xfId="0" applyFont="true" applyBorder="false" applyAlignment="true" applyProtection="true">
      <alignment horizontal="center" vertical="bottom" textRotation="255" wrapText="false" indent="0" shrinkToFit="false"/>
      <protection locked="true" hidden="false"/>
    </xf>
    <xf numFmtId="164" fontId="29" fillId="16" borderId="0" xfId="0" applyFont="true" applyBorder="false" applyAlignment="true" applyProtection="true">
      <alignment horizontal="center" vertical="top" textRotation="255" wrapText="false" indent="0" shrinkToFit="false"/>
      <protection locked="true" hidden="false"/>
    </xf>
    <xf numFmtId="164" fontId="32" fillId="10" borderId="0" xfId="0" applyFont="true" applyBorder="false" applyAlignment="true" applyProtection="true">
      <alignment horizontal="center" vertical="top" textRotation="255" wrapText="false" indent="0" shrinkToFit="false"/>
      <protection locked="true" hidden="false"/>
    </xf>
    <xf numFmtId="164" fontId="32" fillId="5" borderId="0" xfId="0" applyFont="true" applyBorder="false" applyAlignment="true" applyProtection="true">
      <alignment horizontal="center" vertical="top" textRotation="255" wrapText="false" indent="0" shrinkToFit="false"/>
      <protection locked="true" hidden="false"/>
    </xf>
    <xf numFmtId="164" fontId="32" fillId="8" borderId="0" xfId="0" applyFont="true" applyBorder="false" applyAlignment="true" applyProtection="true">
      <alignment horizontal="center" vertical="top" textRotation="255" wrapText="false" indent="0" shrinkToFit="false"/>
      <protection locked="true" hidden="false"/>
    </xf>
    <xf numFmtId="164" fontId="30" fillId="0" borderId="0" xfId="0" applyFont="true" applyBorder="false" applyAlignment="true" applyProtection="true">
      <alignment horizontal="center" vertical="bottom" textRotation="0" wrapText="false" indent="0" shrinkToFit="false"/>
      <protection locked="true" hidden="false"/>
    </xf>
    <xf numFmtId="164" fontId="29" fillId="16" borderId="0" xfId="0" applyFont="true" applyBorder="false" applyAlignment="true" applyProtection="true">
      <alignment horizontal="center" vertical="center" textRotation="0" wrapText="false" indent="0" shrinkToFit="false"/>
      <protection locked="true" hidden="false"/>
    </xf>
    <xf numFmtId="164" fontId="35" fillId="10" borderId="0" xfId="0" applyFont="true" applyBorder="false" applyAlignment="true" applyProtection="true">
      <alignment horizontal="center" vertical="center" textRotation="0" wrapText="false" indent="0" shrinkToFit="false"/>
      <protection locked="true" hidden="false"/>
    </xf>
    <xf numFmtId="164" fontId="35" fillId="5" borderId="0" xfId="0" applyFont="true" applyBorder="false" applyAlignment="true" applyProtection="true">
      <alignment horizontal="center" vertical="center" textRotation="0" wrapText="false" indent="0" shrinkToFit="false"/>
      <protection locked="true" hidden="false"/>
    </xf>
    <xf numFmtId="164" fontId="35" fillId="8" borderId="0" xfId="0" applyFont="true" applyBorder="false" applyAlignment="true" applyProtection="true">
      <alignment horizontal="center" vertical="center" textRotation="0" wrapText="false" indent="0" shrinkToFit="false"/>
      <protection locked="true" hidden="false"/>
    </xf>
    <xf numFmtId="164" fontId="29" fillId="8" borderId="0" xfId="0" applyFont="true" applyBorder="false" applyAlignment="true" applyProtection="true">
      <alignment horizontal="center" vertical="center" textRotation="0" wrapText="false" indent="0" shrinkToFit="false"/>
      <protection locked="true" hidden="false"/>
    </xf>
    <xf numFmtId="164" fontId="29" fillId="0" borderId="21" xfId="0" applyFont="true" applyBorder="true" applyAlignment="true" applyProtection="true">
      <alignment horizontal="left" vertical="top" textRotation="0" wrapText="true" indent="0" shrinkToFit="false"/>
      <protection locked="true" hidden="false"/>
    </xf>
    <xf numFmtId="164" fontId="32" fillId="0" borderId="21" xfId="0" applyFont="true" applyBorder="true" applyAlignment="true" applyProtection="true">
      <alignment horizontal="general" vertical="top" textRotation="0" wrapText="true" indent="0" shrinkToFit="false"/>
      <protection locked="true" hidden="false"/>
    </xf>
    <xf numFmtId="164" fontId="32" fillId="0" borderId="21" xfId="0" applyFont="true" applyBorder="true" applyAlignment="true" applyProtection="true">
      <alignment horizontal="left" vertical="top" textRotation="0" wrapText="true" indent="0" shrinkToFit="false"/>
      <protection locked="true" hidden="false"/>
    </xf>
    <xf numFmtId="164" fontId="29" fillId="0" borderId="21" xfId="0" applyFont="true" applyBorder="true" applyAlignment="true" applyProtection="true">
      <alignment horizontal="left" vertical="top" textRotation="0" wrapText="false" indent="0" shrinkToFit="false"/>
      <protection locked="true" hidden="false"/>
    </xf>
    <xf numFmtId="168" fontId="29" fillId="0" borderId="21" xfId="0" applyFont="true" applyBorder="true" applyAlignment="true" applyProtection="true">
      <alignment horizontal="center" vertical="top" textRotation="0" wrapText="false" indent="0" shrinkToFit="false"/>
      <protection locked="true" hidden="false"/>
    </xf>
    <xf numFmtId="164" fontId="29" fillId="0" borderId="21" xfId="0" applyFont="true" applyBorder="true" applyAlignment="true" applyProtection="true">
      <alignment horizontal="center" vertical="top" textRotation="0" wrapText="true" indent="0" shrinkToFit="false"/>
      <protection locked="true" hidden="false"/>
    </xf>
    <xf numFmtId="174" fontId="29" fillId="0" borderId="21" xfId="0" applyFont="true" applyBorder="true" applyAlignment="true" applyProtection="true">
      <alignment horizontal="center" vertical="top" textRotation="0" wrapText="false" indent="0" shrinkToFit="false"/>
      <protection locked="true" hidden="false"/>
    </xf>
    <xf numFmtId="164" fontId="29" fillId="0" borderId="21" xfId="0" applyFont="true" applyBorder="true" applyAlignment="true" applyProtection="true">
      <alignment horizontal="general" vertical="top" textRotation="0" wrapText="true" indent="0" shrinkToFit="false"/>
      <protection locked="true" hidden="false"/>
    </xf>
    <xf numFmtId="174" fontId="29" fillId="0" borderId="21" xfId="0" applyFont="true" applyBorder="true" applyAlignment="true" applyProtection="true">
      <alignment horizontal="general" vertical="top" textRotation="0" wrapText="true" indent="0" shrinkToFit="false"/>
      <protection locked="true" hidden="false"/>
    </xf>
    <xf numFmtId="178" fontId="29" fillId="16" borderId="0" xfId="0" applyFont="true" applyBorder="false" applyAlignment="true" applyProtection="true">
      <alignment horizontal="center" vertical="center" textRotation="0" wrapText="true" indent="0" shrinkToFit="false"/>
      <protection locked="true" hidden="false"/>
    </xf>
    <xf numFmtId="178" fontId="29" fillId="10" borderId="0" xfId="0" applyFont="true" applyBorder="false" applyAlignment="true" applyProtection="true">
      <alignment horizontal="center" vertical="center" textRotation="0" wrapText="true" indent="0" shrinkToFit="false"/>
      <protection locked="true" hidden="false"/>
    </xf>
    <xf numFmtId="178" fontId="29" fillId="5" borderId="0" xfId="0" applyFont="true" applyBorder="false" applyAlignment="true" applyProtection="true">
      <alignment horizontal="center" vertical="center" textRotation="0" wrapText="true" indent="0" shrinkToFit="false"/>
      <protection locked="true" hidden="false"/>
    </xf>
    <xf numFmtId="178" fontId="29" fillId="8" borderId="0" xfId="0" applyFont="true" applyBorder="false" applyAlignment="true" applyProtection="true">
      <alignment horizontal="center" vertical="center" textRotation="0" wrapText="true" indent="0" shrinkToFit="false"/>
      <protection locked="true" hidden="false"/>
    </xf>
    <xf numFmtId="164" fontId="35" fillId="0" borderId="21" xfId="0" applyFont="true" applyBorder="true" applyAlignment="true" applyProtection="true">
      <alignment horizontal="left" vertical="top" textRotation="0" wrapText="true" indent="0" shrinkToFit="false"/>
      <protection locked="true" hidden="false"/>
    </xf>
    <xf numFmtId="164" fontId="32" fillId="0" borderId="18" xfId="0" applyFont="true" applyBorder="true" applyAlignment="true" applyProtection="true">
      <alignment horizontal="general" vertical="top" textRotation="0" wrapText="true" indent="0" shrinkToFit="false"/>
      <protection locked="true" hidden="false"/>
    </xf>
    <xf numFmtId="164" fontId="29" fillId="0" borderId="40" xfId="0" applyFont="true" applyBorder="true" applyAlignment="true" applyProtection="true">
      <alignment horizontal="left" vertical="top" textRotation="0" wrapText="true" indent="0" shrinkToFit="false"/>
      <protection locked="true" hidden="false"/>
    </xf>
    <xf numFmtId="164" fontId="19" fillId="0" borderId="21" xfId="0" applyFont="true" applyBorder="true" applyAlignment="true" applyProtection="true">
      <alignment horizontal="left" vertical="top" textRotation="0" wrapText="true" indent="0" shrinkToFit="false"/>
      <protection locked="true" hidden="false"/>
    </xf>
    <xf numFmtId="164" fontId="19" fillId="0" borderId="21" xfId="0" applyFont="true" applyBorder="true" applyAlignment="true" applyProtection="true">
      <alignment horizontal="general" vertical="top" textRotation="0" wrapText="true" indent="0" shrinkToFit="false"/>
      <protection locked="true" hidden="false"/>
    </xf>
    <xf numFmtId="164" fontId="29" fillId="0" borderId="21" xfId="0" applyFont="true" applyBorder="true" applyAlignment="true" applyProtection="true">
      <alignment horizontal="general" vertical="top" textRotation="0" wrapText="false" indent="0" shrinkToFit="false"/>
      <protection locked="true" hidden="false"/>
    </xf>
    <xf numFmtId="164" fontId="29" fillId="0" borderId="21" xfId="0" applyFont="true" applyBorder="true" applyAlignment="true" applyProtection="true">
      <alignment horizontal="general" vertical="bottom" textRotation="0" wrapText="false" indent="0" shrinkToFit="false"/>
      <protection locked="true" hidden="false"/>
    </xf>
    <xf numFmtId="164" fontId="36" fillId="0" borderId="21" xfId="0" applyFont="true" applyBorder="true" applyAlignment="true" applyProtection="tru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標準 2" xfId="20"/>
  </cellStyles>
  <dxfs count="25">
    <dxf>
      <fill>
        <patternFill patternType="solid">
          <fgColor rgb="FFEEEEEE"/>
        </patternFill>
      </fill>
    </dxf>
    <dxf>
      <fill>
        <patternFill patternType="solid">
          <fgColor rgb="FFFFFF00"/>
        </patternFill>
      </fill>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DEE6EF"/>
        </patternFill>
      </fill>
    </dxf>
    <dxf>
      <fill>
        <patternFill patternType="solid">
          <fgColor rgb="FFFFD7D7"/>
        </patternFill>
      </fill>
    </dxf>
    <dxf>
      <fill>
        <patternFill patternType="solid">
          <fgColor rgb="FFFFF5CE"/>
        </patternFill>
      </fill>
    </dxf>
    <dxf>
      <fill>
        <patternFill patternType="solid">
          <fgColor rgb="FFC3D69B"/>
        </patternFill>
      </fill>
    </dxf>
    <dxf>
      <fill>
        <patternFill patternType="solid">
          <fgColor rgb="FFF8CBAD"/>
        </patternFill>
      </fill>
    </dxf>
    <dxf>
      <fill>
        <patternFill patternType="solid">
          <fgColor rgb="FFF6C6AD"/>
        </patternFill>
      </fill>
    </dxf>
    <dxf>
      <fill>
        <patternFill>
          <bgColor rgb="FFF6C6AD"/>
        </patternFill>
      </fill>
    </dxf>
    <dxf>
      <font>
        <name val="ＭＳ Ｐゴシック"/>
        <charset val="128"/>
        <family val="2"/>
        <color rgb="FF000000"/>
        <sz val="11"/>
      </font>
      <fill>
        <patternFill>
          <bgColor rgb="FFA6A6A6"/>
        </patternFill>
      </fill>
    </dxf>
    <dxf>
      <font>
        <name val="ＭＳ Ｐゴシック"/>
        <charset val="128"/>
        <family val="2"/>
        <color rgb="FF000000"/>
        <sz val="11"/>
      </font>
      <fill>
        <patternFill>
          <bgColor rgb="FFA6A6A6"/>
        </patternFill>
      </fill>
    </dxf>
    <dxf>
      <font>
        <name val="ＭＳ Ｐゴシック"/>
        <charset val="128"/>
        <family val="2"/>
        <color rgb="FF000000"/>
        <sz val="11"/>
      </font>
      <fill>
        <patternFill>
          <bgColor rgb="FF000000"/>
        </patternFill>
      </fill>
    </dxf>
    <dxf>
      <font>
        <name val="ＭＳ Ｐゴシック"/>
        <charset val="128"/>
        <family val="2"/>
        <color rgb="FF000000"/>
        <sz val="11"/>
      </font>
      <fill>
        <patternFill>
          <bgColor rgb="FFFFFF00"/>
        </patternFill>
      </fill>
    </dxf>
    <dxf>
      <font>
        <name val="ＭＳ Ｐゴシック"/>
        <charset val="128"/>
        <family val="2"/>
        <color rgb="FF000000"/>
        <sz val="11"/>
      </font>
      <fill>
        <patternFill>
          <bgColor rgb="FFF8CBAD"/>
        </patternFill>
      </fill>
    </dxf>
    <dxf>
      <font>
        <name val="ＭＳ Ｐゴシック"/>
        <charset val="128"/>
        <family val="2"/>
        <color rgb="FF000000"/>
        <sz val="11"/>
      </font>
      <fill>
        <patternFill>
          <bgColor rgb="FFC3D69B"/>
        </patternFill>
      </fill>
    </dxf>
    <dxf>
      <fill>
        <patternFill>
          <bgColor rgb="FFF6C6AD"/>
        </patternFill>
      </fill>
    </dxf>
    <dxf>
      <font>
        <name val="ＭＳ Ｐゴシック"/>
        <charset val="128"/>
        <family val="2"/>
        <color rgb="FF000000"/>
        <sz val="11"/>
      </font>
      <fill>
        <patternFill>
          <bgColor rgb="FFA6A6A6"/>
        </patternFill>
      </fill>
    </dxf>
    <dxf>
      <font>
        <name val="ＭＳ Ｐゴシック"/>
        <charset val="128"/>
        <family val="2"/>
        <color rgb="FF000000"/>
        <sz val="11"/>
      </font>
      <fill>
        <patternFill>
          <bgColor rgb="FFA6A6A6"/>
        </patternFill>
      </fill>
    </dxf>
    <dxf>
      <font>
        <name val="ＭＳ Ｐゴシック"/>
        <charset val="128"/>
        <family val="2"/>
        <color rgb="FF000000"/>
        <sz val="11"/>
      </font>
      <fill>
        <patternFill>
          <bgColor rgb="FF000000"/>
        </patternFill>
      </fill>
    </dxf>
    <dxf>
      <font>
        <name val="ＭＳ Ｐゴシック"/>
        <charset val="128"/>
        <family val="2"/>
        <color rgb="FF000000"/>
        <sz val="11"/>
      </font>
      <fill>
        <patternFill>
          <bgColor rgb="FFFFFF00"/>
        </patternFill>
      </fill>
    </dxf>
    <dxf>
      <font>
        <name val="ＭＳ Ｐゴシック"/>
        <charset val="128"/>
        <family val="2"/>
        <color rgb="FF000000"/>
        <sz val="11"/>
      </font>
      <fill>
        <patternFill>
          <bgColor rgb="FFF8CBAD"/>
        </patternFill>
      </fill>
    </dxf>
    <dxf>
      <font>
        <name val="ＭＳ Ｐゴシック"/>
        <charset val="128"/>
        <family val="2"/>
        <color rgb="FF000000"/>
        <sz val="11"/>
      </font>
      <fill>
        <patternFill>
          <bgColor rgb="FFC3D69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729FCF"/>
      <rgbColor rgb="FFA1467E"/>
      <rgbColor rgb="FFFFF5CE"/>
      <rgbColor rgb="FFDEE6EF"/>
      <rgbColor rgb="FF660066"/>
      <rgbColor rgb="FFFF6D6D"/>
      <rgbColor rgb="FF2A6099"/>
      <rgbColor rgb="FFDEDCE6"/>
      <rgbColor rgb="FF000080"/>
      <rgbColor rgb="FFFF00FF"/>
      <rgbColor rgb="FFFFFF00"/>
      <rgbColor rgb="FF00FFFF"/>
      <rgbColor rgb="FF800080"/>
      <rgbColor rgb="FF800000"/>
      <rgbColor rgb="FF008080"/>
      <rgbColor rgb="FF0000FF"/>
      <rgbColor rgb="FF00CCFF"/>
      <rgbColor rgb="FFEEEEEE"/>
      <rgbColor rgb="FFF2F2F2"/>
      <rgbColor rgb="FFFFD7D7"/>
      <rgbColor rgb="FFDDDDDD"/>
      <rgbColor rgb="FFF6C6AD"/>
      <rgbColor rgb="FFCC99FF"/>
      <rgbColor rgb="FFF8CBAD"/>
      <rgbColor rgb="FF3366FF"/>
      <rgbColor rgb="FF33CCCC"/>
      <rgbColor rgb="FF99CC00"/>
      <rgbColor rgb="FFFFCC00"/>
      <rgbColor rgb="FFFF860D"/>
      <rgbColor rgb="FFFF6600"/>
      <rgbColor rgb="FF44546A"/>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171875" defaultRowHeight="18.75" zeroHeight="false" outlineLevelRow="0" outlineLevelCol="0"/>
  <sheetData>
    <row r="1" customFormat="false" ht="25.5" hidden="false" customHeight="false" outlineLevel="0" collapsed="false">
      <c r="A1" s="1" t="s">
        <v>0</v>
      </c>
    </row>
    <row r="3" customFormat="false" ht="18.75" hidden="false" customHeight="false" outlineLevel="0" collapsed="false">
      <c r="A3" s="2" t="s">
        <v>1</v>
      </c>
    </row>
    <row r="4" customFormat="false" ht="18.75" hidden="false" customHeight="false" outlineLevel="0" collapsed="false">
      <c r="A4" s="2" t="s">
        <v>2</v>
      </c>
    </row>
    <row r="5" customFormat="false" ht="18.75" hidden="false" customHeight="false" outlineLevel="0" collapsed="false">
      <c r="A5" s="2" t="s">
        <v>3</v>
      </c>
    </row>
    <row r="6" customFormat="false" ht="18.75" hidden="false" customHeight="false" outlineLevel="0" collapsed="false">
      <c r="A6" s="2" t="s">
        <v>4</v>
      </c>
    </row>
    <row r="9" customFormat="false" ht="18.75" hidden="false" customHeight="false" outlineLevel="0" collapsed="false">
      <c r="A9" s="2" t="s">
        <v>5</v>
      </c>
    </row>
    <row r="10" customFormat="false" ht="18.75" hidden="false" customHeight="false" outlineLevel="0" collapsed="false">
      <c r="A10" s="2" t="s">
        <v>6</v>
      </c>
    </row>
    <row r="11" customFormat="false" ht="18.75" hidden="false" customHeight="false" outlineLevel="0" collapsed="false">
      <c r="A11" s="3" t="s">
        <v>7</v>
      </c>
    </row>
    <row r="12" customFormat="false" ht="18.75" hidden="false" customHeight="false" outlineLevel="0" collapsed="false">
      <c r="A12" s="2" t="s">
        <v>8</v>
      </c>
    </row>
    <row r="13" customFormat="false" ht="18.75" hidden="false" customHeight="false" outlineLevel="0" collapsed="false">
      <c r="A13" s="2" t="s">
        <v>9</v>
      </c>
    </row>
    <row r="14" customFormat="false" ht="18.75" hidden="false" customHeight="false" outlineLevel="0" collapsed="false">
      <c r="A14" s="2" t="s">
        <v>10</v>
      </c>
    </row>
    <row r="15" customFormat="false" ht="18.75" hidden="false" customHeight="false" outlineLevel="0" collapsed="false">
      <c r="A15" s="2" t="s">
        <v>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DC5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A3" activeCellId="0" sqref="A3"/>
    </sheetView>
  </sheetViews>
  <sheetFormatPr defaultColWidth="8.125" defaultRowHeight="18.75" zeroHeight="false" outlineLevelRow="0" outlineLevelCol="1"/>
  <cols>
    <col collapsed="false" customWidth="true" hidden="false" outlineLevel="0" max="1" min="1" style="4" width="4.75"/>
    <col collapsed="false" customWidth="true" hidden="false" outlineLevel="0" max="2" min="2" style="5" width="8.38"/>
    <col collapsed="false" customWidth="true" hidden="false" outlineLevel="0" max="3" min="3" style="6" width="19.25"/>
    <col collapsed="false" customWidth="true" hidden="false" outlineLevel="1" max="4" min="4" style="6" width="27.62"/>
    <col collapsed="false" customWidth="true" hidden="false" outlineLevel="1" max="5" min="5" style="5" width="10.26"/>
    <col collapsed="false" customWidth="true" hidden="false" outlineLevel="1" max="6" min="6" style="4" width="7.88"/>
    <col collapsed="false" customWidth="true" hidden="true" outlineLevel="1" max="7" min="7" style="6" width="10.5"/>
    <col collapsed="false" customWidth="true" hidden="false" outlineLevel="0" max="8" min="8" style="7" width="7.88"/>
    <col collapsed="false" customWidth="true" hidden="false" outlineLevel="0" max="9" min="9" style="8" width="9.25"/>
    <col collapsed="false" customWidth="true" hidden="false" outlineLevel="0" max="10" min="10" style="9" width="4.38"/>
    <col collapsed="false" customWidth="true" hidden="false" outlineLevel="0" max="12" min="11" style="9" width="7.62"/>
    <col collapsed="false" customWidth="true" hidden="false" outlineLevel="0" max="13" min="13" style="10" width="9.25"/>
    <col collapsed="false" customWidth="true" hidden="false" outlineLevel="0" max="14" min="14" style="4" width="8.5"/>
    <col collapsed="false" customWidth="true" hidden="false" outlineLevel="0" max="44" min="15" style="10" width="4.25"/>
    <col collapsed="false" customWidth="true" hidden="false" outlineLevel="0" max="107" min="45" style="9" width="4.25"/>
  </cols>
  <sheetData>
    <row r="1" customFormat="false" ht="18.75" hidden="true" customHeight="false" outlineLevel="0" collapsed="false">
      <c r="B1" s="11"/>
      <c r="C1" s="12"/>
      <c r="D1" s="13"/>
      <c r="E1" s="11"/>
      <c r="F1" s="11"/>
      <c r="G1" s="13"/>
      <c r="H1" s="14"/>
      <c r="I1" s="5"/>
      <c r="J1" s="4"/>
      <c r="N1" s="15"/>
      <c r="O1" s="16"/>
      <c r="AS1" s="10"/>
      <c r="AT1" s="16"/>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6"/>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row>
    <row r="2" customFormat="false" ht="18.75" hidden="true" customHeight="false" outlineLevel="0" collapsed="false">
      <c r="C2" s="12"/>
      <c r="D2" s="13"/>
      <c r="G2" s="13"/>
      <c r="H2" s="17"/>
      <c r="I2" s="18" t="s">
        <v>12</v>
      </c>
      <c r="J2" s="18"/>
      <c r="K2" s="18"/>
      <c r="L2" s="19" t="str">
        <f aca="false">TEXT(WORKDAY(DATE($L$3,$L$4,0),9,祝日・休校日!$B$3:$B$63),"yyyy/m/d")</f>
        <v>2025/10/13</v>
      </c>
      <c r="M2" s="19" t="str">
        <f aca="false">TEXT(WORKDAY(DATE($L$3,$L$4+1,0),2,祝日・休校日!$B$3:$B$63),"yyyy/m/d")</f>
        <v>2025/11/4</v>
      </c>
      <c r="N2" s="19" t="str">
        <f aca="false">TEXT(WORKDAY(DATE($L$3,$L$4+2,0),2,祝日・休校日!$B$3:$B$63),"yyyy/m/d")</f>
        <v>2025/12/2</v>
      </c>
      <c r="O2" s="20" t="n">
        <f aca="false">DATE(L3,L4,1)</f>
        <v>45931</v>
      </c>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10"/>
      <c r="AT2" s="16" t="n">
        <f aca="false">DATE(L3,L4+1,1)</f>
        <v>45962</v>
      </c>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6" t="n">
        <f aca="false">DATE(L3,AT3+1,1)</f>
        <v>45992</v>
      </c>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row>
    <row r="3" customFormat="false" ht="18" hidden="false" customHeight="true" outlineLevel="0" collapsed="false">
      <c r="A3" s="22" t="str">
        <f aca="false">$L$4 &amp; "月開講 WBS管理表"</f>
        <v>10月開講 WBS管理表</v>
      </c>
      <c r="B3" s="22"/>
      <c r="C3" s="22"/>
      <c r="E3" s="6"/>
      <c r="F3" s="6"/>
      <c r="H3" s="23"/>
      <c r="I3" s="24" t="s">
        <v>13</v>
      </c>
      <c r="J3" s="24"/>
      <c r="K3" s="24"/>
      <c r="L3" s="25" t="n">
        <v>2025</v>
      </c>
      <c r="M3" s="26" t="s">
        <v>14</v>
      </c>
      <c r="O3" s="27" t="n">
        <f aca="false">MONTH(O2)</f>
        <v>10</v>
      </c>
      <c r="P3" s="28" t="s">
        <v>15</v>
      </c>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9"/>
      <c r="AT3" s="30" t="n">
        <f aca="false">MONTH(AT2)</f>
        <v>11</v>
      </c>
      <c r="AU3" s="28" t="s">
        <v>15</v>
      </c>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31"/>
      <c r="BY3" s="28" t="n">
        <f aca="false">MONTH(BY2)</f>
        <v>12</v>
      </c>
      <c r="BZ3" s="28" t="s">
        <v>15</v>
      </c>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31"/>
    </row>
    <row r="4" customFormat="false" ht="18" hidden="false" customHeight="true" outlineLevel="0" collapsed="false">
      <c r="A4" s="22"/>
      <c r="B4" s="22"/>
      <c r="C4" s="22"/>
      <c r="D4" s="13"/>
      <c r="E4" s="13"/>
      <c r="F4" s="13"/>
      <c r="G4" s="13"/>
      <c r="H4" s="23"/>
      <c r="I4" s="24"/>
      <c r="J4" s="24"/>
      <c r="K4" s="24"/>
      <c r="L4" s="32" t="n">
        <v>10</v>
      </c>
      <c r="M4" s="26" t="s">
        <v>15</v>
      </c>
      <c r="O4" s="33" t="n">
        <f aca="false">DATE(L3,O3,1)</f>
        <v>45931</v>
      </c>
      <c r="P4" s="34" t="n">
        <f aca="false">O4+1</f>
        <v>45932</v>
      </c>
      <c r="Q4" s="34" t="n">
        <f aca="false">P4+1</f>
        <v>45933</v>
      </c>
      <c r="R4" s="34" t="n">
        <f aca="false">Q4+1</f>
        <v>45934</v>
      </c>
      <c r="S4" s="34" t="n">
        <f aca="false">R4+1</f>
        <v>45935</v>
      </c>
      <c r="T4" s="34" t="n">
        <f aca="false">S4+1</f>
        <v>45936</v>
      </c>
      <c r="U4" s="34" t="n">
        <f aca="false">T4+1</f>
        <v>45937</v>
      </c>
      <c r="V4" s="34" t="n">
        <f aca="false">U4+1</f>
        <v>45938</v>
      </c>
      <c r="W4" s="34" t="n">
        <f aca="false">V4+1</f>
        <v>45939</v>
      </c>
      <c r="X4" s="34" t="n">
        <f aca="false">W4+1</f>
        <v>45940</v>
      </c>
      <c r="Y4" s="34" t="n">
        <f aca="false">X4+1</f>
        <v>45941</v>
      </c>
      <c r="Z4" s="34" t="n">
        <f aca="false">Y4+1</f>
        <v>45942</v>
      </c>
      <c r="AA4" s="34" t="n">
        <f aca="false">Z4+1</f>
        <v>45943</v>
      </c>
      <c r="AB4" s="34" t="n">
        <f aca="false">AA4+1</f>
        <v>45944</v>
      </c>
      <c r="AC4" s="34" t="n">
        <f aca="false">AB4+1</f>
        <v>45945</v>
      </c>
      <c r="AD4" s="34" t="n">
        <f aca="false">AC4+1</f>
        <v>45946</v>
      </c>
      <c r="AE4" s="34" t="n">
        <f aca="false">AD4+1</f>
        <v>45947</v>
      </c>
      <c r="AF4" s="34" t="n">
        <f aca="false">AE4+1</f>
        <v>45948</v>
      </c>
      <c r="AG4" s="34" t="n">
        <f aca="false">AF4+1</f>
        <v>45949</v>
      </c>
      <c r="AH4" s="34" t="n">
        <f aca="false">AG4+1</f>
        <v>45950</v>
      </c>
      <c r="AI4" s="34" t="n">
        <f aca="false">AH4+1</f>
        <v>45951</v>
      </c>
      <c r="AJ4" s="34" t="n">
        <f aca="false">AI4+1</f>
        <v>45952</v>
      </c>
      <c r="AK4" s="34" t="n">
        <f aca="false">AJ4+1</f>
        <v>45953</v>
      </c>
      <c r="AL4" s="34" t="n">
        <f aca="false">AK4+1</f>
        <v>45954</v>
      </c>
      <c r="AM4" s="34" t="n">
        <f aca="false">AL4+1</f>
        <v>45955</v>
      </c>
      <c r="AN4" s="34" t="n">
        <f aca="false">AM4+1</f>
        <v>45956</v>
      </c>
      <c r="AO4" s="34" t="n">
        <f aca="false">AN4+1</f>
        <v>45957</v>
      </c>
      <c r="AP4" s="34" t="n">
        <f aca="false">AO4+1</f>
        <v>45958</v>
      </c>
      <c r="AQ4" s="34" t="n">
        <f aca="false">IF(AP4="","-",IF(DAY(AP4+1)=1,"-",AP4+1))</f>
        <v>45959</v>
      </c>
      <c r="AR4" s="34" t="n">
        <f aca="false">IF(AQ4="-","-",IF(DAY(AQ4+1)=1,"-",AQ4+1))</f>
        <v>45960</v>
      </c>
      <c r="AS4" s="35" t="n">
        <f aca="false">IF(AR4="-","-",IF(DAY(AR4+1)=1,"-",AR4+1))</f>
        <v>45961</v>
      </c>
      <c r="AT4" s="36" t="n">
        <f aca="false">DATE(L3,AT3,1)</f>
        <v>45962</v>
      </c>
      <c r="AU4" s="34" t="n">
        <f aca="false">AT4+1</f>
        <v>45963</v>
      </c>
      <c r="AV4" s="34" t="n">
        <f aca="false">AU4+1</f>
        <v>45964</v>
      </c>
      <c r="AW4" s="34" t="n">
        <f aca="false">AV4+1</f>
        <v>45965</v>
      </c>
      <c r="AX4" s="34" t="n">
        <f aca="false">AW4+1</f>
        <v>45966</v>
      </c>
      <c r="AY4" s="34" t="n">
        <f aca="false">AX4+1</f>
        <v>45967</v>
      </c>
      <c r="AZ4" s="34" t="n">
        <f aca="false">AY4+1</f>
        <v>45968</v>
      </c>
      <c r="BA4" s="34" t="n">
        <f aca="false">AZ4+1</f>
        <v>45969</v>
      </c>
      <c r="BB4" s="34" t="n">
        <f aca="false">BA4+1</f>
        <v>45970</v>
      </c>
      <c r="BC4" s="34" t="n">
        <f aca="false">BB4+1</f>
        <v>45971</v>
      </c>
      <c r="BD4" s="34" t="n">
        <f aca="false">BC4+1</f>
        <v>45972</v>
      </c>
      <c r="BE4" s="34" t="n">
        <f aca="false">BD4+1</f>
        <v>45973</v>
      </c>
      <c r="BF4" s="34" t="n">
        <f aca="false">BE4+1</f>
        <v>45974</v>
      </c>
      <c r="BG4" s="34" t="n">
        <f aca="false">BF4+1</f>
        <v>45975</v>
      </c>
      <c r="BH4" s="34" t="n">
        <f aca="false">BG4+1</f>
        <v>45976</v>
      </c>
      <c r="BI4" s="34" t="n">
        <f aca="false">BH4+1</f>
        <v>45977</v>
      </c>
      <c r="BJ4" s="34" t="n">
        <f aca="false">BI4+1</f>
        <v>45978</v>
      </c>
      <c r="BK4" s="34" t="n">
        <f aca="false">BJ4+1</f>
        <v>45979</v>
      </c>
      <c r="BL4" s="34" t="n">
        <f aca="false">BK4+1</f>
        <v>45980</v>
      </c>
      <c r="BM4" s="34" t="n">
        <f aca="false">BL4+1</f>
        <v>45981</v>
      </c>
      <c r="BN4" s="34" t="n">
        <f aca="false">BM4+1</f>
        <v>45982</v>
      </c>
      <c r="BO4" s="34" t="n">
        <f aca="false">BN4+1</f>
        <v>45983</v>
      </c>
      <c r="BP4" s="34" t="n">
        <f aca="false">BO4+1</f>
        <v>45984</v>
      </c>
      <c r="BQ4" s="34" t="n">
        <f aca="false">BP4+1</f>
        <v>45985</v>
      </c>
      <c r="BR4" s="34" t="n">
        <f aca="false">BQ4+1</f>
        <v>45986</v>
      </c>
      <c r="BS4" s="34" t="n">
        <f aca="false">BR4+1</f>
        <v>45987</v>
      </c>
      <c r="BT4" s="34" t="n">
        <f aca="false">BS4+1</f>
        <v>45988</v>
      </c>
      <c r="BU4" s="34" t="n">
        <f aca="false">BT4+1</f>
        <v>45989</v>
      </c>
      <c r="BV4" s="34" t="n">
        <f aca="false">IF(BU4="","",IF(DAY(BU4+1)=1,"-",BU4+1))</f>
        <v>45990</v>
      </c>
      <c r="BW4" s="34" t="n">
        <f aca="false">IF(BV4="-","-",IF(DAY(BV4+1)=1,"-",BV4+1))</f>
        <v>45991</v>
      </c>
      <c r="BX4" s="35" t="str">
        <f aca="false">IF(BW4="-","-",IF(DAY(BW4+1)=1,"-",BW4+1))</f>
        <v>-</v>
      </c>
      <c r="BY4" s="36" t="n">
        <f aca="false">DATE(L3,BY3,1)</f>
        <v>45992</v>
      </c>
      <c r="BZ4" s="34" t="n">
        <f aca="false">BY4+1</f>
        <v>45993</v>
      </c>
      <c r="CA4" s="34" t="n">
        <f aca="false">BZ4+1</f>
        <v>45994</v>
      </c>
      <c r="CB4" s="34" t="n">
        <f aca="false">CA4+1</f>
        <v>45995</v>
      </c>
      <c r="CC4" s="34" t="n">
        <f aca="false">CB4+1</f>
        <v>45996</v>
      </c>
      <c r="CD4" s="34" t="n">
        <f aca="false">CC4+1</f>
        <v>45997</v>
      </c>
      <c r="CE4" s="34" t="n">
        <f aca="false">CD4+1</f>
        <v>45998</v>
      </c>
      <c r="CF4" s="34" t="n">
        <f aca="false">CE4+1</f>
        <v>45999</v>
      </c>
      <c r="CG4" s="34" t="n">
        <f aca="false">CF4+1</f>
        <v>46000</v>
      </c>
      <c r="CH4" s="34" t="n">
        <f aca="false">CG4+1</f>
        <v>46001</v>
      </c>
      <c r="CI4" s="34" t="n">
        <f aca="false">CH4+1</f>
        <v>46002</v>
      </c>
      <c r="CJ4" s="34" t="n">
        <f aca="false">CI4+1</f>
        <v>46003</v>
      </c>
      <c r="CK4" s="34" t="n">
        <f aca="false">CJ4+1</f>
        <v>46004</v>
      </c>
      <c r="CL4" s="34" t="n">
        <f aca="false">CK4+1</f>
        <v>46005</v>
      </c>
      <c r="CM4" s="34" t="n">
        <f aca="false">CL4+1</f>
        <v>46006</v>
      </c>
      <c r="CN4" s="34" t="n">
        <f aca="false">CM4+1</f>
        <v>46007</v>
      </c>
      <c r="CO4" s="34" t="n">
        <f aca="false">CN4+1</f>
        <v>46008</v>
      </c>
      <c r="CP4" s="34" t="n">
        <f aca="false">CO4+1</f>
        <v>46009</v>
      </c>
      <c r="CQ4" s="34" t="n">
        <f aca="false">CP4+1</f>
        <v>46010</v>
      </c>
      <c r="CR4" s="34" t="n">
        <f aca="false">CQ4+1</f>
        <v>46011</v>
      </c>
      <c r="CS4" s="34" t="n">
        <f aca="false">CR4+1</f>
        <v>46012</v>
      </c>
      <c r="CT4" s="34" t="n">
        <f aca="false">CS4+1</f>
        <v>46013</v>
      </c>
      <c r="CU4" s="34" t="n">
        <f aca="false">CT4+1</f>
        <v>46014</v>
      </c>
      <c r="CV4" s="34" t="n">
        <f aca="false">CU4+1</f>
        <v>46015</v>
      </c>
      <c r="CW4" s="34" t="n">
        <f aca="false">CV4+1</f>
        <v>46016</v>
      </c>
      <c r="CX4" s="34" t="n">
        <f aca="false">CW4+1</f>
        <v>46017</v>
      </c>
      <c r="CY4" s="34" t="n">
        <f aca="false">CX4+1</f>
        <v>46018</v>
      </c>
      <c r="CZ4" s="34" t="n">
        <f aca="false">CY4+1</f>
        <v>46019</v>
      </c>
      <c r="DA4" s="37" t="n">
        <f aca="false">IF(CZ4="","-",IF(DAY(CZ4+1)=1,"-",CZ4+1))</f>
        <v>46020</v>
      </c>
      <c r="DB4" s="37" t="n">
        <f aca="false">IF(DA4="-","-",IF(DAY(DA4+1)=1,"-",DA4+1))</f>
        <v>46021</v>
      </c>
      <c r="DC4" s="38" t="n">
        <f aca="false">IF(DB4="-","-",IF(DAY(DB4+1)=1,"-",DB4+1))</f>
        <v>46022</v>
      </c>
    </row>
    <row r="5" customFormat="false" ht="18" hidden="false" customHeight="true" outlineLevel="0" collapsed="false">
      <c r="A5" s="39" t="s">
        <v>16</v>
      </c>
      <c r="B5" s="39"/>
      <c r="C5" s="39"/>
      <c r="I5" s="40"/>
      <c r="L5" s="24" t="s">
        <v>17</v>
      </c>
      <c r="M5" s="24"/>
      <c r="N5" s="41" t="n">
        <f aca="false">SUM($N$8:$N$599)/COUNTA($N$8:$N$599)</f>
        <v>0</v>
      </c>
      <c r="O5" s="42" t="str">
        <f aca="false">TEXT(O4,"aaa")</f>
        <v>水</v>
      </c>
      <c r="P5" s="43" t="str">
        <f aca="false">TEXT(P4,"aaa")</f>
        <v>木</v>
      </c>
      <c r="Q5" s="43" t="str">
        <f aca="false">TEXT(Q4,"aaa")</f>
        <v>金</v>
      </c>
      <c r="R5" s="43" t="str">
        <f aca="false">TEXT(R4,"aaa")</f>
        <v>土</v>
      </c>
      <c r="S5" s="43" t="str">
        <f aca="false">TEXT(S4,"aaa")</f>
        <v>日</v>
      </c>
      <c r="T5" s="43" t="str">
        <f aca="false">TEXT(T4,"aaa")</f>
        <v>月</v>
      </c>
      <c r="U5" s="43" t="str">
        <f aca="false">TEXT(U4,"aaa")</f>
        <v>火</v>
      </c>
      <c r="V5" s="43" t="str">
        <f aca="false">TEXT(V4,"aaa")</f>
        <v>水</v>
      </c>
      <c r="W5" s="43" t="str">
        <f aca="false">TEXT(W4,"aaa")</f>
        <v>木</v>
      </c>
      <c r="X5" s="43" t="str">
        <f aca="false">TEXT(X4,"aaa")</f>
        <v>金</v>
      </c>
      <c r="Y5" s="43" t="str">
        <f aca="false">TEXT(Y4,"aaa")</f>
        <v>土</v>
      </c>
      <c r="Z5" s="43" t="str">
        <f aca="false">TEXT(Z4,"aaa")</f>
        <v>日</v>
      </c>
      <c r="AA5" s="43" t="str">
        <f aca="false">TEXT(AA4,"aaa")</f>
        <v>月</v>
      </c>
      <c r="AB5" s="43" t="str">
        <f aca="false">TEXT(AB4,"aaa")</f>
        <v>火</v>
      </c>
      <c r="AC5" s="43" t="str">
        <f aca="false">TEXT(AC4,"aaa")</f>
        <v>水</v>
      </c>
      <c r="AD5" s="43" t="str">
        <f aca="false">TEXT(AD4,"aaa")</f>
        <v>木</v>
      </c>
      <c r="AE5" s="43" t="str">
        <f aca="false">TEXT(AE4,"aaa")</f>
        <v>金</v>
      </c>
      <c r="AF5" s="43" t="str">
        <f aca="false">TEXT(AF4,"aaa")</f>
        <v>土</v>
      </c>
      <c r="AG5" s="43" t="str">
        <f aca="false">TEXT(AG4,"aaa")</f>
        <v>日</v>
      </c>
      <c r="AH5" s="43" t="str">
        <f aca="false">TEXT(AH4,"aaa")</f>
        <v>月</v>
      </c>
      <c r="AI5" s="43" t="str">
        <f aca="false">TEXT(AI4,"aaa")</f>
        <v>火</v>
      </c>
      <c r="AJ5" s="43" t="str">
        <f aca="false">TEXT(AJ4,"aaa")</f>
        <v>水</v>
      </c>
      <c r="AK5" s="43" t="str">
        <f aca="false">TEXT(AK4,"aaa")</f>
        <v>木</v>
      </c>
      <c r="AL5" s="43" t="str">
        <f aca="false">TEXT(AL4,"aaa")</f>
        <v>金</v>
      </c>
      <c r="AM5" s="43" t="str">
        <f aca="false">TEXT(AM4,"aaa")</f>
        <v>土</v>
      </c>
      <c r="AN5" s="43" t="str">
        <f aca="false">TEXT(AN4,"aaa")</f>
        <v>日</v>
      </c>
      <c r="AO5" s="43" t="str">
        <f aca="false">TEXT(AO4,"aaa")</f>
        <v>月</v>
      </c>
      <c r="AP5" s="43" t="str">
        <f aca="false">TEXT(AP4,"aaa")</f>
        <v>火</v>
      </c>
      <c r="AQ5" s="44" t="str">
        <f aca="false">TEXT(AQ4,"aaa")</f>
        <v>水</v>
      </c>
      <c r="AR5" s="44" t="str">
        <f aca="false">TEXT(AR4,"aaa")</f>
        <v>木</v>
      </c>
      <c r="AS5" s="45" t="str">
        <f aca="false">TEXT(AS4,"aaa")</f>
        <v>金</v>
      </c>
      <c r="AT5" s="46" t="str">
        <f aca="false">TEXT(AT4,"aaa")</f>
        <v>土</v>
      </c>
      <c r="AU5" s="43" t="str">
        <f aca="false">TEXT(AU4,"aaa")</f>
        <v>日</v>
      </c>
      <c r="AV5" s="43" t="str">
        <f aca="false">TEXT(AV4,"aaa")</f>
        <v>月</v>
      </c>
      <c r="AW5" s="43" t="str">
        <f aca="false">TEXT(AW4,"aaa")</f>
        <v>火</v>
      </c>
      <c r="AX5" s="43" t="str">
        <f aca="false">TEXT(AX4,"aaa")</f>
        <v>水</v>
      </c>
      <c r="AY5" s="43" t="str">
        <f aca="false">TEXT(AY4,"aaa")</f>
        <v>木</v>
      </c>
      <c r="AZ5" s="43" t="str">
        <f aca="false">TEXT(AZ4,"aaa")</f>
        <v>金</v>
      </c>
      <c r="BA5" s="43" t="str">
        <f aca="false">TEXT(BA4,"aaa")</f>
        <v>土</v>
      </c>
      <c r="BB5" s="43" t="str">
        <f aca="false">TEXT(BB4,"aaa")</f>
        <v>日</v>
      </c>
      <c r="BC5" s="43" t="str">
        <f aca="false">TEXT(BC4,"aaa")</f>
        <v>月</v>
      </c>
      <c r="BD5" s="43" t="str">
        <f aca="false">TEXT(BD4,"aaa")</f>
        <v>火</v>
      </c>
      <c r="BE5" s="43" t="str">
        <f aca="false">TEXT(BE4,"aaa")</f>
        <v>水</v>
      </c>
      <c r="BF5" s="43" t="str">
        <f aca="false">TEXT(BF4,"aaa")</f>
        <v>木</v>
      </c>
      <c r="BG5" s="43" t="str">
        <f aca="false">TEXT(BG4,"aaa")</f>
        <v>金</v>
      </c>
      <c r="BH5" s="43" t="str">
        <f aca="false">TEXT(BH4,"aaa")</f>
        <v>土</v>
      </c>
      <c r="BI5" s="43" t="str">
        <f aca="false">TEXT(BI4,"aaa")</f>
        <v>日</v>
      </c>
      <c r="BJ5" s="43" t="str">
        <f aca="false">TEXT(BJ4,"aaa")</f>
        <v>月</v>
      </c>
      <c r="BK5" s="43" t="str">
        <f aca="false">TEXT(BK4,"aaa")</f>
        <v>火</v>
      </c>
      <c r="BL5" s="43" t="str">
        <f aca="false">TEXT(BL4,"aaa")</f>
        <v>水</v>
      </c>
      <c r="BM5" s="43" t="str">
        <f aca="false">TEXT(BM4,"aaa")</f>
        <v>木</v>
      </c>
      <c r="BN5" s="43" t="str">
        <f aca="false">TEXT(BN4,"aaa")</f>
        <v>金</v>
      </c>
      <c r="BO5" s="43" t="str">
        <f aca="false">TEXT(BO4,"aaa")</f>
        <v>土</v>
      </c>
      <c r="BP5" s="43" t="str">
        <f aca="false">TEXT(BP4,"aaa")</f>
        <v>日</v>
      </c>
      <c r="BQ5" s="43" t="str">
        <f aca="false">TEXT(BQ4,"aaa")</f>
        <v>月</v>
      </c>
      <c r="BR5" s="43" t="str">
        <f aca="false">TEXT(BR4,"aaa")</f>
        <v>火</v>
      </c>
      <c r="BS5" s="43" t="str">
        <f aca="false">TEXT(BS4,"aaa")</f>
        <v>水</v>
      </c>
      <c r="BT5" s="43" t="str">
        <f aca="false">TEXT(BT4,"aaa")</f>
        <v>木</v>
      </c>
      <c r="BU5" s="43" t="str">
        <f aca="false">TEXT(BU4,"aaa")</f>
        <v>金</v>
      </c>
      <c r="BV5" s="44" t="str">
        <f aca="false">TEXT(BV4,"aaa")</f>
        <v>土</v>
      </c>
      <c r="BW5" s="44" t="str">
        <f aca="false">TEXT(BW4,"aaa")</f>
        <v>日</v>
      </c>
      <c r="BX5" s="45" t="str">
        <f aca="false">TEXT(BX4,"aaa")</f>
        <v>-</v>
      </c>
      <c r="BY5" s="46" t="str">
        <f aca="false">TEXT(BY4,"aaa")</f>
        <v>月</v>
      </c>
      <c r="BZ5" s="43" t="str">
        <f aca="false">TEXT(BZ4,"aaa")</f>
        <v>火</v>
      </c>
      <c r="CA5" s="43" t="str">
        <f aca="false">TEXT(CA4,"aaa")</f>
        <v>水</v>
      </c>
      <c r="CB5" s="43" t="str">
        <f aca="false">TEXT(CB4,"aaa")</f>
        <v>木</v>
      </c>
      <c r="CC5" s="43" t="str">
        <f aca="false">TEXT(CC4,"aaa")</f>
        <v>金</v>
      </c>
      <c r="CD5" s="43" t="str">
        <f aca="false">TEXT(CD4,"aaa")</f>
        <v>土</v>
      </c>
      <c r="CE5" s="43" t="str">
        <f aca="false">TEXT(CE4,"aaa")</f>
        <v>日</v>
      </c>
      <c r="CF5" s="43" t="str">
        <f aca="false">TEXT(CF4,"aaa")</f>
        <v>月</v>
      </c>
      <c r="CG5" s="43" t="str">
        <f aca="false">TEXT(CG4,"aaa")</f>
        <v>火</v>
      </c>
      <c r="CH5" s="43" t="str">
        <f aca="false">TEXT(CH4,"aaa")</f>
        <v>水</v>
      </c>
      <c r="CI5" s="43" t="str">
        <f aca="false">TEXT(CI4,"aaa")</f>
        <v>木</v>
      </c>
      <c r="CJ5" s="43" t="str">
        <f aca="false">TEXT(CJ4,"aaa")</f>
        <v>金</v>
      </c>
      <c r="CK5" s="43" t="str">
        <f aca="false">TEXT(CK4,"aaa")</f>
        <v>土</v>
      </c>
      <c r="CL5" s="43" t="str">
        <f aca="false">TEXT(CL4,"aaa")</f>
        <v>日</v>
      </c>
      <c r="CM5" s="43" t="str">
        <f aca="false">TEXT(CM4,"aaa")</f>
        <v>月</v>
      </c>
      <c r="CN5" s="43" t="str">
        <f aca="false">TEXT(CN4,"aaa")</f>
        <v>火</v>
      </c>
      <c r="CO5" s="43" t="str">
        <f aca="false">TEXT(CO4,"aaa")</f>
        <v>水</v>
      </c>
      <c r="CP5" s="43" t="str">
        <f aca="false">TEXT(CP4,"aaa")</f>
        <v>木</v>
      </c>
      <c r="CQ5" s="43" t="str">
        <f aca="false">TEXT(CQ4,"aaa")</f>
        <v>金</v>
      </c>
      <c r="CR5" s="43" t="str">
        <f aca="false">TEXT(CR4,"aaa")</f>
        <v>土</v>
      </c>
      <c r="CS5" s="43" t="str">
        <f aca="false">TEXT(CS4,"aaa")</f>
        <v>日</v>
      </c>
      <c r="CT5" s="43" t="str">
        <f aca="false">TEXT(CT4,"aaa")</f>
        <v>月</v>
      </c>
      <c r="CU5" s="43" t="str">
        <f aca="false">TEXT(CU4,"aaa")</f>
        <v>火</v>
      </c>
      <c r="CV5" s="43" t="str">
        <f aca="false">TEXT(CV4,"aaa")</f>
        <v>水</v>
      </c>
      <c r="CW5" s="43" t="str">
        <f aca="false">TEXT(CW4,"aaa")</f>
        <v>木</v>
      </c>
      <c r="CX5" s="43" t="str">
        <f aca="false">TEXT(CX4,"aaa")</f>
        <v>金</v>
      </c>
      <c r="CY5" s="43" t="str">
        <f aca="false">TEXT(CY4,"aaa")</f>
        <v>土</v>
      </c>
      <c r="CZ5" s="43" t="str">
        <f aca="false">TEXT(CZ4,"aaa")</f>
        <v>日</v>
      </c>
      <c r="DA5" s="43" t="str">
        <f aca="false">TEXT(DA4,"aaa")</f>
        <v>月</v>
      </c>
      <c r="DB5" s="43" t="str">
        <f aca="false">TEXT(DB4,"aaa")</f>
        <v>火</v>
      </c>
      <c r="DC5" s="47" t="str">
        <f aca="false">TEXT(DC4,"aaa")</f>
        <v>水</v>
      </c>
    </row>
    <row r="6" customFormat="false" ht="18" hidden="false" customHeight="true" outlineLevel="0" collapsed="false">
      <c r="J6" s="48"/>
      <c r="K6" s="23"/>
      <c r="L6" s="24"/>
      <c r="M6" s="24"/>
      <c r="N6" s="41"/>
      <c r="O6" s="49" t="str">
        <f aca="false">IF(ISNA(VLOOKUP(O4,祝日・休校日!$B$3:$C$71,1,0)),"","祝日")</f>
        <v/>
      </c>
      <c r="P6" s="50" t="str">
        <f aca="false">IF(ISNA(VLOOKUP(P4,祝日・休校日!$B$3:$C$71,1,0)),"","祝日")</f>
        <v/>
      </c>
      <c r="Q6" s="50" t="str">
        <f aca="false">IF(ISNA(VLOOKUP(Q4,祝日・休校日!$B$3:$C$71,1,0)),"","祝日")</f>
        <v/>
      </c>
      <c r="R6" s="50" t="str">
        <f aca="false">IF(ISNA(VLOOKUP(R4,祝日・休校日!$B$3:$C$71,1,0)),"","祝日")</f>
        <v/>
      </c>
      <c r="S6" s="50" t="str">
        <f aca="false">IF(ISNA(VLOOKUP(S4,祝日・休校日!$B$3:$C$71,1,0)),"","祝日")</f>
        <v/>
      </c>
      <c r="T6" s="50" t="str">
        <f aca="false">IF(ISNA(VLOOKUP(T4,祝日・休校日!$B$3:$C$71,1,0)),"","祝日")</f>
        <v/>
      </c>
      <c r="U6" s="50" t="str">
        <f aca="false">IF(ISNA(VLOOKUP(U4,祝日・休校日!$B$3:$C$71,1,0)),"","祝日")</f>
        <v/>
      </c>
      <c r="V6" s="50" t="str">
        <f aca="false">IF(ISNA(VLOOKUP(V4,祝日・休校日!$B$3:$C$71,1,0)),"","祝日")</f>
        <v/>
      </c>
      <c r="W6" s="50" t="str">
        <f aca="false">IF(ISNA(VLOOKUP(W4,祝日・休校日!$B$3:$C$71,1,0)),"","祝日")</f>
        <v/>
      </c>
      <c r="X6" s="50" t="str">
        <f aca="false">IF(ISNA(VLOOKUP(X4,祝日・休校日!$B$3:$C$71,1,0)),"","祝日")</f>
        <v/>
      </c>
      <c r="Y6" s="50" t="str">
        <f aca="false">IF(ISNA(VLOOKUP(Y4,祝日・休校日!$B$3:$C$71,1,0)),"","祝日")</f>
        <v/>
      </c>
      <c r="Z6" s="50" t="str">
        <f aca="false">IF(ISNA(VLOOKUP(Z4,祝日・休校日!$B$3:$C$71,1,0)),"","祝日")</f>
        <v/>
      </c>
      <c r="AA6" s="50" t="str">
        <f aca="false">IF(ISNA(VLOOKUP(AA4,祝日・休校日!$B$3:$C$71,1,0)),"","祝日")</f>
        <v/>
      </c>
      <c r="AB6" s="50" t="str">
        <f aca="false">IF(ISNA(VLOOKUP(AB4,祝日・休校日!$B$3:$C$71,1,0)),"","祝日")</f>
        <v/>
      </c>
      <c r="AC6" s="50" t="str">
        <f aca="false">IF(ISNA(VLOOKUP(AC4,祝日・休校日!$B$3:$C$71,1,0)),"","祝日")</f>
        <v/>
      </c>
      <c r="AD6" s="50" t="str">
        <f aca="false">IF(ISNA(VLOOKUP(AD4,祝日・休校日!$B$3:$C$71,1,0)),"","祝日")</f>
        <v/>
      </c>
      <c r="AE6" s="50" t="str">
        <f aca="false">IF(ISNA(VLOOKUP(AE4,祝日・休校日!$B$3:$C$71,1,0)),"","祝日")</f>
        <v/>
      </c>
      <c r="AF6" s="50" t="str">
        <f aca="false">IF(ISNA(VLOOKUP(AF4,祝日・休校日!$B$3:$C$71,1,0)),"","祝日")</f>
        <v/>
      </c>
      <c r="AG6" s="50" t="str">
        <f aca="false">IF(ISNA(VLOOKUP(AG4,祝日・休校日!$B$3:$C$71,1,0)),"","祝日")</f>
        <v/>
      </c>
      <c r="AH6" s="50" t="str">
        <f aca="false">IF(ISNA(VLOOKUP(AH4,祝日・休校日!$B$3:$C$71,1,0)),"","祝日")</f>
        <v/>
      </c>
      <c r="AI6" s="50" t="str">
        <f aca="false">IF(ISNA(VLOOKUP(AI4,祝日・休校日!$B$3:$C$71,1,0)),"","祝日")</f>
        <v/>
      </c>
      <c r="AJ6" s="50" t="str">
        <f aca="false">IF(ISNA(VLOOKUP(AJ4,祝日・休校日!$B$3:$C$71,1,0)),"","祝日")</f>
        <v/>
      </c>
      <c r="AK6" s="50" t="str">
        <f aca="false">IF(ISNA(VLOOKUP(AK4,祝日・休校日!$B$3:$C$71,1,0)),"","祝日")</f>
        <v/>
      </c>
      <c r="AL6" s="50" t="str">
        <f aca="false">IF(ISNA(VLOOKUP(AL4,祝日・休校日!$B$3:$C$71,1,0)),"","祝日")</f>
        <v/>
      </c>
      <c r="AM6" s="50" t="str">
        <f aca="false">IF(ISNA(VLOOKUP(AM4,祝日・休校日!$B$3:$C$71,1,0)),"","祝日")</f>
        <v/>
      </c>
      <c r="AN6" s="50" t="str">
        <f aca="false">IF(ISNA(VLOOKUP(AN4,祝日・休校日!$B$3:$C$71,1,0)),"","祝日")</f>
        <v/>
      </c>
      <c r="AO6" s="50" t="str">
        <f aca="false">IF(ISNA(VLOOKUP(AO4,祝日・休校日!$B$3:$C$71,1,0)),"","祝日")</f>
        <v/>
      </c>
      <c r="AP6" s="50" t="str">
        <f aca="false">IF(ISNA(VLOOKUP(AP4,祝日・休校日!$B$3:$C$71,1,0)),"","祝日")</f>
        <v/>
      </c>
      <c r="AQ6" s="50" t="str">
        <f aca="false">IF(ISNA(VLOOKUP(AQ4,祝日・休校日!$B$3:$C$71,1,0)),"","祝日")</f>
        <v/>
      </c>
      <c r="AR6" s="50" t="str">
        <f aca="false">IF(ISNA(VLOOKUP(AR4,祝日・休校日!$B$3:$C$71,1,0)),"","祝日")</f>
        <v/>
      </c>
      <c r="AS6" s="35"/>
      <c r="AT6" s="50" t="str">
        <f aca="false">IF(ISNA(VLOOKUP(AT4,祝日・休校日!$B$3:$C$71,1,0)),"","祝日")</f>
        <v/>
      </c>
      <c r="AU6" s="50" t="str">
        <f aca="false">IF(ISNA(VLOOKUP(AU4,祝日・休校日!$B$3:$C$71,1,0)),"","祝日")</f>
        <v/>
      </c>
      <c r="AV6" s="50" t="str">
        <f aca="false">IF(ISNA(VLOOKUP(AV4,祝日・休校日!$B$3:$C$71,1,0)),"","祝日")</f>
        <v/>
      </c>
      <c r="AW6" s="50" t="str">
        <f aca="false">IF(ISNA(VLOOKUP(AW4,祝日・休校日!$B$3:$C$71,1,0)),"","祝日")</f>
        <v/>
      </c>
      <c r="AX6" s="50" t="str">
        <f aca="false">IF(ISNA(VLOOKUP(AX4,祝日・休校日!$B$3:$C$71,1,0)),"","祝日")</f>
        <v/>
      </c>
      <c r="AY6" s="50" t="str">
        <f aca="false">IF(ISNA(VLOOKUP(AY4,祝日・休校日!$B$3:$C$71,1,0)),"","祝日")</f>
        <v/>
      </c>
      <c r="AZ6" s="50" t="str">
        <f aca="false">IF(ISNA(VLOOKUP(AZ4,祝日・休校日!$B$3:$C$71,1,0)),"","祝日")</f>
        <v/>
      </c>
      <c r="BA6" s="50" t="str">
        <f aca="false">IF(ISNA(VLOOKUP(BA4,祝日・休校日!$B$3:$C$71,1,0)),"","祝日")</f>
        <v/>
      </c>
      <c r="BB6" s="50" t="str">
        <f aca="false">IF(ISNA(VLOOKUP(BB4,祝日・休校日!$B$3:$C$71,1,0)),"","祝日")</f>
        <v/>
      </c>
      <c r="BC6" s="50" t="str">
        <f aca="false">IF(ISNA(VLOOKUP(BC4,祝日・休校日!$B$3:$C$71,1,0)),"","祝日")</f>
        <v/>
      </c>
      <c r="BD6" s="50" t="str">
        <f aca="false">IF(ISNA(VLOOKUP(BD4,祝日・休校日!$B$3:$C$71,1,0)),"","祝日")</f>
        <v/>
      </c>
      <c r="BE6" s="50" t="str">
        <f aca="false">IF(ISNA(VLOOKUP(BE4,祝日・休校日!$B$3:$C$71,1,0)),"","祝日")</f>
        <v/>
      </c>
      <c r="BF6" s="50" t="str">
        <f aca="false">IF(ISNA(VLOOKUP(BF4,祝日・休校日!$B$3:$C$71,1,0)),"","祝日")</f>
        <v/>
      </c>
      <c r="BG6" s="50" t="str">
        <f aca="false">IF(ISNA(VLOOKUP(BG4,祝日・休校日!$B$3:$C$71,1,0)),"","祝日")</f>
        <v/>
      </c>
      <c r="BH6" s="50" t="str">
        <f aca="false">IF(ISNA(VLOOKUP(BH4,祝日・休校日!$B$3:$C$71,1,0)),"","祝日")</f>
        <v/>
      </c>
      <c r="BI6" s="50" t="str">
        <f aca="false">IF(ISNA(VLOOKUP(BI4,祝日・休校日!$B$3:$C$71,1,0)),"","祝日")</f>
        <v/>
      </c>
      <c r="BJ6" s="50" t="str">
        <f aca="false">IF(ISNA(VLOOKUP(BJ4,祝日・休校日!$B$3:$C$71,1,0)),"","祝日")</f>
        <v/>
      </c>
      <c r="BK6" s="50" t="str">
        <f aca="false">IF(ISNA(VLOOKUP(BK4,祝日・休校日!$B$3:$C$71,1,0)),"","祝日")</f>
        <v/>
      </c>
      <c r="BL6" s="50" t="str">
        <f aca="false">IF(ISNA(VLOOKUP(BL4,祝日・休校日!$B$3:$C$71,1,0)),"","祝日")</f>
        <v/>
      </c>
      <c r="BM6" s="50" t="str">
        <f aca="false">IF(ISNA(VLOOKUP(BM4,祝日・休校日!$B$3:$C$71,1,0)),"","祝日")</f>
        <v/>
      </c>
      <c r="BN6" s="50" t="str">
        <f aca="false">IF(ISNA(VLOOKUP(BN4,祝日・休校日!$B$3:$C$71,1,0)),"","祝日")</f>
        <v/>
      </c>
      <c r="BO6" s="50" t="str">
        <f aca="false">IF(ISNA(VLOOKUP(BO4,祝日・休校日!$B$3:$C$71,1,0)),"","祝日")</f>
        <v/>
      </c>
      <c r="BP6" s="50" t="str">
        <f aca="false">IF(ISNA(VLOOKUP(BP4,祝日・休校日!$B$3:$C$71,1,0)),"","祝日")</f>
        <v/>
      </c>
      <c r="BQ6" s="50" t="str">
        <f aca="false">IF(ISNA(VLOOKUP(BQ4,祝日・休校日!$B$3:$C$71,1,0)),"","祝日")</f>
        <v/>
      </c>
      <c r="BR6" s="50" t="str">
        <f aca="false">IF(ISNA(VLOOKUP(BR4,祝日・休校日!$B$3:$C$71,1,0)),"","祝日")</f>
        <v/>
      </c>
      <c r="BS6" s="50" t="str">
        <f aca="false">IF(ISNA(VLOOKUP(BS4,祝日・休校日!$B$3:$C$71,1,0)),"","祝日")</f>
        <v/>
      </c>
      <c r="BT6" s="50" t="str">
        <f aca="false">IF(ISNA(VLOOKUP(BT4,祝日・休校日!$B$3:$C$71,1,0)),"","祝日")</f>
        <v/>
      </c>
      <c r="BU6" s="50" t="str">
        <f aca="false">IF(ISNA(VLOOKUP(BU4,祝日・休校日!$B$3:$C$71,1,0)),"","祝日")</f>
        <v/>
      </c>
      <c r="BV6" s="50" t="str">
        <f aca="false">IF(ISNA(VLOOKUP(BV4,祝日・休校日!$B$3:$C$71,1,0)),"","祝日")</f>
        <v/>
      </c>
      <c r="BW6" s="50" t="str">
        <f aca="false">IF(ISNA(VLOOKUP(BW4,祝日・休校日!$B$3:$C$71,1,0)),"","祝日")</f>
        <v/>
      </c>
      <c r="BX6" s="51" t="str">
        <f aca="false">IF(ISNA(VLOOKUP(BX4,祝日・休校日!$B$3:$C$71,1,0)),"","祝日")</f>
        <v/>
      </c>
      <c r="BY6" s="52" t="str">
        <f aca="false">IF(ISNA(VLOOKUP(BY4,祝日・休校日!$B$3:$C$71,1,0)),"","祝日")</f>
        <v/>
      </c>
      <c r="BZ6" s="50" t="str">
        <f aca="false">IF(ISNA(VLOOKUP(BZ4,祝日・休校日!$B$3:$C$71,1,0)),"","祝日")</f>
        <v/>
      </c>
      <c r="CA6" s="50" t="str">
        <f aca="false">IF(ISNA(VLOOKUP(CA4,祝日・休校日!$B$3:$C$71,1,0)),"","祝日")</f>
        <v/>
      </c>
      <c r="CB6" s="50" t="str">
        <f aca="false">IF(ISNA(VLOOKUP(CB4,祝日・休校日!$B$3:$C$71,1,0)),"","祝日")</f>
        <v/>
      </c>
      <c r="CC6" s="50" t="str">
        <f aca="false">IF(ISNA(VLOOKUP(CC4,祝日・休校日!$B$3:$C$71,1,0)),"","祝日")</f>
        <v/>
      </c>
      <c r="CD6" s="50" t="str">
        <f aca="false">IF(ISNA(VLOOKUP(CD4,祝日・休校日!$B$3:$C$71,1,0)),"","祝日")</f>
        <v/>
      </c>
      <c r="CE6" s="50" t="str">
        <f aca="false">IF(ISNA(VLOOKUP(CE4,祝日・休校日!$B$3:$C$71,1,0)),"","祝日")</f>
        <v/>
      </c>
      <c r="CF6" s="50" t="str">
        <f aca="false">IF(ISNA(VLOOKUP(CF4,祝日・休校日!$B$3:$C$71,1,0)),"","祝日")</f>
        <v/>
      </c>
      <c r="CG6" s="50" t="str">
        <f aca="false">IF(ISNA(VLOOKUP(CG4,祝日・休校日!$B$3:$C$71,1,0)),"","祝日")</f>
        <v/>
      </c>
      <c r="CH6" s="50" t="str">
        <f aca="false">IF(ISNA(VLOOKUP(CH4,祝日・休校日!$B$3:$C$71,1,0)),"","祝日")</f>
        <v/>
      </c>
      <c r="CI6" s="50" t="str">
        <f aca="false">IF(ISNA(VLOOKUP(CI4,祝日・休校日!$B$3:$C$71,1,0)),"","祝日")</f>
        <v/>
      </c>
      <c r="CJ6" s="50" t="str">
        <f aca="false">IF(ISNA(VLOOKUP(CJ4,祝日・休校日!$B$3:$C$71,1,0)),"","祝日")</f>
        <v/>
      </c>
      <c r="CK6" s="50" t="str">
        <f aca="false">IF(ISNA(VLOOKUP(CK4,祝日・休校日!$B$3:$C$71,1,0)),"","祝日")</f>
        <v/>
      </c>
      <c r="CL6" s="50" t="str">
        <f aca="false">IF(ISNA(VLOOKUP(CL4,祝日・休校日!$B$3:$C$71,1,0)),"","祝日")</f>
        <v/>
      </c>
      <c r="CM6" s="50" t="str">
        <f aca="false">IF(ISNA(VLOOKUP(CM4,祝日・休校日!$B$3:$C$71,1,0)),"","祝日")</f>
        <v/>
      </c>
      <c r="CN6" s="50" t="str">
        <f aca="false">IF(ISNA(VLOOKUP(CN4,祝日・休校日!$B$3:$C$71,1,0)),"","祝日")</f>
        <v/>
      </c>
      <c r="CO6" s="50" t="str">
        <f aca="false">IF(ISNA(VLOOKUP(CO4,祝日・休校日!$B$3:$C$71,1,0)),"","祝日")</f>
        <v/>
      </c>
      <c r="CP6" s="50" t="str">
        <f aca="false">IF(ISNA(VLOOKUP(CP4,祝日・休校日!$B$3:$C$71,1,0)),"","祝日")</f>
        <v/>
      </c>
      <c r="CQ6" s="50" t="str">
        <f aca="false">IF(ISNA(VLOOKUP(CQ4,祝日・休校日!$B$3:$C$71,1,0)),"","祝日")</f>
        <v/>
      </c>
      <c r="CR6" s="50" t="str">
        <f aca="false">IF(ISNA(VLOOKUP(CR4,祝日・休校日!$B$3:$C$71,1,0)),"","祝日")</f>
        <v/>
      </c>
      <c r="CS6" s="50" t="str">
        <f aca="false">IF(ISNA(VLOOKUP(CS4,祝日・休校日!$B$3:$C$71,1,0)),"","祝日")</f>
        <v/>
      </c>
      <c r="CT6" s="50" t="str">
        <f aca="false">IF(ISNA(VLOOKUP(CT4,祝日・休校日!$B$3:$C$71,1,0)),"","祝日")</f>
        <v/>
      </c>
      <c r="CU6" s="50" t="str">
        <f aca="false">IF(ISNA(VLOOKUP(CU4,祝日・休校日!$B$3:$C$71,1,0)),"","祝日")</f>
        <v/>
      </c>
      <c r="CV6" s="50" t="str">
        <f aca="false">IF(ISNA(VLOOKUP(CV4,祝日・休校日!$B$3:$C$71,1,0)),"","祝日")</f>
        <v/>
      </c>
      <c r="CW6" s="50" t="str">
        <f aca="false">IF(ISNA(VLOOKUP(CW4,祝日・休校日!$B$3:$C$71,1,0)),"","祝日")</f>
        <v/>
      </c>
      <c r="CX6" s="50" t="str">
        <f aca="false">IF(ISNA(VLOOKUP(CX4,祝日・休校日!$B$3:$C$71,1,0)),"","祝日")</f>
        <v/>
      </c>
      <c r="CY6" s="50" t="str">
        <f aca="false">IF(ISNA(VLOOKUP(CY4,祝日・休校日!$B$3:$C$71,1,0)),"","祝日")</f>
        <v/>
      </c>
      <c r="CZ6" s="50" t="str">
        <f aca="false">IF(ISNA(VLOOKUP(CZ4,祝日・休校日!$B$3:$C$71,1,0)),"","祝日")</f>
        <v/>
      </c>
      <c r="DA6" s="50" t="str">
        <f aca="false">IF(ISNA(VLOOKUP(DA4,祝日・休校日!$B$3:$C$71,1,0)),"","祝日")</f>
        <v/>
      </c>
      <c r="DB6" s="50" t="str">
        <f aca="false">IF(ISNA(VLOOKUP(DB4,祝日・休校日!$B$3:$C$71,1,0)),"","祝日")</f>
        <v/>
      </c>
      <c r="DC6" s="53" t="str">
        <f aca="false">IF(ISNA(VLOOKUP(DC4,祝日・休校日!$B$3:$C$71,1,0)),"","祝日")</f>
        <v/>
      </c>
    </row>
    <row r="7" customFormat="false" ht="18.75" hidden="false" customHeight="false" outlineLevel="0" collapsed="false">
      <c r="A7" s="54" t="s">
        <v>18</v>
      </c>
      <c r="B7" s="54" t="s">
        <v>19</v>
      </c>
      <c r="C7" s="55" t="s">
        <v>20</v>
      </c>
      <c r="D7" s="56" t="s">
        <v>21</v>
      </c>
      <c r="E7" s="54" t="s">
        <v>22</v>
      </c>
      <c r="F7" s="57" t="s">
        <v>23</v>
      </c>
      <c r="G7" s="56" t="s">
        <v>24</v>
      </c>
      <c r="H7" s="58" t="s">
        <v>25</v>
      </c>
      <c r="I7" s="56" t="s">
        <v>26</v>
      </c>
      <c r="J7" s="58"/>
      <c r="K7" s="59" t="s">
        <v>27</v>
      </c>
      <c r="L7" s="59" t="s">
        <v>28</v>
      </c>
      <c r="M7" s="60" t="s">
        <v>29</v>
      </c>
      <c r="N7" s="61" t="s">
        <v>30</v>
      </c>
      <c r="O7" s="62"/>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4"/>
      <c r="AR7" s="64"/>
      <c r="AS7" s="65"/>
      <c r="AT7" s="66"/>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4"/>
      <c r="BW7" s="64"/>
      <c r="BX7" s="68"/>
      <c r="BY7" s="66"/>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9"/>
      <c r="DB7" s="69"/>
      <c r="DC7" s="68"/>
    </row>
    <row r="8" customFormat="false" ht="22.5" hidden="true" customHeight="false" outlineLevel="0" collapsed="false">
      <c r="A8" s="70" t="n">
        <f aca="false">(ROW()-6)/2</f>
        <v>1</v>
      </c>
      <c r="B8" s="71" t="n">
        <f aca="false">変更管理台帳!$A7</f>
        <v>1</v>
      </c>
      <c r="C8" s="72" t="str">
        <f aca="false">変更管理台帳!$B7</f>
        <v>共通部品</v>
      </c>
      <c r="D8" s="73" t="str">
        <f aca="false">変更管理台帳!$C7</f>
        <v>①ヘッダーとフッターの固定
②トップへ戻る機能の追加</v>
      </c>
      <c r="E8" s="74" t="str">
        <f aca="false">変更管理台帳!$G7</f>
        <v>受講生</v>
      </c>
      <c r="F8" s="75" t="str">
        <f aca="false">変更管理台帳!$K7</f>
        <v>初級</v>
      </c>
      <c r="G8" s="76" t="str">
        <f aca="false">変更管理台帳!$L7</f>
        <v>A</v>
      </c>
      <c r="H8" s="77" t="s">
        <v>31</v>
      </c>
      <c r="I8" s="78" t="n">
        <f aca="false">変更管理台帳!$AX7</f>
        <v>3.08571428571429</v>
      </c>
      <c r="J8" s="79" t="s">
        <v>32</v>
      </c>
      <c r="K8" s="80" t="n">
        <v>45355</v>
      </c>
      <c r="L8" s="81" t="n">
        <f aca="false">IF($K8&lt;&gt;"",WORKDAY($K8,$I8 -0.11,祝日・休校日!$B$3:$B$62),"")</f>
        <v>45357</v>
      </c>
      <c r="M8" s="76"/>
      <c r="N8" s="82" t="n">
        <f aca="false">IF(MAX(O8:DC8)&lt;&gt;0,IF(MAX(O9:DC9)/MAX(O8:DC8)=1,1,MAX(O9:DC9)/MAX(O8:DC8)),0)</f>
        <v>0</v>
      </c>
      <c r="O8" s="83"/>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5"/>
      <c r="AT8" s="86"/>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5"/>
      <c r="BY8" s="86"/>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5"/>
    </row>
    <row r="9" customFormat="false" ht="22.5" hidden="true" customHeight="false" outlineLevel="0" collapsed="false">
      <c r="A9" s="87" t="n">
        <f aca="false">A8</f>
        <v>1</v>
      </c>
      <c r="B9" s="88" t="n">
        <f aca="false">B8</f>
        <v>1</v>
      </c>
      <c r="C9" s="89" t="str">
        <f aca="false">C8</f>
        <v>共通部品</v>
      </c>
      <c r="D9" s="90" t="str">
        <f aca="false">D8</f>
        <v>①ヘッダーとフッターの固定
②トップへ戻る機能の追加</v>
      </c>
      <c r="E9" s="91" t="str">
        <f aca="false">E8</f>
        <v>受講生</v>
      </c>
      <c r="F9" s="91" t="str">
        <f aca="false">F8</f>
        <v>初級</v>
      </c>
      <c r="G9" s="91" t="str">
        <f aca="false">G8</f>
        <v>A</v>
      </c>
      <c r="H9" s="92" t="str">
        <f aca="false">H8</f>
        <v>製造</v>
      </c>
      <c r="I9" s="93" t="n">
        <f aca="false">I8</f>
        <v>3.08571428571429</v>
      </c>
      <c r="J9" s="94" t="s">
        <v>33</v>
      </c>
      <c r="K9" s="95"/>
      <c r="L9" s="96"/>
      <c r="M9" s="97" t="n">
        <f aca="false">M8</f>
        <v>0</v>
      </c>
      <c r="N9" s="98" t="n">
        <f aca="false">N8</f>
        <v>0</v>
      </c>
      <c r="O9" s="83"/>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5"/>
      <c r="AT9" s="86"/>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5"/>
      <c r="BY9" s="86"/>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5"/>
    </row>
    <row r="10" customFormat="false" ht="22.5" hidden="true" customHeight="false" outlineLevel="0" collapsed="false">
      <c r="A10" s="99" t="n">
        <f aca="false">(ROW()-6)/2</f>
        <v>2</v>
      </c>
      <c r="B10" s="100" t="n">
        <f aca="false">B9</f>
        <v>1</v>
      </c>
      <c r="C10" s="101" t="str">
        <f aca="false">C9</f>
        <v>共通部品</v>
      </c>
      <c r="D10" s="102" t="str">
        <f aca="false">D9</f>
        <v>①ヘッダーとフッターの固定
②トップへ戻る機能の追加</v>
      </c>
      <c r="E10" s="74" t="str">
        <f aca="false">E9</f>
        <v>受講生</v>
      </c>
      <c r="F10" s="74" t="str">
        <f aca="false">F9</f>
        <v>初級</v>
      </c>
      <c r="G10" s="74" t="str">
        <f aca="false">G9</f>
        <v>A</v>
      </c>
      <c r="H10" s="103" t="s">
        <v>34</v>
      </c>
      <c r="I10" s="78" t="n">
        <f aca="false">変更管理台帳!$BW7</f>
        <v>4.08571428571429</v>
      </c>
      <c r="J10" s="79" t="s">
        <v>32</v>
      </c>
      <c r="K10" s="81" t="n">
        <f aca="false">IF($L8&lt;&gt;"",WORKDAY($L8,1,祝日・休校日!$B$3:$B$62),"")</f>
        <v>45358</v>
      </c>
      <c r="L10" s="81" t="n">
        <f aca="false">IF($K10&lt;&gt;"",WORKDAY($K10,$I10 -0.11,祝日・休校日!$B$3:$B$62),"")</f>
        <v>45363</v>
      </c>
      <c r="M10" s="76" t="n">
        <f aca="false">M9</f>
        <v>0</v>
      </c>
      <c r="N10" s="82" t="n">
        <f aca="false">IF(MAX(O10:DC10)&lt;&gt;0,IF(MAX(O11:DC11)/MAX(O10:DC10)=1,1,MAX(O11:DC11)/MAX(O10:DC10)),0)</f>
        <v>0</v>
      </c>
      <c r="O10" s="83"/>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5"/>
      <c r="AT10" s="86"/>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5"/>
      <c r="BY10" s="86"/>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5"/>
    </row>
    <row r="11" customFormat="false" ht="22.5" hidden="true" customHeight="false" outlineLevel="0" collapsed="false">
      <c r="A11" s="104" t="n">
        <f aca="false">A10</f>
        <v>2</v>
      </c>
      <c r="B11" s="105" t="n">
        <f aca="false">B10</f>
        <v>1</v>
      </c>
      <c r="C11" s="106" t="str">
        <f aca="false">C10</f>
        <v>共通部品</v>
      </c>
      <c r="D11" s="107" t="str">
        <f aca="false">D10</f>
        <v>①ヘッダーとフッターの固定
②トップへ戻る機能の追加</v>
      </c>
      <c r="E11" s="91" t="str">
        <f aca="false">E10</f>
        <v>受講生</v>
      </c>
      <c r="F11" s="91" t="str">
        <f aca="false">F10</f>
        <v>初級</v>
      </c>
      <c r="G11" s="91" t="str">
        <f aca="false">G10</f>
        <v>A</v>
      </c>
      <c r="H11" s="108" t="str">
        <f aca="false">H10</f>
        <v>試験</v>
      </c>
      <c r="I11" s="109" t="n">
        <f aca="false">I10</f>
        <v>4.08571428571429</v>
      </c>
      <c r="J11" s="94" t="s">
        <v>33</v>
      </c>
      <c r="K11" s="110"/>
      <c r="L11" s="96"/>
      <c r="M11" s="97" t="n">
        <f aca="false">M10</f>
        <v>0</v>
      </c>
      <c r="N11" s="98" t="n">
        <f aca="false">N10</f>
        <v>0</v>
      </c>
      <c r="O11" s="83"/>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5"/>
      <c r="AT11" s="86"/>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5"/>
      <c r="BY11" s="86"/>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5"/>
    </row>
    <row r="12" customFormat="false" ht="33.75" hidden="true" customHeight="false" outlineLevel="0" collapsed="false">
      <c r="A12" s="70" t="n">
        <f aca="false">(ROW()-6)/2</f>
        <v>3</v>
      </c>
      <c r="B12" s="71" t="n">
        <f aca="false">変更管理台帳!$A8</f>
        <v>2</v>
      </c>
      <c r="C12" s="72" t="str">
        <f aca="false">変更管理台帳!$B8</f>
        <v>共通部品(ヘッダー)</v>
      </c>
      <c r="D12" s="73" t="str">
        <f aca="false">変更管理台帳!$C8</f>
        <v>①TOP画面への遷移
②ユーザー詳細への遷移
③新規お知らせの強調</v>
      </c>
      <c r="E12" s="74" t="str">
        <f aca="false">変更管理台帳!$G8</f>
        <v>受講生</v>
      </c>
      <c r="F12" s="75" t="str">
        <f aca="false">変更管理台帳!$K8</f>
        <v>基礎</v>
      </c>
      <c r="G12" s="76" t="str">
        <f aca="false">変更管理台帳!$L8</f>
        <v>A</v>
      </c>
      <c r="H12" s="77" t="s">
        <v>31</v>
      </c>
      <c r="I12" s="78" t="n">
        <f aca="false">変更管理台帳!$AX8</f>
        <v>2.65714285714286</v>
      </c>
      <c r="J12" s="79" t="s">
        <v>32</v>
      </c>
      <c r="K12" s="80" t="n">
        <v>45355</v>
      </c>
      <c r="L12" s="81" t="n">
        <f aca="false">IF($K12&lt;&gt;"",WORKDAY($K12,$I12 -0.11,祝日・休校日!$B$3:$B$62),"")</f>
        <v>45357</v>
      </c>
      <c r="M12" s="76"/>
      <c r="N12" s="82" t="n">
        <f aca="false">IF(MAX(O12:DC12)&lt;&gt;0,IF(MAX(O13:DC13)/MAX(O12:DC12)=1,1,MAX(O13:DC13)/MAX(O12:DC12)),0)</f>
        <v>0</v>
      </c>
      <c r="O12" s="83"/>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5"/>
      <c r="AT12" s="86"/>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6"/>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5"/>
    </row>
    <row r="13" customFormat="false" ht="33.75" hidden="true" customHeight="false" outlineLevel="0" collapsed="false">
      <c r="A13" s="87" t="n">
        <f aca="false">A12</f>
        <v>3</v>
      </c>
      <c r="B13" s="88" t="n">
        <f aca="false">B12</f>
        <v>2</v>
      </c>
      <c r="C13" s="89" t="str">
        <f aca="false">C12</f>
        <v>共通部品(ヘッダー)</v>
      </c>
      <c r="D13" s="90" t="str">
        <f aca="false">D12</f>
        <v>①TOP画面への遷移
②ユーザー詳細への遷移
③新規お知らせの強調</v>
      </c>
      <c r="E13" s="91" t="str">
        <f aca="false">E12</f>
        <v>受講生</v>
      </c>
      <c r="F13" s="91" t="str">
        <f aca="false">F12</f>
        <v>基礎</v>
      </c>
      <c r="G13" s="91" t="str">
        <f aca="false">G12</f>
        <v>A</v>
      </c>
      <c r="H13" s="92" t="str">
        <f aca="false">H12</f>
        <v>製造</v>
      </c>
      <c r="I13" s="93" t="n">
        <f aca="false">I12</f>
        <v>2.65714285714286</v>
      </c>
      <c r="J13" s="94" t="s">
        <v>33</v>
      </c>
      <c r="K13" s="95"/>
      <c r="L13" s="96"/>
      <c r="M13" s="97" t="n">
        <f aca="false">M12</f>
        <v>0</v>
      </c>
      <c r="N13" s="98" t="n">
        <f aca="false">N12</f>
        <v>0</v>
      </c>
      <c r="O13" s="83"/>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5"/>
      <c r="AT13" s="86"/>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5"/>
      <c r="BY13" s="86"/>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5"/>
    </row>
    <row r="14" customFormat="false" ht="33.75" hidden="true" customHeight="false" outlineLevel="0" collapsed="false">
      <c r="A14" s="99" t="n">
        <f aca="false">(ROW()-6)/2</f>
        <v>4</v>
      </c>
      <c r="B14" s="100" t="n">
        <f aca="false">B13</f>
        <v>2</v>
      </c>
      <c r="C14" s="101" t="str">
        <f aca="false">C13</f>
        <v>共通部品(ヘッダー)</v>
      </c>
      <c r="D14" s="102" t="str">
        <f aca="false">D13</f>
        <v>①TOP画面への遷移
②ユーザー詳細への遷移
③新規お知らせの強調</v>
      </c>
      <c r="E14" s="74" t="str">
        <f aca="false">E13</f>
        <v>受講生</v>
      </c>
      <c r="F14" s="74" t="str">
        <f aca="false">F13</f>
        <v>基礎</v>
      </c>
      <c r="G14" s="74" t="str">
        <f aca="false">G13</f>
        <v>A</v>
      </c>
      <c r="H14" s="103" t="s">
        <v>34</v>
      </c>
      <c r="I14" s="78" t="n">
        <f aca="false">変更管理台帳!$BW8</f>
        <v>2.17142857142857</v>
      </c>
      <c r="J14" s="79" t="s">
        <v>32</v>
      </c>
      <c r="K14" s="81" t="n">
        <f aca="false">IF($L12&lt;&gt;"",WORKDAY($L12,1,祝日・休校日!$B$3:$B$62),"")</f>
        <v>45358</v>
      </c>
      <c r="L14" s="81" t="n">
        <f aca="false">IF($K14&lt;&gt;"",WORKDAY($K14,$I14 -0.11,祝日・休校日!$B$3:$B$62),"")</f>
        <v>45362</v>
      </c>
      <c r="M14" s="76" t="n">
        <f aca="false">M13</f>
        <v>0</v>
      </c>
      <c r="N14" s="82" t="n">
        <f aca="false">IF(MAX(O14:DC14)&lt;&gt;0,IF(MAX(O15:DC15)/MAX(O14:DC14)=1,1,MAX(O15:DC15)/MAX(O14:DC14)),0)</f>
        <v>0</v>
      </c>
      <c r="O14" s="83"/>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5"/>
      <c r="AT14" s="86"/>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6"/>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5"/>
    </row>
    <row r="15" customFormat="false" ht="33.75" hidden="true" customHeight="false" outlineLevel="0" collapsed="false">
      <c r="A15" s="104" t="n">
        <f aca="false">A14</f>
        <v>4</v>
      </c>
      <c r="B15" s="105" t="n">
        <f aca="false">B14</f>
        <v>2</v>
      </c>
      <c r="C15" s="106" t="str">
        <f aca="false">C14</f>
        <v>共通部品(ヘッダー)</v>
      </c>
      <c r="D15" s="107" t="str">
        <f aca="false">D14</f>
        <v>①TOP画面への遷移
②ユーザー詳細への遷移
③新規お知らせの強調</v>
      </c>
      <c r="E15" s="91" t="str">
        <f aca="false">E14</f>
        <v>受講生</v>
      </c>
      <c r="F15" s="91" t="str">
        <f aca="false">F14</f>
        <v>基礎</v>
      </c>
      <c r="G15" s="91" t="str">
        <f aca="false">G14</f>
        <v>A</v>
      </c>
      <c r="H15" s="108" t="str">
        <f aca="false">H14</f>
        <v>試験</v>
      </c>
      <c r="I15" s="109" t="n">
        <f aca="false">I14</f>
        <v>2.17142857142857</v>
      </c>
      <c r="J15" s="94" t="s">
        <v>33</v>
      </c>
      <c r="K15" s="110"/>
      <c r="L15" s="96"/>
      <c r="M15" s="97" t="n">
        <f aca="false">M14</f>
        <v>0</v>
      </c>
      <c r="N15" s="98" t="n">
        <f aca="false">N14</f>
        <v>0</v>
      </c>
      <c r="O15" s="83"/>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5"/>
      <c r="AT15" s="86"/>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5"/>
      <c r="BY15" s="86"/>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5"/>
    </row>
    <row r="16" customFormat="false" ht="22.5" hidden="true" customHeight="false" outlineLevel="0" collapsed="false">
      <c r="A16" s="70" t="n">
        <f aca="false">(ROW()-6)/2</f>
        <v>5</v>
      </c>
      <c r="B16" s="71" t="n">
        <f aca="false">変更管理台帳!$A9</f>
        <v>3</v>
      </c>
      <c r="C16" s="72" t="str">
        <f aca="false">変更管理台帳!$B9</f>
        <v>ログイン画面</v>
      </c>
      <c r="D16" s="73" t="str">
        <f aca="false">変更管理台帳!$C9</f>
        <v>①お知らせのスクロール
②新規お知らせの強調</v>
      </c>
      <c r="E16" s="74" t="str">
        <f aca="false">変更管理台帳!$G9</f>
        <v>受講生</v>
      </c>
      <c r="F16" s="75" t="str">
        <f aca="false">変更管理台帳!$K9</f>
        <v>基礎</v>
      </c>
      <c r="G16" s="76" t="str">
        <f aca="false">変更管理台帳!$L9</f>
        <v>A</v>
      </c>
      <c r="H16" s="77" t="s">
        <v>31</v>
      </c>
      <c r="I16" s="78" t="n">
        <f aca="false">変更管理台帳!$AX9</f>
        <v>2.05714285714286</v>
      </c>
      <c r="J16" s="79" t="s">
        <v>32</v>
      </c>
      <c r="K16" s="80" t="n">
        <v>45355</v>
      </c>
      <c r="L16" s="81" t="n">
        <f aca="false">IF($K16&lt;&gt;"",WORKDAY($K16,$I16 -0.11,祝日・休校日!$B$3:$B$62),"")</f>
        <v>45356</v>
      </c>
      <c r="M16" s="76"/>
      <c r="N16" s="82" t="n">
        <f aca="false">IF(MAX(O16:DC16)&lt;&gt;0,IF(MAX(O17:DC17)/MAX(O16:DC16)=1,1,MAX(O17:DC17)/MAX(O16:DC16)),0)</f>
        <v>0</v>
      </c>
      <c r="O16" s="83"/>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5"/>
      <c r="AT16" s="86"/>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6"/>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5"/>
    </row>
    <row r="17" customFormat="false" ht="22.5" hidden="true" customHeight="false" outlineLevel="0" collapsed="false">
      <c r="A17" s="87" t="n">
        <f aca="false">A16</f>
        <v>5</v>
      </c>
      <c r="B17" s="88" t="n">
        <f aca="false">B16</f>
        <v>3</v>
      </c>
      <c r="C17" s="89" t="str">
        <f aca="false">C16</f>
        <v>ログイン画面</v>
      </c>
      <c r="D17" s="90" t="str">
        <f aca="false">D16</f>
        <v>①お知らせのスクロール
②新規お知らせの強調</v>
      </c>
      <c r="E17" s="91" t="str">
        <f aca="false">E16</f>
        <v>受講生</v>
      </c>
      <c r="F17" s="91" t="str">
        <f aca="false">F16</f>
        <v>基礎</v>
      </c>
      <c r="G17" s="91" t="str">
        <f aca="false">G16</f>
        <v>A</v>
      </c>
      <c r="H17" s="92" t="str">
        <f aca="false">H16</f>
        <v>製造</v>
      </c>
      <c r="I17" s="93" t="n">
        <f aca="false">I16</f>
        <v>2.05714285714286</v>
      </c>
      <c r="J17" s="94" t="s">
        <v>33</v>
      </c>
      <c r="K17" s="95"/>
      <c r="L17" s="96"/>
      <c r="M17" s="97" t="n">
        <f aca="false">M16</f>
        <v>0</v>
      </c>
      <c r="N17" s="98" t="n">
        <f aca="false">N16</f>
        <v>0</v>
      </c>
      <c r="O17" s="83"/>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5"/>
      <c r="AT17" s="86"/>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5"/>
      <c r="BY17" s="86"/>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5"/>
    </row>
    <row r="18" customFormat="false" ht="22.5" hidden="true" customHeight="false" outlineLevel="0" collapsed="false">
      <c r="A18" s="99" t="n">
        <f aca="false">(ROW()-6)/2</f>
        <v>6</v>
      </c>
      <c r="B18" s="100" t="n">
        <f aca="false">B17</f>
        <v>3</v>
      </c>
      <c r="C18" s="101" t="str">
        <f aca="false">C17</f>
        <v>ログイン画面</v>
      </c>
      <c r="D18" s="102" t="str">
        <f aca="false">D17</f>
        <v>①お知らせのスクロール
②新規お知らせの強調</v>
      </c>
      <c r="E18" s="74" t="str">
        <f aca="false">E17</f>
        <v>受講生</v>
      </c>
      <c r="F18" s="74" t="str">
        <f aca="false">F17</f>
        <v>基礎</v>
      </c>
      <c r="G18" s="74" t="str">
        <f aca="false">G17</f>
        <v>A</v>
      </c>
      <c r="H18" s="103" t="s">
        <v>34</v>
      </c>
      <c r="I18" s="78" t="n">
        <f aca="false">変更管理台帳!$BW9</f>
        <v>1.54285714285714</v>
      </c>
      <c r="J18" s="79" t="s">
        <v>32</v>
      </c>
      <c r="K18" s="81" t="n">
        <f aca="false">IF($L16&lt;&gt;"",WORKDAY($L16,1,祝日・休校日!$B$3:$B$62),"")</f>
        <v>45357</v>
      </c>
      <c r="L18" s="81" t="n">
        <f aca="false">IF($K18&lt;&gt;"",WORKDAY($K18,$I18 -0.11,祝日・休校日!$B$3:$B$62),"")</f>
        <v>45358</v>
      </c>
      <c r="M18" s="76" t="n">
        <f aca="false">M17</f>
        <v>0</v>
      </c>
      <c r="N18" s="82" t="n">
        <f aca="false">IF(MAX(O18:DC18)&lt;&gt;0,IF(MAX(O19:DC19)/MAX(O18:DC18)=1,1,MAX(O19:DC19)/MAX(O18:DC18)),0)</f>
        <v>0</v>
      </c>
      <c r="O18" s="83"/>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5"/>
      <c r="AT18" s="86"/>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6"/>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5"/>
    </row>
    <row r="19" customFormat="false" ht="22.5" hidden="true" customHeight="false" outlineLevel="0" collapsed="false">
      <c r="A19" s="104" t="n">
        <f aca="false">A18</f>
        <v>6</v>
      </c>
      <c r="B19" s="105" t="n">
        <f aca="false">B18</f>
        <v>3</v>
      </c>
      <c r="C19" s="106" t="str">
        <f aca="false">C18</f>
        <v>ログイン画面</v>
      </c>
      <c r="D19" s="107" t="str">
        <f aca="false">D18</f>
        <v>①お知らせのスクロール
②新規お知らせの強調</v>
      </c>
      <c r="E19" s="91" t="str">
        <f aca="false">E18</f>
        <v>受講生</v>
      </c>
      <c r="F19" s="91" t="str">
        <f aca="false">F18</f>
        <v>基礎</v>
      </c>
      <c r="G19" s="91" t="str">
        <f aca="false">G18</f>
        <v>A</v>
      </c>
      <c r="H19" s="108" t="str">
        <f aca="false">H18</f>
        <v>試験</v>
      </c>
      <c r="I19" s="109" t="n">
        <f aca="false">I18</f>
        <v>1.54285714285714</v>
      </c>
      <c r="J19" s="94" t="s">
        <v>33</v>
      </c>
      <c r="K19" s="110"/>
      <c r="L19" s="96"/>
      <c r="M19" s="97" t="n">
        <f aca="false">M18</f>
        <v>0</v>
      </c>
      <c r="N19" s="98" t="n">
        <f aca="false">N18</f>
        <v>0</v>
      </c>
      <c r="O19" s="83"/>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5"/>
      <c r="AT19" s="86"/>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5"/>
      <c r="BY19" s="86"/>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5"/>
    </row>
    <row r="20" customFormat="false" ht="33.75" hidden="true" customHeight="false" outlineLevel="0" collapsed="false">
      <c r="A20" s="70" t="n">
        <f aca="false">(ROW()-6)/2</f>
        <v>7</v>
      </c>
      <c r="B20" s="71" t="n">
        <f aca="false">変更管理台帳!$A10</f>
        <v>4</v>
      </c>
      <c r="C20" s="72" t="str">
        <f aca="false">変更管理台帳!$B10</f>
        <v>パスワード再設定画面</v>
      </c>
      <c r="D20" s="73" t="str">
        <f aca="false">変更管理台帳!$C10</f>
        <v>①メールアドレスの入力チェック
②戻るボタンの追加
③確認ダイアログの追加</v>
      </c>
      <c r="E20" s="74" t="str">
        <f aca="false">変更管理台帳!$G10</f>
        <v>受講生</v>
      </c>
      <c r="F20" s="75" t="str">
        <f aca="false">変更管理台帳!$K10</f>
        <v>初級</v>
      </c>
      <c r="G20" s="76" t="str">
        <f aca="false">変更管理台帳!$L10</f>
        <v>C</v>
      </c>
      <c r="H20" s="77" t="s">
        <v>31</v>
      </c>
      <c r="I20" s="78" t="n">
        <f aca="false">変更管理台帳!$AX10</f>
        <v>1.71428571428571</v>
      </c>
      <c r="J20" s="79" t="s">
        <v>32</v>
      </c>
      <c r="K20" s="80"/>
      <c r="L20" s="81"/>
      <c r="M20" s="76"/>
      <c r="N20" s="82" t="n">
        <f aca="false">IF(MAX(O20:DC20)&lt;&gt;0,IF(MAX(O21:DC21)/MAX(O20:DC20)=1,1,MAX(O21:DC21)/MAX(O20:DC20)),0)</f>
        <v>0</v>
      </c>
      <c r="O20" s="83"/>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5"/>
      <c r="AT20" s="86"/>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6"/>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5"/>
    </row>
    <row r="21" customFormat="false" ht="33.75" hidden="true" customHeight="false" outlineLevel="0" collapsed="false">
      <c r="A21" s="87" t="n">
        <f aca="false">A20</f>
        <v>7</v>
      </c>
      <c r="B21" s="88" t="n">
        <f aca="false">B20</f>
        <v>4</v>
      </c>
      <c r="C21" s="89" t="str">
        <f aca="false">C20</f>
        <v>パスワード再設定画面</v>
      </c>
      <c r="D21" s="90" t="str">
        <f aca="false">D20</f>
        <v>①メールアドレスの入力チェック
②戻るボタンの追加
③確認ダイアログの追加</v>
      </c>
      <c r="E21" s="91" t="str">
        <f aca="false">E20</f>
        <v>受講生</v>
      </c>
      <c r="F21" s="91" t="str">
        <f aca="false">F20</f>
        <v>初級</v>
      </c>
      <c r="G21" s="91" t="str">
        <f aca="false">G20</f>
        <v>C</v>
      </c>
      <c r="H21" s="92" t="str">
        <f aca="false">H20</f>
        <v>製造</v>
      </c>
      <c r="I21" s="93" t="n">
        <f aca="false">I20</f>
        <v>1.71428571428571</v>
      </c>
      <c r="J21" s="94" t="s">
        <v>33</v>
      </c>
      <c r="K21" s="95"/>
      <c r="L21" s="96"/>
      <c r="M21" s="97" t="n">
        <f aca="false">M20</f>
        <v>0</v>
      </c>
      <c r="N21" s="98" t="n">
        <f aca="false">N20</f>
        <v>0</v>
      </c>
      <c r="O21" s="83"/>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5"/>
      <c r="AT21" s="86"/>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5"/>
      <c r="BY21" s="86"/>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5"/>
    </row>
    <row r="22" customFormat="false" ht="33.75" hidden="true" customHeight="false" outlineLevel="0" collapsed="false">
      <c r="A22" s="99" t="n">
        <f aca="false">(ROW()-6)/2</f>
        <v>8</v>
      </c>
      <c r="B22" s="100" t="n">
        <f aca="false">B21</f>
        <v>4</v>
      </c>
      <c r="C22" s="101" t="str">
        <f aca="false">C21</f>
        <v>パスワード再設定画面</v>
      </c>
      <c r="D22" s="102" t="str">
        <f aca="false">D21</f>
        <v>①メールアドレスの入力チェック
②戻るボタンの追加
③確認ダイアログの追加</v>
      </c>
      <c r="E22" s="74" t="str">
        <f aca="false">E21</f>
        <v>受講生</v>
      </c>
      <c r="F22" s="74" t="str">
        <f aca="false">F21</f>
        <v>初級</v>
      </c>
      <c r="G22" s="74" t="str">
        <f aca="false">G21</f>
        <v>C</v>
      </c>
      <c r="H22" s="103" t="s">
        <v>34</v>
      </c>
      <c r="I22" s="78" t="n">
        <f aca="false">変更管理台帳!$BW10</f>
        <v>1.94285714285714</v>
      </c>
      <c r="J22" s="79" t="s">
        <v>32</v>
      </c>
      <c r="K22" s="81" t="str">
        <f aca="false">IF($L20&lt;&gt;"",WORKDAY($L20,1,祝日・休校日!$B$3:$B$62),"")</f>
        <v/>
      </c>
      <c r="L22" s="81" t="str">
        <f aca="false">IF($K22&lt;&gt;"",WORKDAY($K22,$I22 -0.11,祝日・休校日!$B$3:$B$62),"")</f>
        <v/>
      </c>
      <c r="M22" s="76" t="n">
        <f aca="false">M21</f>
        <v>0</v>
      </c>
      <c r="N22" s="82" t="n">
        <f aca="false">IF(MAX(O22:DC22)&lt;&gt;0,IF(MAX(O23:DC23)/MAX(O22:DC22)=1,1,MAX(O23:DC23)/MAX(O22:DC22)),0)</f>
        <v>0</v>
      </c>
      <c r="O22" s="83"/>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5"/>
      <c r="AT22" s="86"/>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6"/>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5"/>
    </row>
    <row r="23" customFormat="false" ht="33.75" hidden="true" customHeight="false" outlineLevel="0" collapsed="false">
      <c r="A23" s="104" t="n">
        <f aca="false">A22</f>
        <v>8</v>
      </c>
      <c r="B23" s="105" t="n">
        <f aca="false">B22</f>
        <v>4</v>
      </c>
      <c r="C23" s="106" t="str">
        <f aca="false">C22</f>
        <v>パスワード再設定画面</v>
      </c>
      <c r="D23" s="107" t="str">
        <f aca="false">D22</f>
        <v>①メールアドレスの入力チェック
②戻るボタンの追加
③確認ダイアログの追加</v>
      </c>
      <c r="E23" s="91" t="str">
        <f aca="false">E22</f>
        <v>受講生</v>
      </c>
      <c r="F23" s="91" t="str">
        <f aca="false">F22</f>
        <v>初級</v>
      </c>
      <c r="G23" s="91" t="str">
        <f aca="false">G22</f>
        <v>C</v>
      </c>
      <c r="H23" s="108" t="str">
        <f aca="false">H22</f>
        <v>試験</v>
      </c>
      <c r="I23" s="109" t="n">
        <f aca="false">I22</f>
        <v>1.94285714285714</v>
      </c>
      <c r="J23" s="94" t="s">
        <v>33</v>
      </c>
      <c r="K23" s="110"/>
      <c r="L23" s="96"/>
      <c r="M23" s="97" t="n">
        <f aca="false">M22</f>
        <v>0</v>
      </c>
      <c r="N23" s="98" t="n">
        <f aca="false">N22</f>
        <v>0</v>
      </c>
      <c r="O23" s="83"/>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5"/>
      <c r="AT23" s="86"/>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5"/>
      <c r="BY23" s="86"/>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5"/>
    </row>
    <row r="24" customFormat="false" ht="22.5" hidden="true" customHeight="false" outlineLevel="0" collapsed="false">
      <c r="A24" s="70" t="n">
        <f aca="false">(ROW()-6)/2</f>
        <v>9</v>
      </c>
      <c r="B24" s="71" t="n">
        <f aca="false">変更管理台帳!$A11</f>
        <v>5</v>
      </c>
      <c r="C24" s="72" t="str">
        <f aca="false">変更管理台帳!$B11</f>
        <v>パスワード再設定画面</v>
      </c>
      <c r="D24" s="73" t="str">
        <f aca="false">変更管理台帳!$C11</f>
        <v>①権限プルダウンの追加
②対象者特定の条件に権限を追加</v>
      </c>
      <c r="E24" s="74" t="str">
        <f aca="false">変更管理台帳!$G11</f>
        <v>受講生</v>
      </c>
      <c r="F24" s="75" t="str">
        <f aca="false">変更管理台帳!$K11</f>
        <v>初級</v>
      </c>
      <c r="G24" s="76" t="str">
        <f aca="false">変更管理台帳!$L11</f>
        <v>C</v>
      </c>
      <c r="H24" s="77" t="s">
        <v>31</v>
      </c>
      <c r="I24" s="78" t="n">
        <f aca="false">変更管理台帳!$AX11</f>
        <v>3.37142857142857</v>
      </c>
      <c r="J24" s="79" t="s">
        <v>32</v>
      </c>
      <c r="K24" s="80"/>
      <c r="L24" s="81"/>
      <c r="M24" s="76"/>
      <c r="N24" s="82" t="n">
        <f aca="false">IF(MAX(O24:DC24)&lt;&gt;0,IF(MAX(O25:DC25)/MAX(O24:DC24)=1,1,MAX(O25:DC25)/MAX(O24:DC24)),0)</f>
        <v>0</v>
      </c>
      <c r="O24" s="83"/>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5"/>
      <c r="AT24" s="86"/>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6"/>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5"/>
    </row>
    <row r="25" customFormat="false" ht="22.5" hidden="true" customHeight="false" outlineLevel="0" collapsed="false">
      <c r="A25" s="87" t="n">
        <f aca="false">A24</f>
        <v>9</v>
      </c>
      <c r="B25" s="88" t="n">
        <f aca="false">B24</f>
        <v>5</v>
      </c>
      <c r="C25" s="89" t="str">
        <f aca="false">C24</f>
        <v>パスワード再設定画面</v>
      </c>
      <c r="D25" s="90" t="str">
        <f aca="false">D24</f>
        <v>①権限プルダウンの追加
②対象者特定の条件に権限を追加</v>
      </c>
      <c r="E25" s="91" t="str">
        <f aca="false">E24</f>
        <v>受講生</v>
      </c>
      <c r="F25" s="91" t="str">
        <f aca="false">F24</f>
        <v>初級</v>
      </c>
      <c r="G25" s="91" t="str">
        <f aca="false">G24</f>
        <v>C</v>
      </c>
      <c r="H25" s="92" t="str">
        <f aca="false">H24</f>
        <v>製造</v>
      </c>
      <c r="I25" s="93" t="n">
        <f aca="false">I24</f>
        <v>3.37142857142857</v>
      </c>
      <c r="J25" s="94" t="s">
        <v>33</v>
      </c>
      <c r="K25" s="95"/>
      <c r="L25" s="96"/>
      <c r="M25" s="97" t="n">
        <f aca="false">M24</f>
        <v>0</v>
      </c>
      <c r="N25" s="98" t="n">
        <f aca="false">N24</f>
        <v>0</v>
      </c>
      <c r="O25" s="83"/>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5"/>
      <c r="AT25" s="86"/>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5"/>
      <c r="BY25" s="86"/>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5"/>
    </row>
    <row r="26" customFormat="false" ht="22.5" hidden="true" customHeight="false" outlineLevel="0" collapsed="false">
      <c r="A26" s="99" t="n">
        <f aca="false">(ROW()-6)/2</f>
        <v>10</v>
      </c>
      <c r="B26" s="100" t="n">
        <f aca="false">B25</f>
        <v>5</v>
      </c>
      <c r="C26" s="101" t="str">
        <f aca="false">C25</f>
        <v>パスワード再設定画面</v>
      </c>
      <c r="D26" s="102" t="str">
        <f aca="false">D25</f>
        <v>①権限プルダウンの追加
②対象者特定の条件に権限を追加</v>
      </c>
      <c r="E26" s="74" t="str">
        <f aca="false">E25</f>
        <v>受講生</v>
      </c>
      <c r="F26" s="74" t="str">
        <f aca="false">F25</f>
        <v>初級</v>
      </c>
      <c r="G26" s="74" t="str">
        <f aca="false">G25</f>
        <v>C</v>
      </c>
      <c r="H26" s="103" t="s">
        <v>34</v>
      </c>
      <c r="I26" s="78" t="n">
        <f aca="false">変更管理台帳!$BW11</f>
        <v>2.65714285714286</v>
      </c>
      <c r="J26" s="79" t="s">
        <v>32</v>
      </c>
      <c r="K26" s="81" t="str">
        <f aca="false">IF($L24&lt;&gt;"",WORKDAY($L24,1,祝日・休校日!$B$3:$B$62),"")</f>
        <v/>
      </c>
      <c r="L26" s="81" t="str">
        <f aca="false">IF($K26&lt;&gt;"",WORKDAY($K26,$I26 -0.11,祝日・休校日!$B$3:$B$62),"")</f>
        <v/>
      </c>
      <c r="M26" s="76" t="n">
        <f aca="false">M25</f>
        <v>0</v>
      </c>
      <c r="N26" s="82" t="n">
        <f aca="false">IF(MAX(O26:DC26)&lt;&gt;0,IF(MAX(O27:DC27)/MAX(O26:DC26)=1,1,MAX(O27:DC27)/MAX(O26:DC26)),0)</f>
        <v>0</v>
      </c>
      <c r="O26" s="83"/>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5"/>
      <c r="AT26" s="86"/>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6"/>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5"/>
    </row>
    <row r="27" customFormat="false" ht="22.5" hidden="true" customHeight="false" outlineLevel="0" collapsed="false">
      <c r="A27" s="104" t="n">
        <f aca="false">A26</f>
        <v>10</v>
      </c>
      <c r="B27" s="105" t="n">
        <f aca="false">B26</f>
        <v>5</v>
      </c>
      <c r="C27" s="106" t="str">
        <f aca="false">C26</f>
        <v>パスワード再設定画面</v>
      </c>
      <c r="D27" s="107" t="str">
        <f aca="false">D26</f>
        <v>①権限プルダウンの追加
②対象者特定の条件に権限を追加</v>
      </c>
      <c r="E27" s="91" t="str">
        <f aca="false">E26</f>
        <v>受講生</v>
      </c>
      <c r="F27" s="91" t="str">
        <f aca="false">F26</f>
        <v>初級</v>
      </c>
      <c r="G27" s="91" t="str">
        <f aca="false">G26</f>
        <v>C</v>
      </c>
      <c r="H27" s="108" t="str">
        <f aca="false">H26</f>
        <v>試験</v>
      </c>
      <c r="I27" s="109" t="n">
        <f aca="false">I26</f>
        <v>2.65714285714286</v>
      </c>
      <c r="J27" s="94" t="s">
        <v>33</v>
      </c>
      <c r="K27" s="110"/>
      <c r="L27" s="96"/>
      <c r="M27" s="97" t="n">
        <f aca="false">M26</f>
        <v>0</v>
      </c>
      <c r="N27" s="98" t="n">
        <f aca="false">N26</f>
        <v>0</v>
      </c>
      <c r="O27" s="83"/>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5"/>
      <c r="AT27" s="86"/>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5"/>
      <c r="BY27" s="86"/>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5"/>
    </row>
    <row r="28" customFormat="false" ht="18.75" hidden="true" customHeight="false" outlineLevel="0" collapsed="false">
      <c r="A28" s="70" t="n">
        <f aca="false">(ROW()-6)/2</f>
        <v>11</v>
      </c>
      <c r="B28" s="71" t="n">
        <f aca="false">変更管理台帳!$A12</f>
        <v>6</v>
      </c>
      <c r="C28" s="72" t="str">
        <f aca="false">変更管理台帳!$B12</f>
        <v>パスワード再設定画面</v>
      </c>
      <c r="D28" s="73" t="str">
        <f aca="false">変更管理台帳!$C12</f>
        <v>対象者が複数の場合の対応</v>
      </c>
      <c r="E28" s="74" t="str">
        <f aca="false">変更管理台帳!$G12</f>
        <v>受講生</v>
      </c>
      <c r="F28" s="75" t="str">
        <f aca="false">変更管理台帳!$K12</f>
        <v>初級</v>
      </c>
      <c r="G28" s="76" t="str">
        <f aca="false">変更管理台帳!$L12</f>
        <v>C</v>
      </c>
      <c r="H28" s="77" t="s">
        <v>31</v>
      </c>
      <c r="I28" s="78" t="n">
        <f aca="false">変更管理台帳!$AX12</f>
        <v>1.88571428571429</v>
      </c>
      <c r="J28" s="79" t="s">
        <v>32</v>
      </c>
      <c r="K28" s="80"/>
      <c r="L28" s="81"/>
      <c r="M28" s="76"/>
      <c r="N28" s="82" t="n">
        <f aca="false">IF(MAX(O28:DC28)&lt;&gt;0,IF(MAX(O29:DC29)/MAX(O28:DC28)=1,1,MAX(O29:DC29)/MAX(O28:DC28)),0)</f>
        <v>0</v>
      </c>
      <c r="O28" s="83"/>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5"/>
      <c r="AT28" s="86"/>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6"/>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5"/>
    </row>
    <row r="29" customFormat="false" ht="18.75" hidden="true" customHeight="false" outlineLevel="0" collapsed="false">
      <c r="A29" s="87" t="n">
        <f aca="false">A28</f>
        <v>11</v>
      </c>
      <c r="B29" s="88" t="n">
        <f aca="false">B28</f>
        <v>6</v>
      </c>
      <c r="C29" s="89" t="str">
        <f aca="false">C28</f>
        <v>パスワード再設定画面</v>
      </c>
      <c r="D29" s="90" t="str">
        <f aca="false">D28</f>
        <v>対象者が複数の場合の対応</v>
      </c>
      <c r="E29" s="91" t="str">
        <f aca="false">E28</f>
        <v>受講生</v>
      </c>
      <c r="F29" s="91" t="str">
        <f aca="false">F28</f>
        <v>初級</v>
      </c>
      <c r="G29" s="91" t="str">
        <f aca="false">G28</f>
        <v>C</v>
      </c>
      <c r="H29" s="92" t="str">
        <f aca="false">H28</f>
        <v>製造</v>
      </c>
      <c r="I29" s="93" t="n">
        <f aca="false">I28</f>
        <v>1.88571428571429</v>
      </c>
      <c r="J29" s="94" t="s">
        <v>33</v>
      </c>
      <c r="K29" s="95"/>
      <c r="L29" s="96"/>
      <c r="M29" s="97" t="n">
        <f aca="false">M28</f>
        <v>0</v>
      </c>
      <c r="N29" s="98" t="n">
        <f aca="false">N28</f>
        <v>0</v>
      </c>
      <c r="O29" s="83"/>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5"/>
      <c r="AT29" s="86"/>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5"/>
      <c r="BY29" s="86"/>
      <c r="BZ29" s="84"/>
      <c r="CA29" s="8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5"/>
    </row>
    <row r="30" customFormat="false" ht="18.75" hidden="true" customHeight="false" outlineLevel="0" collapsed="false">
      <c r="A30" s="99" t="n">
        <f aca="false">(ROW()-6)/2</f>
        <v>12</v>
      </c>
      <c r="B30" s="100" t="n">
        <f aca="false">B29</f>
        <v>6</v>
      </c>
      <c r="C30" s="101" t="str">
        <f aca="false">C29</f>
        <v>パスワード再設定画面</v>
      </c>
      <c r="D30" s="102" t="str">
        <f aca="false">D29</f>
        <v>対象者が複数の場合の対応</v>
      </c>
      <c r="E30" s="74" t="str">
        <f aca="false">E29</f>
        <v>受講生</v>
      </c>
      <c r="F30" s="74" t="str">
        <f aca="false">F29</f>
        <v>初級</v>
      </c>
      <c r="G30" s="74" t="str">
        <f aca="false">G29</f>
        <v>C</v>
      </c>
      <c r="H30" s="103" t="s">
        <v>34</v>
      </c>
      <c r="I30" s="78" t="n">
        <f aca="false">変更管理台帳!$BW12</f>
        <v>1.65714285714286</v>
      </c>
      <c r="J30" s="79" t="s">
        <v>32</v>
      </c>
      <c r="K30" s="81" t="str">
        <f aca="false">IF($L28&lt;&gt;"",WORKDAY($L28,1,祝日・休校日!$B$3:$B$62),"")</f>
        <v/>
      </c>
      <c r="L30" s="81" t="str">
        <f aca="false">IF($K30&lt;&gt;"",WORKDAY($K30,$I30 -0.11,祝日・休校日!$B$3:$B$62),"")</f>
        <v/>
      </c>
      <c r="M30" s="76" t="n">
        <f aca="false">M29</f>
        <v>0</v>
      </c>
      <c r="N30" s="82" t="n">
        <f aca="false">IF(MAX(O30:DC30)&lt;&gt;0,IF(MAX(O31:DC31)/MAX(O30:DC30)=1,1,MAX(O31:DC31)/MAX(O30:DC30)),0)</f>
        <v>0</v>
      </c>
      <c r="O30" s="83"/>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5"/>
      <c r="AT30" s="86"/>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6"/>
      <c r="BZ30" s="84"/>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5"/>
    </row>
    <row r="31" customFormat="false" ht="18.75" hidden="true" customHeight="false" outlineLevel="0" collapsed="false">
      <c r="A31" s="104" t="n">
        <f aca="false">A30</f>
        <v>12</v>
      </c>
      <c r="B31" s="105" t="n">
        <f aca="false">B30</f>
        <v>6</v>
      </c>
      <c r="C31" s="106" t="str">
        <f aca="false">C30</f>
        <v>パスワード再設定画面</v>
      </c>
      <c r="D31" s="107" t="str">
        <f aca="false">D30</f>
        <v>対象者が複数の場合の対応</v>
      </c>
      <c r="E31" s="91" t="str">
        <f aca="false">E30</f>
        <v>受講生</v>
      </c>
      <c r="F31" s="91" t="str">
        <f aca="false">F30</f>
        <v>初級</v>
      </c>
      <c r="G31" s="91" t="str">
        <f aca="false">G30</f>
        <v>C</v>
      </c>
      <c r="H31" s="108" t="str">
        <f aca="false">H30</f>
        <v>試験</v>
      </c>
      <c r="I31" s="109" t="n">
        <f aca="false">I30</f>
        <v>1.65714285714286</v>
      </c>
      <c r="J31" s="94" t="s">
        <v>33</v>
      </c>
      <c r="K31" s="110"/>
      <c r="L31" s="96"/>
      <c r="M31" s="97" t="n">
        <f aca="false">M30</f>
        <v>0</v>
      </c>
      <c r="N31" s="98" t="n">
        <f aca="false">N30</f>
        <v>0</v>
      </c>
      <c r="O31" s="83"/>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5"/>
      <c r="AT31" s="86"/>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5"/>
      <c r="BY31" s="86"/>
      <c r="BZ31" s="84"/>
      <c r="CA31" s="8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5"/>
    </row>
    <row r="32" customFormat="false" ht="24" hidden="true" customHeight="false" outlineLevel="0" collapsed="false">
      <c r="A32" s="70" t="n">
        <f aca="false">(ROW()-6)/2</f>
        <v>13</v>
      </c>
      <c r="B32" s="71" t="n">
        <f aca="false">変更管理台帳!$A13</f>
        <v>7</v>
      </c>
      <c r="C32" s="72" t="str">
        <f aca="false">変更管理台帳!$B13</f>
        <v>パスワード再設定画面(パスワード変更)</v>
      </c>
      <c r="D32" s="73" t="str">
        <f aca="false">変更管理台帳!$C13</f>
        <v>①ログインIDを変更
②確認モーダルの変更</v>
      </c>
      <c r="E32" s="74" t="str">
        <f aca="false">変更管理台帳!$G13</f>
        <v>受講生</v>
      </c>
      <c r="F32" s="75" t="str">
        <f aca="false">変更管理台帳!$K13</f>
        <v>基礎</v>
      </c>
      <c r="G32" s="76" t="str">
        <f aca="false">変更管理台帳!$L13</f>
        <v>C</v>
      </c>
      <c r="H32" s="77" t="s">
        <v>31</v>
      </c>
      <c r="I32" s="78" t="n">
        <f aca="false">変更管理台帳!$AX13</f>
        <v>2.48571428571429</v>
      </c>
      <c r="J32" s="79" t="s">
        <v>32</v>
      </c>
      <c r="K32" s="80" t="n">
        <v>45336</v>
      </c>
      <c r="L32" s="81" t="n">
        <f aca="false">IF($K32&lt;&gt;"",WORKDAY($K32,$I32 -0.11,祝日・休校日!$B$3:$B$62),"")</f>
        <v>45338</v>
      </c>
      <c r="M32" s="76"/>
      <c r="N32" s="82" t="n">
        <f aca="false">IF(MAX(O32:DC32)&lt;&gt;0,IF(MAX(O33:DC33)/MAX(O32:DC32)=1,1,MAX(O33:DC33)/MAX(O32:DC32)),0)</f>
        <v>0</v>
      </c>
      <c r="O32" s="83"/>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5"/>
      <c r="AT32" s="86"/>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6"/>
      <c r="BZ32" s="84"/>
      <c r="CA32" s="84"/>
      <c r="CB32" s="84"/>
      <c r="CC32" s="84"/>
      <c r="CD32" s="84"/>
      <c r="CE32" s="84"/>
      <c r="CF32" s="84"/>
      <c r="CG32" s="84"/>
      <c r="CH32" s="84"/>
      <c r="CI32" s="84"/>
      <c r="CJ32" s="84"/>
      <c r="CK32" s="84"/>
      <c r="CL32" s="84"/>
      <c r="CM32" s="84"/>
      <c r="CN32" s="84"/>
      <c r="CO32" s="84"/>
      <c r="CP32" s="84"/>
      <c r="CQ32" s="84"/>
      <c r="CR32" s="84"/>
      <c r="CS32" s="84"/>
      <c r="CT32" s="84"/>
      <c r="CU32" s="84"/>
      <c r="CV32" s="84"/>
      <c r="CW32" s="84"/>
      <c r="CX32" s="84"/>
      <c r="CY32" s="84"/>
      <c r="CZ32" s="84"/>
      <c r="DA32" s="84"/>
      <c r="DB32" s="84"/>
      <c r="DC32" s="85"/>
    </row>
    <row r="33" customFormat="false" ht="24" hidden="true" customHeight="false" outlineLevel="0" collapsed="false">
      <c r="A33" s="87" t="n">
        <f aca="false">A32</f>
        <v>13</v>
      </c>
      <c r="B33" s="88" t="n">
        <f aca="false">B32</f>
        <v>7</v>
      </c>
      <c r="C33" s="89" t="str">
        <f aca="false">C32</f>
        <v>パスワード再設定画面(パスワード変更)</v>
      </c>
      <c r="D33" s="90" t="str">
        <f aca="false">D32</f>
        <v>①ログインIDを変更
②確認モーダルの変更</v>
      </c>
      <c r="E33" s="91" t="str">
        <f aca="false">E32</f>
        <v>受講生</v>
      </c>
      <c r="F33" s="91" t="str">
        <f aca="false">F32</f>
        <v>基礎</v>
      </c>
      <c r="G33" s="91" t="str">
        <f aca="false">G32</f>
        <v>C</v>
      </c>
      <c r="H33" s="92" t="str">
        <f aca="false">H32</f>
        <v>製造</v>
      </c>
      <c r="I33" s="93" t="n">
        <f aca="false">I32</f>
        <v>2.48571428571429</v>
      </c>
      <c r="J33" s="94" t="s">
        <v>33</v>
      </c>
      <c r="K33" s="95"/>
      <c r="L33" s="96"/>
      <c r="M33" s="97" t="n">
        <f aca="false">M32</f>
        <v>0</v>
      </c>
      <c r="N33" s="98" t="n">
        <f aca="false">N32</f>
        <v>0</v>
      </c>
      <c r="O33" s="83"/>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5"/>
      <c r="AT33" s="86"/>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5"/>
      <c r="BY33" s="86"/>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5"/>
    </row>
    <row r="34" customFormat="false" ht="24" hidden="true" customHeight="false" outlineLevel="0" collapsed="false">
      <c r="A34" s="99" t="n">
        <f aca="false">(ROW()-6)/2</f>
        <v>14</v>
      </c>
      <c r="B34" s="100" t="n">
        <f aca="false">B33</f>
        <v>7</v>
      </c>
      <c r="C34" s="101" t="str">
        <f aca="false">C33</f>
        <v>パスワード再設定画面(パスワード変更)</v>
      </c>
      <c r="D34" s="102" t="str">
        <f aca="false">D33</f>
        <v>①ログインIDを変更
②確認モーダルの変更</v>
      </c>
      <c r="E34" s="74" t="str">
        <f aca="false">E33</f>
        <v>受講生</v>
      </c>
      <c r="F34" s="74" t="str">
        <f aca="false">F33</f>
        <v>基礎</v>
      </c>
      <c r="G34" s="74" t="str">
        <f aca="false">G33</f>
        <v>C</v>
      </c>
      <c r="H34" s="103" t="s">
        <v>34</v>
      </c>
      <c r="I34" s="78" t="n">
        <f aca="false">変更管理台帳!$BW13</f>
        <v>1.17142857142857</v>
      </c>
      <c r="J34" s="79" t="s">
        <v>32</v>
      </c>
      <c r="K34" s="81" t="n">
        <f aca="false">IF($L32&lt;&gt;"",WORKDAY($L32,1,祝日・休校日!$B$3:$B$62),"")</f>
        <v>45341</v>
      </c>
      <c r="L34" s="81" t="n">
        <f aca="false">IF($K34&lt;&gt;"",WORKDAY($K34,$I34 -0.11,祝日・休校日!$B$3:$B$62),"")</f>
        <v>45342</v>
      </c>
      <c r="M34" s="76" t="n">
        <f aca="false">M33</f>
        <v>0</v>
      </c>
      <c r="N34" s="82" t="n">
        <f aca="false">IF(MAX(O34:DC34)&lt;&gt;0,IF(MAX(O35:DC35)/MAX(O34:DC34)=1,1,MAX(O35:DC35)/MAX(O34:DC34)),0)</f>
        <v>0</v>
      </c>
      <c r="O34" s="83"/>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5"/>
      <c r="AT34" s="86"/>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6"/>
      <c r="BZ34" s="84"/>
      <c r="CA34" s="84"/>
      <c r="CB34" s="84"/>
      <c r="CC34" s="84"/>
      <c r="CD34" s="84"/>
      <c r="CE34" s="84"/>
      <c r="CF34" s="84"/>
      <c r="CG34" s="84"/>
      <c r="CH34" s="84"/>
      <c r="CI34" s="84"/>
      <c r="CJ34" s="84"/>
      <c r="CK34" s="84"/>
      <c r="CL34" s="84"/>
      <c r="CM34" s="84"/>
      <c r="CN34" s="84"/>
      <c r="CO34" s="84"/>
      <c r="CP34" s="84"/>
      <c r="CQ34" s="84"/>
      <c r="CR34" s="84"/>
      <c r="CS34" s="84"/>
      <c r="CT34" s="84"/>
      <c r="CU34" s="84"/>
      <c r="CV34" s="84"/>
      <c r="CW34" s="84"/>
      <c r="CX34" s="84"/>
      <c r="CY34" s="84"/>
      <c r="CZ34" s="84"/>
      <c r="DA34" s="84"/>
      <c r="DB34" s="84"/>
      <c r="DC34" s="85"/>
    </row>
    <row r="35" customFormat="false" ht="24" hidden="true" customHeight="false" outlineLevel="0" collapsed="false">
      <c r="A35" s="104" t="n">
        <f aca="false">A34</f>
        <v>14</v>
      </c>
      <c r="B35" s="105" t="n">
        <f aca="false">B34</f>
        <v>7</v>
      </c>
      <c r="C35" s="106" t="str">
        <f aca="false">C34</f>
        <v>パスワード再設定画面(パスワード変更)</v>
      </c>
      <c r="D35" s="107" t="str">
        <f aca="false">D34</f>
        <v>①ログインIDを変更
②確認モーダルの変更</v>
      </c>
      <c r="E35" s="91" t="str">
        <f aca="false">E34</f>
        <v>受講生</v>
      </c>
      <c r="F35" s="91" t="str">
        <f aca="false">F34</f>
        <v>基礎</v>
      </c>
      <c r="G35" s="91" t="str">
        <f aca="false">G34</f>
        <v>C</v>
      </c>
      <c r="H35" s="108" t="str">
        <f aca="false">H34</f>
        <v>試験</v>
      </c>
      <c r="I35" s="109" t="n">
        <f aca="false">I34</f>
        <v>1.17142857142857</v>
      </c>
      <c r="J35" s="94" t="s">
        <v>33</v>
      </c>
      <c r="K35" s="110"/>
      <c r="L35" s="96"/>
      <c r="M35" s="97" t="n">
        <f aca="false">M34</f>
        <v>0</v>
      </c>
      <c r="N35" s="98" t="n">
        <f aca="false">N34</f>
        <v>0</v>
      </c>
      <c r="O35" s="83"/>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5"/>
      <c r="AT35" s="86"/>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5"/>
      <c r="BY35" s="86"/>
      <c r="BZ35" s="84"/>
      <c r="CA35" s="84"/>
      <c r="CB35" s="84"/>
      <c r="CC35" s="84"/>
      <c r="CD35" s="84"/>
      <c r="CE35" s="84"/>
      <c r="CF35" s="84"/>
      <c r="CG35" s="84"/>
      <c r="CH35" s="84"/>
      <c r="CI35" s="84"/>
      <c r="CJ35" s="84"/>
      <c r="CK35" s="84"/>
      <c r="CL35" s="84"/>
      <c r="CM35" s="84"/>
      <c r="CN35" s="84"/>
      <c r="CO35" s="84"/>
      <c r="CP35" s="84"/>
      <c r="CQ35" s="84"/>
      <c r="CR35" s="84"/>
      <c r="CS35" s="84"/>
      <c r="CT35" s="84"/>
      <c r="CU35" s="84"/>
      <c r="CV35" s="84"/>
      <c r="CW35" s="84"/>
      <c r="CX35" s="84"/>
      <c r="CY35" s="84"/>
      <c r="CZ35" s="84"/>
      <c r="DA35" s="84"/>
      <c r="DB35" s="84"/>
      <c r="DC35" s="85"/>
    </row>
    <row r="36" customFormat="false" ht="33.75" hidden="true" customHeight="false" outlineLevel="0" collapsed="false">
      <c r="A36" s="70" t="n">
        <f aca="false">(ROW()-6)/2</f>
        <v>15</v>
      </c>
      <c r="B36" s="71" t="n">
        <f aca="false">変更管理台帳!$A14</f>
        <v>8</v>
      </c>
      <c r="C36" s="72" t="str">
        <f aca="false">変更管理台帳!$B14</f>
        <v>パスワード変更画面</v>
      </c>
      <c r="D36" s="73" t="str">
        <f aca="false">変更管理台帳!$C14</f>
        <v>①ヘッダーのメニュー表示
②戻るボタンの追加
③確認モーダルの変更</v>
      </c>
      <c r="E36" s="74" t="str">
        <f aca="false">変更管理台帳!$G14</f>
        <v>受講生</v>
      </c>
      <c r="F36" s="75" t="str">
        <f aca="false">変更管理台帳!$K14</f>
        <v>基礎</v>
      </c>
      <c r="G36" s="76" t="n">
        <f aca="false">変更管理台帳!$L14</f>
        <v>0</v>
      </c>
      <c r="H36" s="77" t="s">
        <v>31</v>
      </c>
      <c r="I36" s="78" t="n">
        <f aca="false">変更管理台帳!$AX14</f>
        <v>2.65714285714286</v>
      </c>
      <c r="J36" s="79" t="s">
        <v>32</v>
      </c>
      <c r="K36" s="80"/>
      <c r="L36" s="81" t="str">
        <f aca="false">IF($K36&lt;&gt;"",WORKDAY($K36,$I36 -0.11,祝日・休校日!$B$3:$B$62),"")</f>
        <v/>
      </c>
      <c r="M36" s="76"/>
      <c r="N36" s="82" t="n">
        <f aca="false">IF(MAX(O36:DC36)&lt;&gt;0,IF(MAX(O37:DC37)/MAX(O36:DC36)=1,1,MAX(O37:DC37)/MAX(O36:DC36)),0)</f>
        <v>0</v>
      </c>
      <c r="O36" s="83"/>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5"/>
      <c r="AT36" s="86"/>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6"/>
      <c r="BZ36" s="84"/>
      <c r="CA36" s="84"/>
      <c r="CB36" s="84"/>
      <c r="CC36" s="84"/>
      <c r="CD36" s="84"/>
      <c r="CE36" s="84"/>
      <c r="CF36" s="84"/>
      <c r="CG36" s="84"/>
      <c r="CH36" s="84"/>
      <c r="CI36" s="84"/>
      <c r="CJ36" s="84"/>
      <c r="CK36" s="84"/>
      <c r="CL36" s="84"/>
      <c r="CM36" s="84"/>
      <c r="CN36" s="84"/>
      <c r="CO36" s="84"/>
      <c r="CP36" s="84"/>
      <c r="CQ36" s="84"/>
      <c r="CR36" s="84"/>
      <c r="CS36" s="84"/>
      <c r="CT36" s="84"/>
      <c r="CU36" s="84"/>
      <c r="CV36" s="84"/>
      <c r="CW36" s="84"/>
      <c r="CX36" s="84"/>
      <c r="CY36" s="84"/>
      <c r="CZ36" s="84"/>
      <c r="DA36" s="84"/>
      <c r="DB36" s="84"/>
      <c r="DC36" s="85"/>
    </row>
    <row r="37" customFormat="false" ht="33.75" hidden="true" customHeight="false" outlineLevel="0" collapsed="false">
      <c r="A37" s="87" t="n">
        <f aca="false">A36</f>
        <v>15</v>
      </c>
      <c r="B37" s="88" t="n">
        <f aca="false">B36</f>
        <v>8</v>
      </c>
      <c r="C37" s="89" t="str">
        <f aca="false">C36</f>
        <v>パスワード変更画面</v>
      </c>
      <c r="D37" s="90" t="str">
        <f aca="false">D36</f>
        <v>①ヘッダーのメニュー表示
②戻るボタンの追加
③確認モーダルの変更</v>
      </c>
      <c r="E37" s="91" t="str">
        <f aca="false">E36</f>
        <v>受講生</v>
      </c>
      <c r="F37" s="91" t="str">
        <f aca="false">F36</f>
        <v>基礎</v>
      </c>
      <c r="G37" s="91" t="n">
        <f aca="false">G36</f>
        <v>0</v>
      </c>
      <c r="H37" s="92" t="str">
        <f aca="false">H36</f>
        <v>製造</v>
      </c>
      <c r="I37" s="93" t="n">
        <f aca="false">I36</f>
        <v>2.65714285714286</v>
      </c>
      <c r="J37" s="94" t="s">
        <v>33</v>
      </c>
      <c r="K37" s="95"/>
      <c r="L37" s="96"/>
      <c r="M37" s="97" t="n">
        <f aca="false">M36</f>
        <v>0</v>
      </c>
      <c r="N37" s="98" t="n">
        <f aca="false">N36</f>
        <v>0</v>
      </c>
      <c r="O37" s="83"/>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5"/>
      <c r="AT37" s="86"/>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5"/>
      <c r="BY37" s="86"/>
      <c r="BZ37" s="84"/>
      <c r="CA37" s="84"/>
      <c r="CB37" s="84"/>
      <c r="CC37" s="84"/>
      <c r="CD37" s="84"/>
      <c r="CE37" s="84"/>
      <c r="CF37" s="84"/>
      <c r="CG37" s="84"/>
      <c r="CH37" s="84"/>
      <c r="CI37" s="84"/>
      <c r="CJ37" s="84"/>
      <c r="CK37" s="84"/>
      <c r="CL37" s="84"/>
      <c r="CM37" s="84"/>
      <c r="CN37" s="84"/>
      <c r="CO37" s="84"/>
      <c r="CP37" s="84"/>
      <c r="CQ37" s="84"/>
      <c r="CR37" s="84"/>
      <c r="CS37" s="84"/>
      <c r="CT37" s="84"/>
      <c r="CU37" s="84"/>
      <c r="CV37" s="84"/>
      <c r="CW37" s="84"/>
      <c r="CX37" s="84"/>
      <c r="CY37" s="84"/>
      <c r="CZ37" s="84"/>
      <c r="DA37" s="84"/>
      <c r="DB37" s="84"/>
      <c r="DC37" s="85"/>
    </row>
    <row r="38" customFormat="false" ht="33.75" hidden="true" customHeight="false" outlineLevel="0" collapsed="false">
      <c r="A38" s="99" t="n">
        <f aca="false">(ROW()-6)/2</f>
        <v>16</v>
      </c>
      <c r="B38" s="100" t="n">
        <f aca="false">B37</f>
        <v>8</v>
      </c>
      <c r="C38" s="101" t="str">
        <f aca="false">C37</f>
        <v>パスワード変更画面</v>
      </c>
      <c r="D38" s="102" t="str">
        <f aca="false">D37</f>
        <v>①ヘッダーのメニュー表示
②戻るボタンの追加
③確認モーダルの変更</v>
      </c>
      <c r="E38" s="74" t="str">
        <f aca="false">E37</f>
        <v>受講生</v>
      </c>
      <c r="F38" s="74" t="str">
        <f aca="false">F37</f>
        <v>基礎</v>
      </c>
      <c r="G38" s="74" t="n">
        <f aca="false">G37</f>
        <v>0</v>
      </c>
      <c r="H38" s="103" t="s">
        <v>34</v>
      </c>
      <c r="I38" s="78" t="n">
        <f aca="false">変更管理台帳!$BW14</f>
        <v>2.11428571428571</v>
      </c>
      <c r="J38" s="79" t="s">
        <v>32</v>
      </c>
      <c r="K38" s="81" t="str">
        <f aca="false">IF($L36&lt;&gt;"",WORKDAY($L36,1,祝日・休校日!$B$3:$B$62),"")</f>
        <v/>
      </c>
      <c r="L38" s="81" t="str">
        <f aca="false">IF($K38&lt;&gt;"",WORKDAY($K38,$I38 -0.11,祝日・休校日!$B$3:$B$62),"")</f>
        <v/>
      </c>
      <c r="M38" s="76" t="n">
        <f aca="false">M37</f>
        <v>0</v>
      </c>
      <c r="N38" s="82" t="n">
        <f aca="false">IF(MAX(O38:DC38)&lt;&gt;0,IF(MAX(O39:DC39)/MAX(O38:DC38)=1,1,MAX(O39:DC39)/MAX(O38:DC38)),0)</f>
        <v>0</v>
      </c>
      <c r="O38" s="83"/>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5"/>
      <c r="AT38" s="86"/>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6"/>
      <c r="BZ38" s="84"/>
      <c r="CA38" s="84"/>
      <c r="CB38" s="84"/>
      <c r="CC38" s="84"/>
      <c r="CD38" s="84"/>
      <c r="CE38" s="84"/>
      <c r="CF38" s="84"/>
      <c r="CG38" s="84"/>
      <c r="CH38" s="84"/>
      <c r="CI38" s="84"/>
      <c r="CJ38" s="84"/>
      <c r="CK38" s="84"/>
      <c r="CL38" s="84"/>
      <c r="CM38" s="84"/>
      <c r="CN38" s="84"/>
      <c r="CO38" s="84"/>
      <c r="CP38" s="84"/>
      <c r="CQ38" s="84"/>
      <c r="CR38" s="84"/>
      <c r="CS38" s="84"/>
      <c r="CT38" s="84"/>
      <c r="CU38" s="84"/>
      <c r="CV38" s="84"/>
      <c r="CW38" s="84"/>
      <c r="CX38" s="84"/>
      <c r="CY38" s="84"/>
      <c r="CZ38" s="84"/>
      <c r="DA38" s="84"/>
      <c r="DB38" s="84"/>
      <c r="DC38" s="85"/>
    </row>
    <row r="39" customFormat="false" ht="33.75" hidden="true" customHeight="false" outlineLevel="0" collapsed="false">
      <c r="A39" s="104" t="n">
        <f aca="false">A38</f>
        <v>16</v>
      </c>
      <c r="B39" s="105" t="n">
        <f aca="false">B38</f>
        <v>8</v>
      </c>
      <c r="C39" s="106" t="str">
        <f aca="false">C38</f>
        <v>パスワード変更画面</v>
      </c>
      <c r="D39" s="107" t="str">
        <f aca="false">D38</f>
        <v>①ヘッダーのメニュー表示
②戻るボタンの追加
③確認モーダルの変更</v>
      </c>
      <c r="E39" s="91" t="str">
        <f aca="false">E38</f>
        <v>受講生</v>
      </c>
      <c r="F39" s="91" t="str">
        <f aca="false">F38</f>
        <v>基礎</v>
      </c>
      <c r="G39" s="91" t="n">
        <f aca="false">G38</f>
        <v>0</v>
      </c>
      <c r="H39" s="108" t="str">
        <f aca="false">H38</f>
        <v>試験</v>
      </c>
      <c r="I39" s="109" t="n">
        <f aca="false">I38</f>
        <v>2.11428571428571</v>
      </c>
      <c r="J39" s="94" t="s">
        <v>33</v>
      </c>
      <c r="K39" s="110"/>
      <c r="L39" s="96"/>
      <c r="M39" s="97" t="n">
        <f aca="false">M38</f>
        <v>0</v>
      </c>
      <c r="N39" s="98" t="n">
        <f aca="false">N38</f>
        <v>0</v>
      </c>
      <c r="O39" s="83"/>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5"/>
      <c r="AT39" s="86"/>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5"/>
      <c r="BY39" s="86"/>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5"/>
    </row>
    <row r="40" customFormat="false" ht="36" hidden="true" customHeight="false" outlineLevel="0" collapsed="false">
      <c r="A40" s="70" t="n">
        <f aca="false">(ROW()-6)/2</f>
        <v>17</v>
      </c>
      <c r="B40" s="71" t="n">
        <f aca="false">変更管理台帳!$A15</f>
        <v>9</v>
      </c>
      <c r="C40" s="72" t="str">
        <f aca="false">変更管理台帳!$B15</f>
        <v>①不正アクセス画面、エラー画面
②404画面</v>
      </c>
      <c r="D40" s="73" t="str">
        <f aca="false">変更管理台帳!$C15</f>
        <v>ホーム画面に戻るボタン追加</v>
      </c>
      <c r="E40" s="74" t="str">
        <f aca="false">変更管理台帳!$G15</f>
        <v>受講生</v>
      </c>
      <c r="F40" s="75" t="str">
        <f aca="false">変更管理台帳!$K15</f>
        <v>基礎</v>
      </c>
      <c r="G40" s="76" t="n">
        <f aca="false">変更管理台帳!$L15</f>
        <v>0</v>
      </c>
      <c r="H40" s="77" t="s">
        <v>31</v>
      </c>
      <c r="I40" s="78" t="n">
        <f aca="false">変更管理台帳!$AX15</f>
        <v>1.02857142857143</v>
      </c>
      <c r="J40" s="79" t="s">
        <v>32</v>
      </c>
      <c r="K40" s="80"/>
      <c r="L40" s="81" t="str">
        <f aca="false">IF($K40&lt;&gt;"",WORKDAY($K40,$I40 -0.11,祝日・休校日!$B$3:$B$62),"")</f>
        <v/>
      </c>
      <c r="M40" s="76"/>
      <c r="N40" s="82" t="n">
        <f aca="false">IF(MAX(O40:DC40)&lt;&gt;0,IF(MAX(O41:DC41)/MAX(O40:DC40)=1,1,MAX(O41:DC41)/MAX(O40:DC40)),0)</f>
        <v>0</v>
      </c>
      <c r="O40" s="83"/>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5"/>
      <c r="AT40" s="86"/>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6"/>
      <c r="BZ40" s="84"/>
      <c r="CA40" s="84"/>
      <c r="CB40" s="84"/>
      <c r="CC40" s="84"/>
      <c r="CD40" s="84"/>
      <c r="CE40" s="84"/>
      <c r="CF40" s="84"/>
      <c r="CG40" s="84"/>
      <c r="CH40" s="84"/>
      <c r="CI40" s="84"/>
      <c r="CJ40" s="84"/>
      <c r="CK40" s="84"/>
      <c r="CL40" s="84"/>
      <c r="CM40" s="84"/>
      <c r="CN40" s="84"/>
      <c r="CO40" s="84"/>
      <c r="CP40" s="84"/>
      <c r="CQ40" s="84"/>
      <c r="CR40" s="84"/>
      <c r="CS40" s="84"/>
      <c r="CT40" s="84"/>
      <c r="CU40" s="84"/>
      <c r="CV40" s="84"/>
      <c r="CW40" s="84"/>
      <c r="CX40" s="84"/>
      <c r="CY40" s="84"/>
      <c r="CZ40" s="84"/>
      <c r="DA40" s="84"/>
      <c r="DB40" s="84"/>
      <c r="DC40" s="85"/>
    </row>
    <row r="41" customFormat="false" ht="36" hidden="true" customHeight="false" outlineLevel="0" collapsed="false">
      <c r="A41" s="87" t="n">
        <f aca="false">A40</f>
        <v>17</v>
      </c>
      <c r="B41" s="88" t="n">
        <f aca="false">B40</f>
        <v>9</v>
      </c>
      <c r="C41" s="89" t="str">
        <f aca="false">C40</f>
        <v>①不正アクセス画面、エラー画面
②404画面</v>
      </c>
      <c r="D41" s="90" t="str">
        <f aca="false">D40</f>
        <v>ホーム画面に戻るボタン追加</v>
      </c>
      <c r="E41" s="91" t="str">
        <f aca="false">E40</f>
        <v>受講生</v>
      </c>
      <c r="F41" s="91" t="str">
        <f aca="false">F40</f>
        <v>基礎</v>
      </c>
      <c r="G41" s="91" t="n">
        <f aca="false">G40</f>
        <v>0</v>
      </c>
      <c r="H41" s="92" t="str">
        <f aca="false">H40</f>
        <v>製造</v>
      </c>
      <c r="I41" s="93" t="n">
        <f aca="false">I40</f>
        <v>1.02857142857143</v>
      </c>
      <c r="J41" s="94" t="s">
        <v>33</v>
      </c>
      <c r="K41" s="95"/>
      <c r="L41" s="96"/>
      <c r="M41" s="97" t="n">
        <f aca="false">M40</f>
        <v>0</v>
      </c>
      <c r="N41" s="98" t="n">
        <f aca="false">N40</f>
        <v>0</v>
      </c>
      <c r="O41" s="83"/>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5"/>
      <c r="AT41" s="86"/>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5"/>
      <c r="BY41" s="86"/>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5"/>
    </row>
    <row r="42" customFormat="false" ht="36" hidden="true" customHeight="false" outlineLevel="0" collapsed="false">
      <c r="A42" s="99" t="n">
        <f aca="false">(ROW()-6)/2</f>
        <v>18</v>
      </c>
      <c r="B42" s="100" t="n">
        <f aca="false">B41</f>
        <v>9</v>
      </c>
      <c r="C42" s="101" t="str">
        <f aca="false">C41</f>
        <v>①不正アクセス画面、エラー画面
②404画面</v>
      </c>
      <c r="D42" s="102" t="str">
        <f aca="false">D41</f>
        <v>ホーム画面に戻るボタン追加</v>
      </c>
      <c r="E42" s="74" t="str">
        <f aca="false">E41</f>
        <v>受講生</v>
      </c>
      <c r="F42" s="74" t="str">
        <f aca="false">F41</f>
        <v>基礎</v>
      </c>
      <c r="G42" s="74" t="n">
        <f aca="false">G41</f>
        <v>0</v>
      </c>
      <c r="H42" s="103" t="s">
        <v>34</v>
      </c>
      <c r="I42" s="78" t="n">
        <f aca="false">変更管理台帳!$BW15</f>
        <v>1.37142857142857</v>
      </c>
      <c r="J42" s="79" t="s">
        <v>32</v>
      </c>
      <c r="K42" s="81" t="str">
        <f aca="false">IF($L40&lt;&gt;"",WORKDAY($L40,1,祝日・休校日!$B$3:$B$62),"")</f>
        <v/>
      </c>
      <c r="L42" s="81" t="str">
        <f aca="false">IF($K42&lt;&gt;"",WORKDAY($K42,$I42 -0.11,祝日・休校日!$B$3:$B$62),"")</f>
        <v/>
      </c>
      <c r="M42" s="76" t="n">
        <f aca="false">M41</f>
        <v>0</v>
      </c>
      <c r="N42" s="82" t="n">
        <f aca="false">IF(MAX(O42:DC42)&lt;&gt;0,IF(MAX(O43:DC43)/MAX(O42:DC42)=1,1,MAX(O43:DC43)/MAX(O42:DC42)),0)</f>
        <v>0</v>
      </c>
      <c r="O42" s="83"/>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5"/>
      <c r="AT42" s="86"/>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6"/>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5"/>
    </row>
    <row r="43" customFormat="false" ht="36" hidden="true" customHeight="false" outlineLevel="0" collapsed="false">
      <c r="A43" s="104" t="n">
        <f aca="false">A42</f>
        <v>18</v>
      </c>
      <c r="B43" s="105" t="n">
        <f aca="false">B42</f>
        <v>9</v>
      </c>
      <c r="C43" s="106" t="str">
        <f aca="false">C42</f>
        <v>①不正アクセス画面、エラー画面
②404画面</v>
      </c>
      <c r="D43" s="107" t="str">
        <f aca="false">D42</f>
        <v>ホーム画面に戻るボタン追加</v>
      </c>
      <c r="E43" s="91" t="str">
        <f aca="false">E42</f>
        <v>受講生</v>
      </c>
      <c r="F43" s="91" t="str">
        <f aca="false">F42</f>
        <v>基礎</v>
      </c>
      <c r="G43" s="91" t="n">
        <f aca="false">G42</f>
        <v>0</v>
      </c>
      <c r="H43" s="108" t="str">
        <f aca="false">H42</f>
        <v>試験</v>
      </c>
      <c r="I43" s="109" t="n">
        <f aca="false">I42</f>
        <v>1.37142857142857</v>
      </c>
      <c r="J43" s="94" t="s">
        <v>33</v>
      </c>
      <c r="K43" s="110"/>
      <c r="L43" s="96"/>
      <c r="M43" s="97" t="n">
        <f aca="false">M42</f>
        <v>0</v>
      </c>
      <c r="N43" s="98" t="n">
        <f aca="false">N42</f>
        <v>0</v>
      </c>
      <c r="O43" s="83"/>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5"/>
      <c r="AT43" s="86"/>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5"/>
      <c r="BY43" s="86"/>
      <c r="BZ43" s="84"/>
      <c r="CA43" s="84"/>
      <c r="CB43" s="84"/>
      <c r="CC43" s="84"/>
      <c r="CD43" s="84"/>
      <c r="CE43" s="84"/>
      <c r="CF43" s="84"/>
      <c r="CG43" s="84"/>
      <c r="CH43" s="84"/>
      <c r="CI43" s="84"/>
      <c r="CJ43" s="84"/>
      <c r="CK43" s="84"/>
      <c r="CL43" s="84"/>
      <c r="CM43" s="84"/>
      <c r="CN43" s="84"/>
      <c r="CO43" s="84"/>
      <c r="CP43" s="84"/>
      <c r="CQ43" s="84"/>
      <c r="CR43" s="84"/>
      <c r="CS43" s="84"/>
      <c r="CT43" s="84"/>
      <c r="CU43" s="84"/>
      <c r="CV43" s="84"/>
      <c r="CW43" s="84"/>
      <c r="CX43" s="84"/>
      <c r="CY43" s="84"/>
      <c r="CZ43" s="84"/>
      <c r="DA43" s="84"/>
      <c r="DB43" s="84"/>
      <c r="DC43" s="85"/>
    </row>
    <row r="44" customFormat="false" ht="18.75" hidden="true" customHeight="false" outlineLevel="0" collapsed="false">
      <c r="A44" s="70" t="n">
        <f aca="false">(ROW()-6)/2</f>
        <v>19</v>
      </c>
      <c r="B44" s="71" t="n">
        <f aca="false">変更管理台帳!$A16</f>
        <v>10</v>
      </c>
      <c r="C44" s="72" t="str">
        <f aca="false">変更管理台帳!$B16</f>
        <v>ヘルプ画面</v>
      </c>
      <c r="D44" s="73" t="str">
        <f aca="false">変更管理台帳!$C16</f>
        <v>ヘルプ画面の新規作成</v>
      </c>
      <c r="E44" s="74" t="str">
        <f aca="false">変更管理台帳!$G16</f>
        <v>受講生</v>
      </c>
      <c r="F44" s="75" t="str">
        <f aca="false">変更管理台帳!$K16</f>
        <v>初級</v>
      </c>
      <c r="G44" s="76" t="str">
        <f aca="false">変更管理台帳!$L16</f>
        <v>A</v>
      </c>
      <c r="H44" s="77" t="s">
        <v>31</v>
      </c>
      <c r="I44" s="78" t="n">
        <f aca="false">変更管理台帳!$AX16</f>
        <v>2.4</v>
      </c>
      <c r="J44" s="79" t="s">
        <v>32</v>
      </c>
      <c r="K44" s="80" t="n">
        <v>45355</v>
      </c>
      <c r="L44" s="81" t="n">
        <f aca="false">IF($K44&lt;&gt;"",WORKDAY($K44,$I44 -0.11,祝日・休校日!$B$3:$B$62),"")</f>
        <v>45357</v>
      </c>
      <c r="M44" s="76"/>
      <c r="N44" s="82" t="n">
        <f aca="false">IF(MAX(O44:DC44)&lt;&gt;0,IF(MAX(O45:DC45)/MAX(O44:DC44)=1,1,MAX(O45:DC45)/MAX(O44:DC44)),0)</f>
        <v>0</v>
      </c>
      <c r="O44" s="83"/>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5"/>
      <c r="AT44" s="86"/>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6"/>
      <c r="BZ44" s="84"/>
      <c r="CA44" s="84"/>
      <c r="CB44" s="84"/>
      <c r="CC44" s="84"/>
      <c r="CD44" s="84"/>
      <c r="CE44" s="84"/>
      <c r="CF44" s="84"/>
      <c r="CG44" s="84"/>
      <c r="CH44" s="84"/>
      <c r="CI44" s="84"/>
      <c r="CJ44" s="84"/>
      <c r="CK44" s="84"/>
      <c r="CL44" s="84"/>
      <c r="CM44" s="84"/>
      <c r="CN44" s="84"/>
      <c r="CO44" s="84"/>
      <c r="CP44" s="84"/>
      <c r="CQ44" s="84"/>
      <c r="CR44" s="84"/>
      <c r="CS44" s="84"/>
      <c r="CT44" s="84"/>
      <c r="CU44" s="84"/>
      <c r="CV44" s="84"/>
      <c r="CW44" s="84"/>
      <c r="CX44" s="84"/>
      <c r="CY44" s="84"/>
      <c r="CZ44" s="84"/>
      <c r="DA44" s="84"/>
      <c r="DB44" s="84"/>
      <c r="DC44" s="85"/>
    </row>
    <row r="45" customFormat="false" ht="18.75" hidden="true" customHeight="false" outlineLevel="0" collapsed="false">
      <c r="A45" s="87" t="n">
        <f aca="false">A44</f>
        <v>19</v>
      </c>
      <c r="B45" s="88" t="n">
        <f aca="false">B44</f>
        <v>10</v>
      </c>
      <c r="C45" s="89" t="str">
        <f aca="false">C44</f>
        <v>ヘルプ画面</v>
      </c>
      <c r="D45" s="90" t="str">
        <f aca="false">D44</f>
        <v>ヘルプ画面の新規作成</v>
      </c>
      <c r="E45" s="91" t="str">
        <f aca="false">E44</f>
        <v>受講生</v>
      </c>
      <c r="F45" s="91" t="str">
        <f aca="false">F44</f>
        <v>初級</v>
      </c>
      <c r="G45" s="91" t="str">
        <f aca="false">G44</f>
        <v>A</v>
      </c>
      <c r="H45" s="92" t="str">
        <f aca="false">H44</f>
        <v>製造</v>
      </c>
      <c r="I45" s="93" t="n">
        <f aca="false">I44</f>
        <v>2.4</v>
      </c>
      <c r="J45" s="94" t="s">
        <v>33</v>
      </c>
      <c r="K45" s="95"/>
      <c r="L45" s="96"/>
      <c r="M45" s="97" t="n">
        <f aca="false">M44</f>
        <v>0</v>
      </c>
      <c r="N45" s="98" t="n">
        <f aca="false">N44</f>
        <v>0</v>
      </c>
      <c r="O45" s="83"/>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5"/>
      <c r="AT45" s="86"/>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5"/>
      <c r="BY45" s="86"/>
      <c r="BZ45" s="84"/>
      <c r="CA45" s="84"/>
      <c r="CB45" s="84"/>
      <c r="CC45" s="84"/>
      <c r="CD45" s="84"/>
      <c r="CE45" s="84"/>
      <c r="CF45" s="84"/>
      <c r="CG45" s="84"/>
      <c r="CH45" s="84"/>
      <c r="CI45" s="84"/>
      <c r="CJ45" s="84"/>
      <c r="CK45" s="84"/>
      <c r="CL45" s="84"/>
      <c r="CM45" s="84"/>
      <c r="CN45" s="84"/>
      <c r="CO45" s="84"/>
      <c r="CP45" s="84"/>
      <c r="CQ45" s="84"/>
      <c r="CR45" s="84"/>
      <c r="CS45" s="84"/>
      <c r="CT45" s="84"/>
      <c r="CU45" s="84"/>
      <c r="CV45" s="84"/>
      <c r="CW45" s="84"/>
      <c r="CX45" s="84"/>
      <c r="CY45" s="84"/>
      <c r="CZ45" s="84"/>
      <c r="DA45" s="84"/>
      <c r="DB45" s="84"/>
      <c r="DC45" s="85"/>
    </row>
    <row r="46" customFormat="false" ht="18.75" hidden="true" customHeight="false" outlineLevel="0" collapsed="false">
      <c r="A46" s="99" t="n">
        <f aca="false">(ROW()-6)/2</f>
        <v>20</v>
      </c>
      <c r="B46" s="100" t="n">
        <f aca="false">B45</f>
        <v>10</v>
      </c>
      <c r="C46" s="101" t="str">
        <f aca="false">C45</f>
        <v>ヘルプ画面</v>
      </c>
      <c r="D46" s="102" t="str">
        <f aca="false">D45</f>
        <v>ヘルプ画面の新規作成</v>
      </c>
      <c r="E46" s="74" t="str">
        <f aca="false">E45</f>
        <v>受講生</v>
      </c>
      <c r="F46" s="74" t="str">
        <f aca="false">F45</f>
        <v>初級</v>
      </c>
      <c r="G46" s="74" t="str">
        <f aca="false">G45</f>
        <v>A</v>
      </c>
      <c r="H46" s="103" t="s">
        <v>34</v>
      </c>
      <c r="I46" s="78" t="n">
        <f aca="false">変更管理台帳!$BW16</f>
        <v>2.4</v>
      </c>
      <c r="J46" s="79" t="s">
        <v>32</v>
      </c>
      <c r="K46" s="81" t="n">
        <f aca="false">IF($L44&lt;&gt;"",WORKDAY($L44,1,祝日・休校日!$B$3:$B$62),"")</f>
        <v>45358</v>
      </c>
      <c r="L46" s="81" t="n">
        <f aca="false">IF($K46&lt;&gt;"",WORKDAY($K46,$I46 -0.11,祝日・休校日!$B$3:$B$62),"")</f>
        <v>45362</v>
      </c>
      <c r="M46" s="76" t="n">
        <f aca="false">M45</f>
        <v>0</v>
      </c>
      <c r="N46" s="82" t="n">
        <f aca="false">IF(MAX(O46:DC46)&lt;&gt;0,IF(MAX(O47:DC47)/MAX(O46:DC46)=1,1,MAX(O47:DC47)/MAX(O46:DC46)),0)</f>
        <v>0</v>
      </c>
      <c r="O46" s="83"/>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5"/>
      <c r="AT46" s="86"/>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6"/>
      <c r="BZ46" s="84"/>
      <c r="CA46" s="84"/>
      <c r="CB46" s="84"/>
      <c r="CC46" s="84"/>
      <c r="CD46" s="84"/>
      <c r="CE46" s="84"/>
      <c r="CF46" s="84"/>
      <c r="CG46" s="84"/>
      <c r="CH46" s="84"/>
      <c r="CI46" s="84"/>
      <c r="CJ46" s="84"/>
      <c r="CK46" s="84"/>
      <c r="CL46" s="84"/>
      <c r="CM46" s="84"/>
      <c r="CN46" s="84"/>
      <c r="CO46" s="84"/>
      <c r="CP46" s="84"/>
      <c r="CQ46" s="84"/>
      <c r="CR46" s="84"/>
      <c r="CS46" s="84"/>
      <c r="CT46" s="84"/>
      <c r="CU46" s="84"/>
      <c r="CV46" s="84"/>
      <c r="CW46" s="84"/>
      <c r="CX46" s="84"/>
      <c r="CY46" s="84"/>
      <c r="CZ46" s="84"/>
      <c r="DA46" s="84"/>
      <c r="DB46" s="84"/>
      <c r="DC46" s="85"/>
    </row>
    <row r="47" customFormat="false" ht="18.75" hidden="true" customHeight="false" outlineLevel="0" collapsed="false">
      <c r="A47" s="104" t="n">
        <f aca="false">A46</f>
        <v>20</v>
      </c>
      <c r="B47" s="105" t="n">
        <f aca="false">B46</f>
        <v>10</v>
      </c>
      <c r="C47" s="106" t="str">
        <f aca="false">C46</f>
        <v>ヘルプ画面</v>
      </c>
      <c r="D47" s="107" t="str">
        <f aca="false">D46</f>
        <v>ヘルプ画面の新規作成</v>
      </c>
      <c r="E47" s="91" t="str">
        <f aca="false">E46</f>
        <v>受講生</v>
      </c>
      <c r="F47" s="91" t="str">
        <f aca="false">F46</f>
        <v>初級</v>
      </c>
      <c r="G47" s="91" t="str">
        <f aca="false">G46</f>
        <v>A</v>
      </c>
      <c r="H47" s="108" t="str">
        <f aca="false">H46</f>
        <v>試験</v>
      </c>
      <c r="I47" s="109" t="n">
        <f aca="false">I46</f>
        <v>2.4</v>
      </c>
      <c r="J47" s="94" t="s">
        <v>33</v>
      </c>
      <c r="K47" s="110"/>
      <c r="L47" s="96"/>
      <c r="M47" s="97" t="n">
        <f aca="false">M46</f>
        <v>0</v>
      </c>
      <c r="N47" s="98" t="n">
        <f aca="false">N46</f>
        <v>0</v>
      </c>
      <c r="O47" s="83"/>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5"/>
      <c r="AT47" s="86"/>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5"/>
      <c r="BY47" s="86"/>
      <c r="BZ47" s="84"/>
      <c r="CA47" s="84"/>
      <c r="CB47" s="84"/>
      <c r="CC47" s="84"/>
      <c r="CD47" s="84"/>
      <c r="CE47" s="84"/>
      <c r="CF47" s="84"/>
      <c r="CG47" s="84"/>
      <c r="CH47" s="84"/>
      <c r="CI47" s="84"/>
      <c r="CJ47" s="84"/>
      <c r="CK47" s="84"/>
      <c r="CL47" s="84"/>
      <c r="CM47" s="84"/>
      <c r="CN47" s="84"/>
      <c r="CO47" s="84"/>
      <c r="CP47" s="84"/>
      <c r="CQ47" s="84"/>
      <c r="CR47" s="84"/>
      <c r="CS47" s="84"/>
      <c r="CT47" s="84"/>
      <c r="CU47" s="84"/>
      <c r="CV47" s="84"/>
      <c r="CW47" s="84"/>
      <c r="CX47" s="84"/>
      <c r="CY47" s="84"/>
      <c r="CZ47" s="84"/>
      <c r="DA47" s="84"/>
      <c r="DB47" s="84"/>
      <c r="DC47" s="85"/>
    </row>
    <row r="48" customFormat="false" ht="18.75" hidden="true" customHeight="false" outlineLevel="0" collapsed="false">
      <c r="A48" s="70" t="n">
        <f aca="false">(ROW()-6)/2</f>
        <v>21</v>
      </c>
      <c r="B48" s="71" t="n">
        <f aca="false">変更管理台帳!$A17</f>
        <v>11</v>
      </c>
      <c r="C48" s="72" t="str">
        <f aca="false">変更管理台帳!$B17</f>
        <v>よくある質問画面</v>
      </c>
      <c r="D48" s="73" t="str">
        <f aca="false">変更管理台帳!$C17</f>
        <v>よくある質問画面の新規作成</v>
      </c>
      <c r="E48" s="74" t="str">
        <f aca="false">変更管理台帳!$G17</f>
        <v>受講生</v>
      </c>
      <c r="F48" s="75" t="str">
        <f aca="false">変更管理台帳!$K17</f>
        <v>初級</v>
      </c>
      <c r="G48" s="76" t="str">
        <f aca="false">変更管理台帳!$L17</f>
        <v>A</v>
      </c>
      <c r="H48" s="77" t="s">
        <v>31</v>
      </c>
      <c r="I48" s="78" t="n">
        <f aca="false">変更管理台帳!$AX17</f>
        <v>3.77142857142857</v>
      </c>
      <c r="J48" s="79" t="s">
        <v>32</v>
      </c>
      <c r="K48" s="80" t="n">
        <v>45355</v>
      </c>
      <c r="L48" s="81" t="n">
        <f aca="false">IF($K48&lt;&gt;"",WORKDAY($K48,$I48 -0.11,祝日・休校日!$B$3:$B$62),"")</f>
        <v>45358</v>
      </c>
      <c r="M48" s="76"/>
      <c r="N48" s="82" t="n">
        <f aca="false">IF(MAX(O48:DC48)&lt;&gt;0,IF(MAX(O49:DC49)/MAX(O48:DC48)=1,1,MAX(O49:DC49)/MAX(O48:DC48)),0)</f>
        <v>0</v>
      </c>
      <c r="O48" s="83"/>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5"/>
      <c r="AT48" s="86"/>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6"/>
      <c r="BZ48" s="84"/>
      <c r="CA48" s="84"/>
      <c r="CB48" s="84"/>
      <c r="CC48" s="84"/>
      <c r="CD48" s="84"/>
      <c r="CE48" s="84"/>
      <c r="CF48" s="84"/>
      <c r="CG48" s="84"/>
      <c r="CH48" s="84"/>
      <c r="CI48" s="84"/>
      <c r="CJ48" s="84"/>
      <c r="CK48" s="84"/>
      <c r="CL48" s="84"/>
      <c r="CM48" s="84"/>
      <c r="CN48" s="84"/>
      <c r="CO48" s="84"/>
      <c r="CP48" s="84"/>
      <c r="CQ48" s="84"/>
      <c r="CR48" s="84"/>
      <c r="CS48" s="84"/>
      <c r="CT48" s="84"/>
      <c r="CU48" s="84"/>
      <c r="CV48" s="84"/>
      <c r="CW48" s="84"/>
      <c r="CX48" s="84"/>
      <c r="CY48" s="84"/>
      <c r="CZ48" s="84"/>
      <c r="DA48" s="84"/>
      <c r="DB48" s="84"/>
      <c r="DC48" s="85"/>
    </row>
    <row r="49" customFormat="false" ht="18.75" hidden="true" customHeight="false" outlineLevel="0" collapsed="false">
      <c r="A49" s="87" t="n">
        <f aca="false">A48</f>
        <v>21</v>
      </c>
      <c r="B49" s="88" t="n">
        <f aca="false">B48</f>
        <v>11</v>
      </c>
      <c r="C49" s="89" t="str">
        <f aca="false">C48</f>
        <v>よくある質問画面</v>
      </c>
      <c r="D49" s="90" t="str">
        <f aca="false">D48</f>
        <v>よくある質問画面の新規作成</v>
      </c>
      <c r="E49" s="91" t="str">
        <f aca="false">E48</f>
        <v>受講生</v>
      </c>
      <c r="F49" s="91" t="str">
        <f aca="false">F48</f>
        <v>初級</v>
      </c>
      <c r="G49" s="91" t="str">
        <f aca="false">G48</f>
        <v>A</v>
      </c>
      <c r="H49" s="92" t="str">
        <f aca="false">H48</f>
        <v>製造</v>
      </c>
      <c r="I49" s="93" t="n">
        <f aca="false">I48</f>
        <v>3.77142857142857</v>
      </c>
      <c r="J49" s="94" t="s">
        <v>33</v>
      </c>
      <c r="K49" s="95"/>
      <c r="L49" s="96"/>
      <c r="M49" s="97" t="n">
        <f aca="false">M48</f>
        <v>0</v>
      </c>
      <c r="N49" s="98" t="n">
        <f aca="false">N48</f>
        <v>0</v>
      </c>
      <c r="O49" s="83"/>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5"/>
      <c r="AT49" s="86"/>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5"/>
      <c r="BY49" s="86"/>
      <c r="BZ49" s="84"/>
      <c r="CA49" s="84"/>
      <c r="CB49" s="84"/>
      <c r="CC49" s="84"/>
      <c r="CD49" s="84"/>
      <c r="CE49" s="84"/>
      <c r="CF49" s="84"/>
      <c r="CG49" s="84"/>
      <c r="CH49" s="84"/>
      <c r="CI49" s="84"/>
      <c r="CJ49" s="84"/>
      <c r="CK49" s="84"/>
      <c r="CL49" s="84"/>
      <c r="CM49" s="84"/>
      <c r="CN49" s="84"/>
      <c r="CO49" s="84"/>
      <c r="CP49" s="84"/>
      <c r="CQ49" s="84"/>
      <c r="CR49" s="84"/>
      <c r="CS49" s="84"/>
      <c r="CT49" s="84"/>
      <c r="CU49" s="84"/>
      <c r="CV49" s="84"/>
      <c r="CW49" s="84"/>
      <c r="CX49" s="84"/>
      <c r="CY49" s="84"/>
      <c r="CZ49" s="84"/>
      <c r="DA49" s="84"/>
      <c r="DB49" s="84"/>
      <c r="DC49" s="85"/>
    </row>
    <row r="50" customFormat="false" ht="18.75" hidden="true" customHeight="false" outlineLevel="0" collapsed="false">
      <c r="A50" s="99" t="n">
        <f aca="false">(ROW()-6)/2</f>
        <v>22</v>
      </c>
      <c r="B50" s="100" t="n">
        <f aca="false">B49</f>
        <v>11</v>
      </c>
      <c r="C50" s="101" t="str">
        <f aca="false">C49</f>
        <v>よくある質問画面</v>
      </c>
      <c r="D50" s="102" t="str">
        <f aca="false">D49</f>
        <v>よくある質問画面の新規作成</v>
      </c>
      <c r="E50" s="74" t="str">
        <f aca="false">E49</f>
        <v>受講生</v>
      </c>
      <c r="F50" s="74" t="str">
        <f aca="false">F49</f>
        <v>初級</v>
      </c>
      <c r="G50" s="74" t="str">
        <f aca="false">G49</f>
        <v>A</v>
      </c>
      <c r="H50" s="103" t="s">
        <v>34</v>
      </c>
      <c r="I50" s="78" t="n">
        <f aca="false">変更管理台帳!$BW17</f>
        <v>3.31428571428571</v>
      </c>
      <c r="J50" s="79" t="s">
        <v>32</v>
      </c>
      <c r="K50" s="81" t="n">
        <f aca="false">IF($L48&lt;&gt;"",WORKDAY($L48,1,祝日・休校日!$B$3:$B$62),"")</f>
        <v>45359</v>
      </c>
      <c r="L50" s="81" t="n">
        <f aca="false">IF($K50&lt;&gt;"",WORKDAY($K50,$I50 -0.11,祝日・休校日!$B$3:$B$62),"")</f>
        <v>45364</v>
      </c>
      <c r="M50" s="76" t="n">
        <f aca="false">M49</f>
        <v>0</v>
      </c>
      <c r="N50" s="82" t="n">
        <f aca="false">IF(MAX(O50:DC50)&lt;&gt;0,IF(MAX(O51:DC51)/MAX(O50:DC50)=1,1,MAX(O51:DC51)/MAX(O50:DC50)),0)</f>
        <v>0</v>
      </c>
      <c r="O50" s="83"/>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5"/>
      <c r="AT50" s="86"/>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6"/>
      <c r="BZ50" s="84"/>
      <c r="CA50" s="84"/>
      <c r="CB50" s="84"/>
      <c r="CC50" s="84"/>
      <c r="CD50" s="84"/>
      <c r="CE50" s="84"/>
      <c r="CF50" s="84"/>
      <c r="CG50" s="84"/>
      <c r="CH50" s="84"/>
      <c r="CI50" s="84"/>
      <c r="CJ50" s="84"/>
      <c r="CK50" s="84"/>
      <c r="CL50" s="84"/>
      <c r="CM50" s="84"/>
      <c r="CN50" s="84"/>
      <c r="CO50" s="84"/>
      <c r="CP50" s="84"/>
      <c r="CQ50" s="84"/>
      <c r="CR50" s="84"/>
      <c r="CS50" s="84"/>
      <c r="CT50" s="84"/>
      <c r="CU50" s="84"/>
      <c r="CV50" s="84"/>
      <c r="CW50" s="84"/>
      <c r="CX50" s="84"/>
      <c r="CY50" s="84"/>
      <c r="CZ50" s="84"/>
      <c r="DA50" s="84"/>
      <c r="DB50" s="84"/>
      <c r="DC50" s="85"/>
    </row>
    <row r="51" customFormat="false" ht="18.75" hidden="true" customHeight="false" outlineLevel="0" collapsed="false">
      <c r="A51" s="104" t="n">
        <f aca="false">A50</f>
        <v>22</v>
      </c>
      <c r="B51" s="105" t="n">
        <f aca="false">B50</f>
        <v>11</v>
      </c>
      <c r="C51" s="106" t="str">
        <f aca="false">C50</f>
        <v>よくある質問画面</v>
      </c>
      <c r="D51" s="107" t="str">
        <f aca="false">D50</f>
        <v>よくある質問画面の新規作成</v>
      </c>
      <c r="E51" s="91" t="str">
        <f aca="false">E50</f>
        <v>受講生</v>
      </c>
      <c r="F51" s="91" t="str">
        <f aca="false">F50</f>
        <v>初級</v>
      </c>
      <c r="G51" s="91" t="str">
        <f aca="false">G50</f>
        <v>A</v>
      </c>
      <c r="H51" s="108" t="str">
        <f aca="false">H50</f>
        <v>試験</v>
      </c>
      <c r="I51" s="109" t="n">
        <f aca="false">I50</f>
        <v>3.31428571428571</v>
      </c>
      <c r="J51" s="94" t="s">
        <v>33</v>
      </c>
      <c r="K51" s="110"/>
      <c r="L51" s="96"/>
      <c r="M51" s="97" t="n">
        <f aca="false">M50</f>
        <v>0</v>
      </c>
      <c r="N51" s="98" t="n">
        <f aca="false">N50</f>
        <v>0</v>
      </c>
      <c r="O51" s="83"/>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5"/>
      <c r="AT51" s="86"/>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5"/>
      <c r="BY51" s="86"/>
      <c r="BZ51" s="84"/>
      <c r="CA51" s="84"/>
      <c r="CB51" s="84"/>
      <c r="CC51" s="84"/>
      <c r="CD51" s="84"/>
      <c r="CE51" s="84"/>
      <c r="CF51" s="84"/>
      <c r="CG51" s="84"/>
      <c r="CH51" s="84"/>
      <c r="CI51" s="84"/>
      <c r="CJ51" s="84"/>
      <c r="CK51" s="84"/>
      <c r="CL51" s="84"/>
      <c r="CM51" s="84"/>
      <c r="CN51" s="84"/>
      <c r="CO51" s="84"/>
      <c r="CP51" s="84"/>
      <c r="CQ51" s="84"/>
      <c r="CR51" s="84"/>
      <c r="CS51" s="84"/>
      <c r="CT51" s="84"/>
      <c r="CU51" s="84"/>
      <c r="CV51" s="84"/>
      <c r="CW51" s="84"/>
      <c r="CX51" s="84"/>
      <c r="CY51" s="84"/>
      <c r="CZ51" s="84"/>
      <c r="DA51" s="84"/>
      <c r="DB51" s="84"/>
      <c r="DC51" s="85"/>
    </row>
    <row r="52" customFormat="false" ht="18.75" hidden="true" customHeight="false" outlineLevel="0" collapsed="false">
      <c r="A52" s="70" t="n">
        <f aca="false">(ROW()-6)/2</f>
        <v>23</v>
      </c>
      <c r="B52" s="71" t="n">
        <f aca="false">変更管理台帳!$A18</f>
        <v>12</v>
      </c>
      <c r="C52" s="72" t="str">
        <f aca="false">変更管理台帳!$B18</f>
        <v>よくある質問画面</v>
      </c>
      <c r="D52" s="73" t="str">
        <f aca="false">変更管理台帳!$C18</f>
        <v>検索キーワードの削除</v>
      </c>
      <c r="E52" s="74" t="str">
        <f aca="false">変更管理台帳!$G18</f>
        <v>受講生</v>
      </c>
      <c r="F52" s="75" t="str">
        <f aca="false">変更管理台帳!$K18</f>
        <v>基礎</v>
      </c>
      <c r="G52" s="76" t="str">
        <f aca="false">変更管理台帳!$L18</f>
        <v>A</v>
      </c>
      <c r="H52" s="77" t="s">
        <v>31</v>
      </c>
      <c r="I52" s="78" t="n">
        <f aca="false">変更管理台帳!$AX18</f>
        <v>0.857142857142857</v>
      </c>
      <c r="J52" s="79" t="s">
        <v>32</v>
      </c>
      <c r="K52" s="80" t="n">
        <v>45355</v>
      </c>
      <c r="L52" s="81" t="n">
        <f aca="false">IF($K52&lt;&gt;"",WORKDAY($K52,$I52 -0.11,祝日・休校日!$B$3:$B$62),"")</f>
        <v>45355</v>
      </c>
      <c r="M52" s="76"/>
      <c r="N52" s="82" t="n">
        <f aca="false">IF(MAX(O52:DC52)&lt;&gt;0,IF(MAX(O53:DC53)/MAX(O52:DC52)=1,1,MAX(O53:DC53)/MAX(O52:DC52)),0)</f>
        <v>0</v>
      </c>
      <c r="O52" s="83"/>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5"/>
      <c r="AT52" s="86"/>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6"/>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5"/>
    </row>
    <row r="53" customFormat="false" ht="18.75" hidden="true" customHeight="false" outlineLevel="0" collapsed="false">
      <c r="A53" s="87" t="n">
        <f aca="false">A52</f>
        <v>23</v>
      </c>
      <c r="B53" s="88" t="n">
        <f aca="false">B52</f>
        <v>12</v>
      </c>
      <c r="C53" s="89" t="str">
        <f aca="false">C52</f>
        <v>よくある質問画面</v>
      </c>
      <c r="D53" s="90" t="str">
        <f aca="false">D52</f>
        <v>検索キーワードの削除</v>
      </c>
      <c r="E53" s="91" t="str">
        <f aca="false">E52</f>
        <v>受講生</v>
      </c>
      <c r="F53" s="91" t="str">
        <f aca="false">F52</f>
        <v>基礎</v>
      </c>
      <c r="G53" s="91" t="str">
        <f aca="false">G52</f>
        <v>A</v>
      </c>
      <c r="H53" s="92" t="str">
        <f aca="false">H52</f>
        <v>製造</v>
      </c>
      <c r="I53" s="93" t="n">
        <f aca="false">I52</f>
        <v>0.857142857142857</v>
      </c>
      <c r="J53" s="94" t="s">
        <v>33</v>
      </c>
      <c r="K53" s="95"/>
      <c r="L53" s="96"/>
      <c r="M53" s="97" t="n">
        <f aca="false">M52</f>
        <v>0</v>
      </c>
      <c r="N53" s="98" t="n">
        <f aca="false">N52</f>
        <v>0</v>
      </c>
      <c r="O53" s="83"/>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5"/>
      <c r="AT53" s="86"/>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5"/>
      <c r="BY53" s="86"/>
      <c r="BZ53" s="84"/>
      <c r="CA53" s="84"/>
      <c r="CB53" s="84"/>
      <c r="CC53" s="84"/>
      <c r="CD53" s="84"/>
      <c r="CE53" s="84"/>
      <c r="CF53" s="84"/>
      <c r="CG53" s="84"/>
      <c r="CH53" s="84"/>
      <c r="CI53" s="84"/>
      <c r="CJ53" s="84"/>
      <c r="CK53" s="84"/>
      <c r="CL53" s="84"/>
      <c r="CM53" s="84"/>
      <c r="CN53" s="84"/>
      <c r="CO53" s="84"/>
      <c r="CP53" s="84"/>
      <c r="CQ53" s="84"/>
      <c r="CR53" s="84"/>
      <c r="CS53" s="84"/>
      <c r="CT53" s="84"/>
      <c r="CU53" s="84"/>
      <c r="CV53" s="84"/>
      <c r="CW53" s="84"/>
      <c r="CX53" s="84"/>
      <c r="CY53" s="84"/>
      <c r="CZ53" s="84"/>
      <c r="DA53" s="84"/>
      <c r="DB53" s="84"/>
      <c r="DC53" s="85"/>
    </row>
    <row r="54" customFormat="false" ht="18.75" hidden="true" customHeight="false" outlineLevel="0" collapsed="false">
      <c r="A54" s="99" t="n">
        <f aca="false">(ROW()-6)/2</f>
        <v>24</v>
      </c>
      <c r="B54" s="100" t="n">
        <f aca="false">B53</f>
        <v>12</v>
      </c>
      <c r="C54" s="101" t="str">
        <f aca="false">C53</f>
        <v>よくある質問画面</v>
      </c>
      <c r="D54" s="102" t="str">
        <f aca="false">D53</f>
        <v>検索キーワードの削除</v>
      </c>
      <c r="E54" s="74" t="str">
        <f aca="false">E53</f>
        <v>受講生</v>
      </c>
      <c r="F54" s="74" t="str">
        <f aca="false">F53</f>
        <v>基礎</v>
      </c>
      <c r="G54" s="74" t="str">
        <f aca="false">G53</f>
        <v>A</v>
      </c>
      <c r="H54" s="103" t="s">
        <v>34</v>
      </c>
      <c r="I54" s="78" t="n">
        <f aca="false">変更管理台帳!$BW18</f>
        <v>1</v>
      </c>
      <c r="J54" s="79" t="s">
        <v>32</v>
      </c>
      <c r="K54" s="81" t="n">
        <f aca="false">IF($L52&lt;&gt;"",WORKDAY($L52,1,祝日・休校日!$B$3:$B$62),"")</f>
        <v>45356</v>
      </c>
      <c r="L54" s="81" t="n">
        <f aca="false">IF($K54&lt;&gt;"",WORKDAY($K54,$I54 -0.11,祝日・休校日!$B$3:$B$62),"")</f>
        <v>45356</v>
      </c>
      <c r="M54" s="76" t="n">
        <f aca="false">M53</f>
        <v>0</v>
      </c>
      <c r="N54" s="82" t="n">
        <f aca="false">IF(MAX(O54:DC54)&lt;&gt;0,IF(MAX(O55:DC55)/MAX(O54:DC54)=1,1,MAX(O55:DC55)/MAX(O54:DC54)),0)</f>
        <v>0</v>
      </c>
      <c r="O54" s="83"/>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5"/>
      <c r="AT54" s="86"/>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6"/>
      <c r="BZ54" s="84"/>
      <c r="CA54" s="84"/>
      <c r="CB54" s="84"/>
      <c r="CC54" s="84"/>
      <c r="CD54" s="84"/>
      <c r="CE54" s="84"/>
      <c r="CF54" s="84"/>
      <c r="CG54" s="84"/>
      <c r="CH54" s="84"/>
      <c r="CI54" s="84"/>
      <c r="CJ54" s="84"/>
      <c r="CK54" s="84"/>
      <c r="CL54" s="84"/>
      <c r="CM54" s="84"/>
      <c r="CN54" s="84"/>
      <c r="CO54" s="84"/>
      <c r="CP54" s="84"/>
      <c r="CQ54" s="84"/>
      <c r="CR54" s="84"/>
      <c r="CS54" s="84"/>
      <c r="CT54" s="84"/>
      <c r="CU54" s="84"/>
      <c r="CV54" s="84"/>
      <c r="CW54" s="84"/>
      <c r="CX54" s="84"/>
      <c r="CY54" s="84"/>
      <c r="CZ54" s="84"/>
      <c r="DA54" s="84"/>
      <c r="DB54" s="84"/>
      <c r="DC54" s="85"/>
    </row>
    <row r="55" customFormat="false" ht="18.75" hidden="true" customHeight="false" outlineLevel="0" collapsed="false">
      <c r="A55" s="104" t="n">
        <f aca="false">A54</f>
        <v>24</v>
      </c>
      <c r="B55" s="105" t="n">
        <f aca="false">B54</f>
        <v>12</v>
      </c>
      <c r="C55" s="106" t="str">
        <f aca="false">C54</f>
        <v>よくある質問画面</v>
      </c>
      <c r="D55" s="107" t="str">
        <f aca="false">D54</f>
        <v>検索キーワードの削除</v>
      </c>
      <c r="E55" s="91" t="str">
        <f aca="false">E54</f>
        <v>受講生</v>
      </c>
      <c r="F55" s="91" t="str">
        <f aca="false">F54</f>
        <v>基礎</v>
      </c>
      <c r="G55" s="91" t="str">
        <f aca="false">G54</f>
        <v>A</v>
      </c>
      <c r="H55" s="108" t="str">
        <f aca="false">H54</f>
        <v>試験</v>
      </c>
      <c r="I55" s="109" t="n">
        <f aca="false">I54</f>
        <v>1</v>
      </c>
      <c r="J55" s="94" t="s">
        <v>33</v>
      </c>
      <c r="K55" s="110"/>
      <c r="L55" s="96"/>
      <c r="M55" s="97" t="n">
        <f aca="false">M54</f>
        <v>0</v>
      </c>
      <c r="N55" s="98" t="n">
        <f aca="false">N54</f>
        <v>0</v>
      </c>
      <c r="O55" s="83"/>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5"/>
      <c r="AT55" s="86"/>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5"/>
      <c r="BY55" s="86"/>
      <c r="BZ55" s="84"/>
      <c r="CA55" s="84"/>
      <c r="CB55" s="84"/>
      <c r="CC55" s="84"/>
      <c r="CD55" s="84"/>
      <c r="CE55" s="84"/>
      <c r="CF55" s="84"/>
      <c r="CG55" s="84"/>
      <c r="CH55" s="84"/>
      <c r="CI55" s="84"/>
      <c r="CJ55" s="84"/>
      <c r="CK55" s="84"/>
      <c r="CL55" s="84"/>
      <c r="CM55" s="84"/>
      <c r="CN55" s="84"/>
      <c r="CO55" s="84"/>
      <c r="CP55" s="84"/>
      <c r="CQ55" s="84"/>
      <c r="CR55" s="84"/>
      <c r="CS55" s="84"/>
      <c r="CT55" s="84"/>
      <c r="CU55" s="84"/>
      <c r="CV55" s="84"/>
      <c r="CW55" s="84"/>
      <c r="CX55" s="84"/>
      <c r="CY55" s="84"/>
      <c r="CZ55" s="84"/>
      <c r="DA55" s="84"/>
      <c r="DB55" s="84"/>
      <c r="DC55" s="85"/>
    </row>
    <row r="56" customFormat="false" ht="18.75" hidden="true" customHeight="false" outlineLevel="0" collapsed="false">
      <c r="A56" s="70" t="n">
        <f aca="false">(ROW()-6)/2</f>
        <v>25</v>
      </c>
      <c r="B56" s="71" t="n">
        <f aca="false">変更管理台帳!$A19</f>
        <v>13</v>
      </c>
      <c r="C56" s="72" t="str">
        <f aca="false">変更管理台帳!$B19</f>
        <v>利用規約画面</v>
      </c>
      <c r="D56" s="73" t="str">
        <f aca="false">変更管理台帳!$C19</f>
        <v>利用規約内容のスクロール</v>
      </c>
      <c r="E56" s="74" t="str">
        <f aca="false">変更管理台帳!$G19</f>
        <v>受講生</v>
      </c>
      <c r="F56" s="75" t="str">
        <f aca="false">変更管理台帳!$K19</f>
        <v>基礎</v>
      </c>
      <c r="G56" s="76" t="n">
        <f aca="false">変更管理台帳!$L19</f>
        <v>0</v>
      </c>
      <c r="H56" s="77" t="s">
        <v>31</v>
      </c>
      <c r="I56" s="78" t="n">
        <f aca="false">変更管理台帳!$AX19</f>
        <v>0.771428571428572</v>
      </c>
      <c r="J56" s="79" t="s">
        <v>32</v>
      </c>
      <c r="K56" s="80"/>
      <c r="L56" s="81" t="str">
        <f aca="false">IF($K56&lt;&gt;"",WORKDAY($K56,$I56 -0.11,祝日・休校日!$B$3:$B$62),"")</f>
        <v/>
      </c>
      <c r="M56" s="76"/>
      <c r="N56" s="82" t="n">
        <f aca="false">IF(MAX(O56:DC56)&lt;&gt;0,IF(MAX(O57:DC57)/MAX(O56:DC56)=1,1,MAX(O57:DC57)/MAX(O56:DC56)),0)</f>
        <v>0</v>
      </c>
      <c r="O56" s="83"/>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5"/>
      <c r="AT56" s="86"/>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6"/>
      <c r="BZ56" s="84"/>
      <c r="CA56" s="84"/>
      <c r="CB56" s="84"/>
      <c r="CC56" s="84"/>
      <c r="CD56" s="84"/>
      <c r="CE56" s="84"/>
      <c r="CF56" s="84"/>
      <c r="CG56" s="84"/>
      <c r="CH56" s="84"/>
      <c r="CI56" s="84"/>
      <c r="CJ56" s="84"/>
      <c r="CK56" s="84"/>
      <c r="CL56" s="84"/>
      <c r="CM56" s="84"/>
      <c r="CN56" s="84"/>
      <c r="CO56" s="84"/>
      <c r="CP56" s="84"/>
      <c r="CQ56" s="84"/>
      <c r="CR56" s="84"/>
      <c r="CS56" s="84"/>
      <c r="CT56" s="84"/>
      <c r="CU56" s="84"/>
      <c r="CV56" s="84"/>
      <c r="CW56" s="84"/>
      <c r="CX56" s="84"/>
      <c r="CY56" s="84"/>
      <c r="CZ56" s="84"/>
      <c r="DA56" s="84"/>
      <c r="DB56" s="84"/>
      <c r="DC56" s="85"/>
    </row>
    <row r="57" customFormat="false" ht="18.75" hidden="true" customHeight="false" outlineLevel="0" collapsed="false">
      <c r="A57" s="87" t="n">
        <f aca="false">A56</f>
        <v>25</v>
      </c>
      <c r="B57" s="88" t="n">
        <f aca="false">B56</f>
        <v>13</v>
      </c>
      <c r="C57" s="89" t="str">
        <f aca="false">C56</f>
        <v>利用規約画面</v>
      </c>
      <c r="D57" s="90" t="str">
        <f aca="false">D56</f>
        <v>利用規約内容のスクロール</v>
      </c>
      <c r="E57" s="91" t="str">
        <f aca="false">E56</f>
        <v>受講生</v>
      </c>
      <c r="F57" s="91" t="str">
        <f aca="false">F56</f>
        <v>基礎</v>
      </c>
      <c r="G57" s="91" t="n">
        <f aca="false">G56</f>
        <v>0</v>
      </c>
      <c r="H57" s="92" t="str">
        <f aca="false">H56</f>
        <v>製造</v>
      </c>
      <c r="I57" s="93" t="n">
        <f aca="false">I56</f>
        <v>0.771428571428572</v>
      </c>
      <c r="J57" s="94" t="s">
        <v>33</v>
      </c>
      <c r="K57" s="95"/>
      <c r="L57" s="96"/>
      <c r="M57" s="97" t="n">
        <f aca="false">M56</f>
        <v>0</v>
      </c>
      <c r="N57" s="98" t="n">
        <f aca="false">N56</f>
        <v>0</v>
      </c>
      <c r="O57" s="83"/>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5"/>
      <c r="AT57" s="86"/>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5"/>
      <c r="BY57" s="86"/>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5"/>
    </row>
    <row r="58" customFormat="false" ht="18.75" hidden="true" customHeight="false" outlineLevel="0" collapsed="false">
      <c r="A58" s="99" t="n">
        <f aca="false">(ROW()-6)/2</f>
        <v>26</v>
      </c>
      <c r="B58" s="100" t="n">
        <f aca="false">B57</f>
        <v>13</v>
      </c>
      <c r="C58" s="101" t="str">
        <f aca="false">C57</f>
        <v>利用規約画面</v>
      </c>
      <c r="D58" s="102" t="str">
        <f aca="false">D57</f>
        <v>利用規約内容のスクロール</v>
      </c>
      <c r="E58" s="74" t="str">
        <f aca="false">E57</f>
        <v>受講生</v>
      </c>
      <c r="F58" s="74" t="str">
        <f aca="false">F57</f>
        <v>基礎</v>
      </c>
      <c r="G58" s="74" t="n">
        <f aca="false">G57</f>
        <v>0</v>
      </c>
      <c r="H58" s="103" t="s">
        <v>34</v>
      </c>
      <c r="I58" s="78" t="n">
        <f aca="false">変更管理台帳!$BW19</f>
        <v>1</v>
      </c>
      <c r="J58" s="79" t="s">
        <v>32</v>
      </c>
      <c r="K58" s="81" t="str">
        <f aca="false">IF($L56&lt;&gt;"",WORKDAY($L56,1,祝日・休校日!$B$3:$B$62),"")</f>
        <v/>
      </c>
      <c r="L58" s="81" t="str">
        <f aca="false">IF($K58&lt;&gt;"",WORKDAY($K58,$I58 -0.11,祝日・休校日!$B$3:$B$62),"")</f>
        <v/>
      </c>
      <c r="M58" s="76" t="n">
        <f aca="false">M57</f>
        <v>0</v>
      </c>
      <c r="N58" s="82" t="n">
        <f aca="false">IF(MAX(O58:DC58)&lt;&gt;0,IF(MAX(O59:DC59)/MAX(O58:DC58)=1,1,MAX(O59:DC59)/MAX(O58:DC58)),0)</f>
        <v>0</v>
      </c>
      <c r="O58" s="83"/>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5"/>
      <c r="AT58" s="86"/>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6"/>
      <c r="BZ58" s="84"/>
      <c r="CA58" s="84"/>
      <c r="CB58" s="84"/>
      <c r="CC58" s="84"/>
      <c r="CD58" s="84"/>
      <c r="CE58" s="84"/>
      <c r="CF58" s="84"/>
      <c r="CG58" s="84"/>
      <c r="CH58" s="84"/>
      <c r="CI58" s="84"/>
      <c r="CJ58" s="84"/>
      <c r="CK58" s="84"/>
      <c r="CL58" s="84"/>
      <c r="CM58" s="84"/>
      <c r="CN58" s="84"/>
      <c r="CO58" s="84"/>
      <c r="CP58" s="84"/>
      <c r="CQ58" s="84"/>
      <c r="CR58" s="84"/>
      <c r="CS58" s="84"/>
      <c r="CT58" s="84"/>
      <c r="CU58" s="84"/>
      <c r="CV58" s="84"/>
      <c r="CW58" s="84"/>
      <c r="CX58" s="84"/>
      <c r="CY58" s="84"/>
      <c r="CZ58" s="84"/>
      <c r="DA58" s="84"/>
      <c r="DB58" s="84"/>
      <c r="DC58" s="85"/>
    </row>
    <row r="59" customFormat="false" ht="18.75" hidden="true" customHeight="false" outlineLevel="0" collapsed="false">
      <c r="A59" s="104" t="n">
        <f aca="false">A58</f>
        <v>26</v>
      </c>
      <c r="B59" s="105" t="n">
        <f aca="false">B58</f>
        <v>13</v>
      </c>
      <c r="C59" s="106" t="str">
        <f aca="false">C58</f>
        <v>利用規約画面</v>
      </c>
      <c r="D59" s="107" t="str">
        <f aca="false">D58</f>
        <v>利用規約内容のスクロール</v>
      </c>
      <c r="E59" s="91" t="str">
        <f aca="false">E58</f>
        <v>受講生</v>
      </c>
      <c r="F59" s="91" t="str">
        <f aca="false">F58</f>
        <v>基礎</v>
      </c>
      <c r="G59" s="91" t="n">
        <f aca="false">G58</f>
        <v>0</v>
      </c>
      <c r="H59" s="108" t="str">
        <f aca="false">H58</f>
        <v>試験</v>
      </c>
      <c r="I59" s="109" t="n">
        <f aca="false">I58</f>
        <v>1</v>
      </c>
      <c r="J59" s="94" t="s">
        <v>33</v>
      </c>
      <c r="K59" s="110"/>
      <c r="L59" s="96"/>
      <c r="M59" s="97" t="n">
        <f aca="false">M58</f>
        <v>0</v>
      </c>
      <c r="N59" s="98" t="n">
        <f aca="false">N58</f>
        <v>0</v>
      </c>
      <c r="O59" s="83"/>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5"/>
      <c r="AT59" s="86"/>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5"/>
      <c r="BY59" s="86"/>
      <c r="BZ59" s="84"/>
      <c r="CA59" s="84"/>
      <c r="CB59" s="84"/>
      <c r="CC59" s="84"/>
      <c r="CD59" s="84"/>
      <c r="CE59" s="84"/>
      <c r="CF59" s="84"/>
      <c r="CG59" s="84"/>
      <c r="CH59" s="84"/>
      <c r="CI59" s="84"/>
      <c r="CJ59" s="84"/>
      <c r="CK59" s="84"/>
      <c r="CL59" s="84"/>
      <c r="CM59" s="84"/>
      <c r="CN59" s="84"/>
      <c r="CO59" s="84"/>
      <c r="CP59" s="84"/>
      <c r="CQ59" s="84"/>
      <c r="CR59" s="84"/>
      <c r="CS59" s="84"/>
      <c r="CT59" s="84"/>
      <c r="CU59" s="84"/>
      <c r="CV59" s="84"/>
      <c r="CW59" s="84"/>
      <c r="CX59" s="84"/>
      <c r="CY59" s="84"/>
      <c r="CZ59" s="84"/>
      <c r="DA59" s="84"/>
      <c r="DB59" s="84"/>
      <c r="DC59" s="85"/>
    </row>
    <row r="60" customFormat="false" ht="22.5" hidden="true" customHeight="false" outlineLevel="0" collapsed="false">
      <c r="A60" s="70" t="n">
        <f aca="false">(ROW()-6)/2</f>
        <v>27</v>
      </c>
      <c r="B60" s="71" t="n">
        <f aca="false">変更管理台帳!$A20</f>
        <v>14</v>
      </c>
      <c r="C60" s="72" t="str">
        <f aca="false">変更管理台帳!$B20</f>
        <v>コース詳細画面</v>
      </c>
      <c r="D60" s="73" t="str">
        <f aca="false">変更管理台帳!$C20</f>
        <v>①当日の強調表示
②日付の表示変更</v>
      </c>
      <c r="E60" s="74" t="str">
        <f aca="false">変更管理台帳!$G20</f>
        <v>受講生</v>
      </c>
      <c r="F60" s="75" t="str">
        <f aca="false">変更管理台帳!$K20</f>
        <v>初級</v>
      </c>
      <c r="G60" s="76" t="str">
        <f aca="false">変更管理台帳!$L20</f>
        <v>A</v>
      </c>
      <c r="H60" s="77" t="s">
        <v>31</v>
      </c>
      <c r="I60" s="78" t="n">
        <f aca="false">変更管理台帳!$AX20</f>
        <v>2.8</v>
      </c>
      <c r="J60" s="79" t="s">
        <v>32</v>
      </c>
      <c r="K60" s="80" t="n">
        <v>45355</v>
      </c>
      <c r="L60" s="81" t="n">
        <f aca="false">IF($K60&lt;&gt;"",WORKDAY($K60,$I60 -0.11,祝日・休校日!$B$3:$B$62),"")</f>
        <v>45357</v>
      </c>
      <c r="M60" s="76"/>
      <c r="N60" s="82" t="n">
        <f aca="false">IF(MAX(O60:DC60)&lt;&gt;0,IF(MAX(O61:DC61)/MAX(O60:DC60)=1,1,MAX(O61:DC61)/MAX(O60:DC60)),0)</f>
        <v>0</v>
      </c>
      <c r="O60" s="83"/>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5"/>
      <c r="AT60" s="86"/>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6"/>
      <c r="BZ60" s="84"/>
      <c r="CA60" s="84"/>
      <c r="CB60" s="84"/>
      <c r="CC60" s="84"/>
      <c r="CD60" s="84"/>
      <c r="CE60" s="84"/>
      <c r="CF60" s="84"/>
      <c r="CG60" s="84"/>
      <c r="CH60" s="84"/>
      <c r="CI60" s="84"/>
      <c r="CJ60" s="84"/>
      <c r="CK60" s="84"/>
      <c r="CL60" s="84"/>
      <c r="CM60" s="84"/>
      <c r="CN60" s="84"/>
      <c r="CO60" s="84"/>
      <c r="CP60" s="84"/>
      <c r="CQ60" s="84"/>
      <c r="CR60" s="84"/>
      <c r="CS60" s="84"/>
      <c r="CT60" s="84"/>
      <c r="CU60" s="84"/>
      <c r="CV60" s="84"/>
      <c r="CW60" s="84"/>
      <c r="CX60" s="84"/>
      <c r="CY60" s="84"/>
      <c r="CZ60" s="84"/>
      <c r="DA60" s="84"/>
      <c r="DB60" s="84"/>
      <c r="DC60" s="85"/>
    </row>
    <row r="61" customFormat="false" ht="22.5" hidden="true" customHeight="false" outlineLevel="0" collapsed="false">
      <c r="A61" s="87" t="n">
        <f aca="false">A60</f>
        <v>27</v>
      </c>
      <c r="B61" s="88" t="n">
        <f aca="false">B60</f>
        <v>14</v>
      </c>
      <c r="C61" s="89" t="str">
        <f aca="false">C60</f>
        <v>コース詳細画面</v>
      </c>
      <c r="D61" s="90" t="str">
        <f aca="false">D60</f>
        <v>①当日の強調表示
②日付の表示変更</v>
      </c>
      <c r="E61" s="91" t="str">
        <f aca="false">E60</f>
        <v>受講生</v>
      </c>
      <c r="F61" s="91" t="str">
        <f aca="false">F60</f>
        <v>初級</v>
      </c>
      <c r="G61" s="91" t="str">
        <f aca="false">G60</f>
        <v>A</v>
      </c>
      <c r="H61" s="92" t="str">
        <f aca="false">H60</f>
        <v>製造</v>
      </c>
      <c r="I61" s="93" t="n">
        <f aca="false">I60</f>
        <v>2.8</v>
      </c>
      <c r="J61" s="94" t="s">
        <v>33</v>
      </c>
      <c r="K61" s="95"/>
      <c r="L61" s="96"/>
      <c r="M61" s="97" t="n">
        <f aca="false">M60</f>
        <v>0</v>
      </c>
      <c r="N61" s="98" t="n">
        <f aca="false">N60</f>
        <v>0</v>
      </c>
      <c r="O61" s="83"/>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5"/>
      <c r="AT61" s="86"/>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5"/>
      <c r="BY61" s="86"/>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5"/>
    </row>
    <row r="62" customFormat="false" ht="22.5" hidden="true" customHeight="false" outlineLevel="0" collapsed="false">
      <c r="A62" s="99" t="n">
        <f aca="false">(ROW()-6)/2</f>
        <v>28</v>
      </c>
      <c r="B62" s="100" t="n">
        <f aca="false">B61</f>
        <v>14</v>
      </c>
      <c r="C62" s="101" t="str">
        <f aca="false">C61</f>
        <v>コース詳細画面</v>
      </c>
      <c r="D62" s="102" t="str">
        <f aca="false">D61</f>
        <v>①当日の強調表示
②日付の表示変更</v>
      </c>
      <c r="E62" s="74" t="str">
        <f aca="false">E61</f>
        <v>受講生</v>
      </c>
      <c r="F62" s="74" t="str">
        <f aca="false">F61</f>
        <v>初級</v>
      </c>
      <c r="G62" s="74" t="str">
        <f aca="false">G61</f>
        <v>A</v>
      </c>
      <c r="H62" s="103" t="s">
        <v>34</v>
      </c>
      <c r="I62" s="78" t="n">
        <f aca="false">変更管理台帳!$BW20</f>
        <v>2.02857142857143</v>
      </c>
      <c r="J62" s="79" t="s">
        <v>32</v>
      </c>
      <c r="K62" s="81" t="n">
        <f aca="false">IF($L60&lt;&gt;"",WORKDAY($L60,1,祝日・休校日!$B$3:$B$62),"")</f>
        <v>45358</v>
      </c>
      <c r="L62" s="81" t="n">
        <f aca="false">IF($K62&lt;&gt;"",WORKDAY($K62,$I62 -0.11,祝日・休校日!$B$3:$B$62),"")</f>
        <v>45359</v>
      </c>
      <c r="M62" s="76" t="n">
        <f aca="false">M61</f>
        <v>0</v>
      </c>
      <c r="N62" s="82" t="n">
        <f aca="false">IF(MAX(O62:DC62)&lt;&gt;0,IF(MAX(O63:DC63)/MAX(O62:DC62)=1,1,MAX(O63:DC63)/MAX(O62:DC62)),0)</f>
        <v>0</v>
      </c>
      <c r="O62" s="83"/>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5"/>
      <c r="AT62" s="86"/>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6"/>
      <c r="BZ62" s="84"/>
      <c r="CA62" s="84"/>
      <c r="CB62" s="84"/>
      <c r="CC62" s="84"/>
      <c r="CD62" s="84"/>
      <c r="CE62" s="84"/>
      <c r="CF62" s="84"/>
      <c r="CG62" s="84"/>
      <c r="CH62" s="84"/>
      <c r="CI62" s="84"/>
      <c r="CJ62" s="84"/>
      <c r="CK62" s="84"/>
      <c r="CL62" s="84"/>
      <c r="CM62" s="84"/>
      <c r="CN62" s="84"/>
      <c r="CO62" s="84"/>
      <c r="CP62" s="84"/>
      <c r="CQ62" s="84"/>
      <c r="CR62" s="84"/>
      <c r="CS62" s="84"/>
      <c r="CT62" s="84"/>
      <c r="CU62" s="84"/>
      <c r="CV62" s="84"/>
      <c r="CW62" s="84"/>
      <c r="CX62" s="84"/>
      <c r="CY62" s="84"/>
      <c r="CZ62" s="84"/>
      <c r="DA62" s="84"/>
      <c r="DB62" s="84"/>
      <c r="DC62" s="85"/>
    </row>
    <row r="63" customFormat="false" ht="22.5" hidden="true" customHeight="false" outlineLevel="0" collapsed="false">
      <c r="A63" s="104" t="n">
        <f aca="false">A62</f>
        <v>28</v>
      </c>
      <c r="B63" s="105" t="n">
        <f aca="false">B62</f>
        <v>14</v>
      </c>
      <c r="C63" s="106" t="str">
        <f aca="false">C62</f>
        <v>コース詳細画面</v>
      </c>
      <c r="D63" s="107" t="str">
        <f aca="false">D62</f>
        <v>①当日の強調表示
②日付の表示変更</v>
      </c>
      <c r="E63" s="91" t="str">
        <f aca="false">E62</f>
        <v>受講生</v>
      </c>
      <c r="F63" s="91" t="str">
        <f aca="false">F62</f>
        <v>初級</v>
      </c>
      <c r="G63" s="91" t="str">
        <f aca="false">G62</f>
        <v>A</v>
      </c>
      <c r="H63" s="108" t="str">
        <f aca="false">H62</f>
        <v>試験</v>
      </c>
      <c r="I63" s="109" t="n">
        <f aca="false">I62</f>
        <v>2.02857142857143</v>
      </c>
      <c r="J63" s="94" t="s">
        <v>33</v>
      </c>
      <c r="K63" s="110"/>
      <c r="L63" s="96"/>
      <c r="M63" s="97" t="n">
        <f aca="false">M62</f>
        <v>0</v>
      </c>
      <c r="N63" s="98" t="n">
        <f aca="false">N62</f>
        <v>0</v>
      </c>
      <c r="O63" s="83"/>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5"/>
      <c r="AT63" s="86"/>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5"/>
      <c r="BY63" s="86"/>
      <c r="BZ63" s="84"/>
      <c r="CA63" s="84"/>
      <c r="CB63" s="84"/>
      <c r="CC63" s="84"/>
      <c r="CD63" s="84"/>
      <c r="CE63" s="84"/>
      <c r="CF63" s="84"/>
      <c r="CG63" s="84"/>
      <c r="CH63" s="84"/>
      <c r="CI63" s="84"/>
      <c r="CJ63" s="84"/>
      <c r="CK63" s="84"/>
      <c r="CL63" s="84"/>
      <c r="CM63" s="84"/>
      <c r="CN63" s="84"/>
      <c r="CO63" s="84"/>
      <c r="CP63" s="84"/>
      <c r="CQ63" s="84"/>
      <c r="CR63" s="84"/>
      <c r="CS63" s="84"/>
      <c r="CT63" s="84"/>
      <c r="CU63" s="84"/>
      <c r="CV63" s="84"/>
      <c r="CW63" s="84"/>
      <c r="CX63" s="84"/>
      <c r="CY63" s="84"/>
      <c r="CZ63" s="84"/>
      <c r="DA63" s="84"/>
      <c r="DB63" s="84"/>
      <c r="DC63" s="85"/>
    </row>
    <row r="64" customFormat="false" ht="18.75" hidden="true" customHeight="false" outlineLevel="0" collapsed="false">
      <c r="A64" s="70" t="n">
        <f aca="false">(ROW()-6)/2</f>
        <v>29</v>
      </c>
      <c r="B64" s="71" t="n">
        <f aca="false">変更管理台帳!$A21</f>
        <v>15</v>
      </c>
      <c r="C64" s="72" t="str">
        <f aca="false">変更管理台帳!$B21</f>
        <v>コース詳細画面</v>
      </c>
      <c r="D64" s="73" t="str">
        <f aca="false">変更管理台帳!$C21</f>
        <v>レポート提出有無の表示</v>
      </c>
      <c r="E64" s="74" t="str">
        <f aca="false">変更管理台帳!$G21</f>
        <v>受講生</v>
      </c>
      <c r="F64" s="75" t="str">
        <f aca="false">変更管理台帳!$K21</f>
        <v>初級</v>
      </c>
      <c r="G64" s="76" t="str">
        <f aca="false">変更管理台帳!$L21</f>
        <v>A</v>
      </c>
      <c r="H64" s="77" t="s">
        <v>31</v>
      </c>
      <c r="I64" s="78" t="n">
        <f aca="false">変更管理台帳!$AX21</f>
        <v>4.68571428571429</v>
      </c>
      <c r="J64" s="79" t="s">
        <v>32</v>
      </c>
      <c r="K64" s="80" t="n">
        <v>45355</v>
      </c>
      <c r="L64" s="81" t="n">
        <f aca="false">IF($K64&lt;&gt;"",WORKDAY($K64,$I64 -0.11,祝日・休校日!$B$3:$B$62),"")</f>
        <v>45359</v>
      </c>
      <c r="M64" s="76"/>
      <c r="N64" s="82" t="n">
        <f aca="false">IF(MAX(O64:DC64)&lt;&gt;0,IF(MAX(O65:DC65)/MAX(O64:DC64)=1,1,MAX(O65:DC65)/MAX(O64:DC64)),0)</f>
        <v>0</v>
      </c>
      <c r="O64" s="83"/>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5"/>
      <c r="AT64" s="86"/>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6"/>
      <c r="BZ64" s="84"/>
      <c r="CA64" s="84"/>
      <c r="CB64" s="84"/>
      <c r="CC64" s="84"/>
      <c r="CD64" s="84"/>
      <c r="CE64" s="84"/>
      <c r="CF64" s="84"/>
      <c r="CG64" s="84"/>
      <c r="CH64" s="84"/>
      <c r="CI64" s="84"/>
      <c r="CJ64" s="84"/>
      <c r="CK64" s="84"/>
      <c r="CL64" s="84"/>
      <c r="CM64" s="84"/>
      <c r="CN64" s="84"/>
      <c r="CO64" s="84"/>
      <c r="CP64" s="84"/>
      <c r="CQ64" s="84"/>
      <c r="CR64" s="84"/>
      <c r="CS64" s="84"/>
      <c r="CT64" s="84"/>
      <c r="CU64" s="84"/>
      <c r="CV64" s="84"/>
      <c r="CW64" s="84"/>
      <c r="CX64" s="84"/>
      <c r="CY64" s="84"/>
      <c r="CZ64" s="84"/>
      <c r="DA64" s="84"/>
      <c r="DB64" s="84"/>
      <c r="DC64" s="85"/>
    </row>
    <row r="65" customFormat="false" ht="18.75" hidden="true" customHeight="false" outlineLevel="0" collapsed="false">
      <c r="A65" s="87" t="n">
        <f aca="false">A64</f>
        <v>29</v>
      </c>
      <c r="B65" s="88" t="n">
        <f aca="false">B64</f>
        <v>15</v>
      </c>
      <c r="C65" s="89" t="str">
        <f aca="false">C64</f>
        <v>コース詳細画面</v>
      </c>
      <c r="D65" s="90" t="str">
        <f aca="false">D64</f>
        <v>レポート提出有無の表示</v>
      </c>
      <c r="E65" s="91" t="str">
        <f aca="false">E64</f>
        <v>受講生</v>
      </c>
      <c r="F65" s="91" t="str">
        <f aca="false">F64</f>
        <v>初級</v>
      </c>
      <c r="G65" s="91" t="str">
        <f aca="false">G64</f>
        <v>A</v>
      </c>
      <c r="H65" s="92" t="str">
        <f aca="false">H64</f>
        <v>製造</v>
      </c>
      <c r="I65" s="93" t="n">
        <f aca="false">I64</f>
        <v>4.68571428571429</v>
      </c>
      <c r="J65" s="94" t="s">
        <v>33</v>
      </c>
      <c r="K65" s="95"/>
      <c r="L65" s="96"/>
      <c r="M65" s="97" t="n">
        <f aca="false">M64</f>
        <v>0</v>
      </c>
      <c r="N65" s="98" t="n">
        <f aca="false">N64</f>
        <v>0</v>
      </c>
      <c r="O65" s="83"/>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5"/>
      <c r="AT65" s="86"/>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5"/>
      <c r="BY65" s="86"/>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5"/>
    </row>
    <row r="66" customFormat="false" ht="18.75" hidden="true" customHeight="false" outlineLevel="0" collapsed="false">
      <c r="A66" s="99" t="n">
        <f aca="false">(ROW()-6)/2</f>
        <v>30</v>
      </c>
      <c r="B66" s="100" t="n">
        <f aca="false">B65</f>
        <v>15</v>
      </c>
      <c r="C66" s="101" t="str">
        <f aca="false">C65</f>
        <v>コース詳細画面</v>
      </c>
      <c r="D66" s="102" t="str">
        <f aca="false">D65</f>
        <v>レポート提出有無の表示</v>
      </c>
      <c r="E66" s="74" t="str">
        <f aca="false">E65</f>
        <v>受講生</v>
      </c>
      <c r="F66" s="74" t="str">
        <f aca="false">F65</f>
        <v>初級</v>
      </c>
      <c r="G66" s="74" t="str">
        <f aca="false">G65</f>
        <v>A</v>
      </c>
      <c r="H66" s="103" t="s">
        <v>34</v>
      </c>
      <c r="I66" s="78" t="n">
        <f aca="false">変更管理台帳!$BW21</f>
        <v>2.54285714285714</v>
      </c>
      <c r="J66" s="79" t="s">
        <v>32</v>
      </c>
      <c r="K66" s="81" t="n">
        <f aca="false">IF($L64&lt;&gt;"",WORKDAY($L64,1,祝日・休校日!$B$3:$B$62),"")</f>
        <v>45362</v>
      </c>
      <c r="L66" s="81" t="n">
        <f aca="false">IF($K66&lt;&gt;"",WORKDAY($K66,$I66 -0.11,祝日・休校日!$B$3:$B$62),"")</f>
        <v>45364</v>
      </c>
      <c r="M66" s="76" t="n">
        <f aca="false">M65</f>
        <v>0</v>
      </c>
      <c r="N66" s="82" t="n">
        <f aca="false">IF(MAX(O66:DC66)&lt;&gt;0,IF(MAX(O67:DC67)/MAX(O66:DC66)=1,1,MAX(O67:DC67)/MAX(O66:DC66)),0)</f>
        <v>0</v>
      </c>
      <c r="O66" s="83"/>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5"/>
      <c r="AT66" s="86"/>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6"/>
      <c r="BZ66" s="84"/>
      <c r="CA66" s="84"/>
      <c r="CB66" s="84"/>
      <c r="CC66" s="84"/>
      <c r="CD66" s="84"/>
      <c r="CE66" s="84"/>
      <c r="CF66" s="84"/>
      <c r="CG66" s="84"/>
      <c r="CH66" s="84"/>
      <c r="CI66" s="84"/>
      <c r="CJ66" s="84"/>
      <c r="CK66" s="84"/>
      <c r="CL66" s="84"/>
      <c r="CM66" s="84"/>
      <c r="CN66" s="84"/>
      <c r="CO66" s="84"/>
      <c r="CP66" s="84"/>
      <c r="CQ66" s="84"/>
      <c r="CR66" s="84"/>
      <c r="CS66" s="84"/>
      <c r="CT66" s="84"/>
      <c r="CU66" s="84"/>
      <c r="CV66" s="84"/>
      <c r="CW66" s="84"/>
      <c r="CX66" s="84"/>
      <c r="CY66" s="84"/>
      <c r="CZ66" s="84"/>
      <c r="DA66" s="84"/>
      <c r="DB66" s="84"/>
      <c r="DC66" s="85"/>
    </row>
    <row r="67" customFormat="false" ht="18.75" hidden="true" customHeight="false" outlineLevel="0" collapsed="false">
      <c r="A67" s="104" t="n">
        <f aca="false">A66</f>
        <v>30</v>
      </c>
      <c r="B67" s="105" t="n">
        <f aca="false">B66</f>
        <v>15</v>
      </c>
      <c r="C67" s="106" t="str">
        <f aca="false">C66</f>
        <v>コース詳細画面</v>
      </c>
      <c r="D67" s="107" t="str">
        <f aca="false">D66</f>
        <v>レポート提出有無の表示</v>
      </c>
      <c r="E67" s="91" t="str">
        <f aca="false">E66</f>
        <v>受講生</v>
      </c>
      <c r="F67" s="91" t="str">
        <f aca="false">F66</f>
        <v>初級</v>
      </c>
      <c r="G67" s="91" t="str">
        <f aca="false">G66</f>
        <v>A</v>
      </c>
      <c r="H67" s="108" t="str">
        <f aca="false">H66</f>
        <v>試験</v>
      </c>
      <c r="I67" s="109" t="n">
        <f aca="false">I66</f>
        <v>2.54285714285714</v>
      </c>
      <c r="J67" s="94" t="s">
        <v>33</v>
      </c>
      <c r="K67" s="110"/>
      <c r="L67" s="96"/>
      <c r="M67" s="97" t="n">
        <f aca="false">M66</f>
        <v>0</v>
      </c>
      <c r="N67" s="98" t="n">
        <f aca="false">N66</f>
        <v>0</v>
      </c>
      <c r="O67" s="83"/>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5"/>
      <c r="AT67" s="86"/>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5"/>
      <c r="BY67" s="86"/>
      <c r="BZ67" s="84"/>
      <c r="CA67" s="84"/>
      <c r="CB67" s="84"/>
      <c r="CC67" s="84"/>
      <c r="CD67" s="84"/>
      <c r="CE67" s="84"/>
      <c r="CF67" s="84"/>
      <c r="CG67" s="84"/>
      <c r="CH67" s="84"/>
      <c r="CI67" s="84"/>
      <c r="CJ67" s="84"/>
      <c r="CK67" s="84"/>
      <c r="CL67" s="84"/>
      <c r="CM67" s="84"/>
      <c r="CN67" s="84"/>
      <c r="CO67" s="84"/>
      <c r="CP67" s="84"/>
      <c r="CQ67" s="84"/>
      <c r="CR67" s="84"/>
      <c r="CS67" s="84"/>
      <c r="CT67" s="84"/>
      <c r="CU67" s="84"/>
      <c r="CV67" s="84"/>
      <c r="CW67" s="84"/>
      <c r="CX67" s="84"/>
      <c r="CY67" s="84"/>
      <c r="CZ67" s="84"/>
      <c r="DA67" s="84"/>
      <c r="DB67" s="84"/>
      <c r="DC67" s="85"/>
    </row>
    <row r="68" customFormat="false" ht="18.75" hidden="true" customHeight="false" outlineLevel="0" collapsed="false">
      <c r="A68" s="70" t="n">
        <f aca="false">(ROW()-6)/2</f>
        <v>31</v>
      </c>
      <c r="B68" s="71" t="n">
        <f aca="false">変更管理台帳!$A22</f>
        <v>16</v>
      </c>
      <c r="C68" s="72" t="str">
        <f aca="false">変更管理台帳!$B22</f>
        <v>コース詳細画面</v>
      </c>
      <c r="D68" s="73" t="str">
        <f aca="false">変更管理台帳!$C22</f>
        <v>試験有無の表示</v>
      </c>
      <c r="E68" s="74" t="str">
        <f aca="false">変更管理台帳!$G22</f>
        <v>受講生</v>
      </c>
      <c r="F68" s="75" t="str">
        <f aca="false">変更管理台帳!$K22</f>
        <v>初級</v>
      </c>
      <c r="G68" s="76" t="str">
        <f aca="false">変更管理台帳!$L22</f>
        <v>A</v>
      </c>
      <c r="H68" s="77" t="s">
        <v>31</v>
      </c>
      <c r="I68" s="78" t="n">
        <f aca="false">変更管理台帳!$AX22</f>
        <v>3.48571428571429</v>
      </c>
      <c r="J68" s="79" t="s">
        <v>32</v>
      </c>
      <c r="K68" s="80" t="n">
        <v>45355</v>
      </c>
      <c r="L68" s="81" t="n">
        <f aca="false">IF($K68&lt;&gt;"",WORKDAY($K68,$I68 -0.11,祝日・休校日!$B$3:$B$62),"")</f>
        <v>45358</v>
      </c>
      <c r="M68" s="76"/>
      <c r="N68" s="82" t="n">
        <f aca="false">IF(MAX(O68:DC68)&lt;&gt;0,IF(MAX(O69:DC69)/MAX(O68:DC68)=1,1,MAX(O69:DC69)/MAX(O68:DC68)),0)</f>
        <v>0</v>
      </c>
      <c r="O68" s="83"/>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5"/>
      <c r="AT68" s="86"/>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6"/>
      <c r="BZ68" s="84"/>
      <c r="CA68" s="84"/>
      <c r="CB68" s="84"/>
      <c r="CC68" s="84"/>
      <c r="CD68" s="84"/>
      <c r="CE68" s="84"/>
      <c r="CF68" s="84"/>
      <c r="CG68" s="84"/>
      <c r="CH68" s="84"/>
      <c r="CI68" s="84"/>
      <c r="CJ68" s="84"/>
      <c r="CK68" s="84"/>
      <c r="CL68" s="84"/>
      <c r="CM68" s="84"/>
      <c r="CN68" s="84"/>
      <c r="CO68" s="84"/>
      <c r="CP68" s="84"/>
      <c r="CQ68" s="84"/>
      <c r="CR68" s="84"/>
      <c r="CS68" s="84"/>
      <c r="CT68" s="84"/>
      <c r="CU68" s="84"/>
      <c r="CV68" s="84"/>
      <c r="CW68" s="84"/>
      <c r="CX68" s="84"/>
      <c r="CY68" s="84"/>
      <c r="CZ68" s="84"/>
      <c r="DA68" s="84"/>
      <c r="DB68" s="84"/>
      <c r="DC68" s="85"/>
    </row>
    <row r="69" customFormat="false" ht="18.75" hidden="true" customHeight="false" outlineLevel="0" collapsed="false">
      <c r="A69" s="87" t="n">
        <f aca="false">A68</f>
        <v>31</v>
      </c>
      <c r="B69" s="88" t="n">
        <f aca="false">B68</f>
        <v>16</v>
      </c>
      <c r="C69" s="89" t="str">
        <f aca="false">C68</f>
        <v>コース詳細画面</v>
      </c>
      <c r="D69" s="90" t="str">
        <f aca="false">D68</f>
        <v>試験有無の表示</v>
      </c>
      <c r="E69" s="91" t="str">
        <f aca="false">E68</f>
        <v>受講生</v>
      </c>
      <c r="F69" s="91" t="str">
        <f aca="false">F68</f>
        <v>初級</v>
      </c>
      <c r="G69" s="91" t="str">
        <f aca="false">G68</f>
        <v>A</v>
      </c>
      <c r="H69" s="92" t="str">
        <f aca="false">H68</f>
        <v>製造</v>
      </c>
      <c r="I69" s="93" t="n">
        <f aca="false">I68</f>
        <v>3.48571428571429</v>
      </c>
      <c r="J69" s="94" t="s">
        <v>33</v>
      </c>
      <c r="K69" s="95"/>
      <c r="L69" s="96"/>
      <c r="M69" s="97" t="n">
        <f aca="false">M68</f>
        <v>0</v>
      </c>
      <c r="N69" s="98" t="n">
        <f aca="false">N68</f>
        <v>0</v>
      </c>
      <c r="O69" s="83"/>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5"/>
      <c r="AT69" s="86"/>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5"/>
      <c r="BY69" s="86"/>
      <c r="BZ69" s="84"/>
      <c r="CA69" s="84"/>
      <c r="CB69" s="84"/>
      <c r="CC69" s="84"/>
      <c r="CD69" s="84"/>
      <c r="CE69" s="84"/>
      <c r="CF69" s="84"/>
      <c r="CG69" s="84"/>
      <c r="CH69" s="84"/>
      <c r="CI69" s="84"/>
      <c r="CJ69" s="84"/>
      <c r="CK69" s="84"/>
      <c r="CL69" s="84"/>
      <c r="CM69" s="84"/>
      <c r="CN69" s="84"/>
      <c r="CO69" s="84"/>
      <c r="CP69" s="84"/>
      <c r="CQ69" s="84"/>
      <c r="CR69" s="84"/>
      <c r="CS69" s="84"/>
      <c r="CT69" s="84"/>
      <c r="CU69" s="84"/>
      <c r="CV69" s="84"/>
      <c r="CW69" s="84"/>
      <c r="CX69" s="84"/>
      <c r="CY69" s="84"/>
      <c r="CZ69" s="84"/>
      <c r="DA69" s="84"/>
      <c r="DB69" s="84"/>
      <c r="DC69" s="85"/>
    </row>
    <row r="70" customFormat="false" ht="18.75" hidden="true" customHeight="false" outlineLevel="0" collapsed="false">
      <c r="A70" s="99" t="n">
        <f aca="false">(ROW()-6)/2</f>
        <v>32</v>
      </c>
      <c r="B70" s="100" t="n">
        <f aca="false">B69</f>
        <v>16</v>
      </c>
      <c r="C70" s="101" t="str">
        <f aca="false">C69</f>
        <v>コース詳細画面</v>
      </c>
      <c r="D70" s="102" t="str">
        <f aca="false">D69</f>
        <v>試験有無の表示</v>
      </c>
      <c r="E70" s="74" t="str">
        <f aca="false">E69</f>
        <v>受講生</v>
      </c>
      <c r="F70" s="74" t="str">
        <f aca="false">F69</f>
        <v>初級</v>
      </c>
      <c r="G70" s="74" t="str">
        <f aca="false">G69</f>
        <v>A</v>
      </c>
      <c r="H70" s="103" t="s">
        <v>34</v>
      </c>
      <c r="I70" s="78" t="n">
        <f aca="false">変更管理台帳!$BW22</f>
        <v>2.54285714285714</v>
      </c>
      <c r="J70" s="79" t="s">
        <v>32</v>
      </c>
      <c r="K70" s="81" t="n">
        <f aca="false">IF($L68&lt;&gt;"",WORKDAY($L68,1,祝日・休校日!$B$3:$B$62),"")</f>
        <v>45359</v>
      </c>
      <c r="L70" s="81" t="n">
        <f aca="false">IF($K70&lt;&gt;"",WORKDAY($K70,$I70 -0.11,祝日・休校日!$B$3:$B$62),"")</f>
        <v>45363</v>
      </c>
      <c r="M70" s="76" t="n">
        <f aca="false">M69</f>
        <v>0</v>
      </c>
      <c r="N70" s="82" t="n">
        <f aca="false">IF(MAX(O70:DC70)&lt;&gt;0,IF(MAX(O71:DC71)/MAX(O70:DC70)=1,1,MAX(O71:DC71)/MAX(O70:DC70)),0)</f>
        <v>0</v>
      </c>
      <c r="O70" s="83"/>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5"/>
      <c r="AT70" s="86"/>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6"/>
      <c r="BZ70" s="84"/>
      <c r="CA70" s="84"/>
      <c r="CB70" s="84"/>
      <c r="CC70" s="84"/>
      <c r="CD70" s="84"/>
      <c r="CE70" s="84"/>
      <c r="CF70" s="84"/>
      <c r="CG70" s="84"/>
      <c r="CH70" s="84"/>
      <c r="CI70" s="84"/>
      <c r="CJ70" s="84"/>
      <c r="CK70" s="84"/>
      <c r="CL70" s="84"/>
      <c r="CM70" s="84"/>
      <c r="CN70" s="84"/>
      <c r="CO70" s="84"/>
      <c r="CP70" s="84"/>
      <c r="CQ70" s="84"/>
      <c r="CR70" s="84"/>
      <c r="CS70" s="84"/>
      <c r="CT70" s="84"/>
      <c r="CU70" s="84"/>
      <c r="CV70" s="84"/>
      <c r="CW70" s="84"/>
      <c r="CX70" s="84"/>
      <c r="CY70" s="84"/>
      <c r="CZ70" s="84"/>
      <c r="DA70" s="84"/>
      <c r="DB70" s="84"/>
      <c r="DC70" s="85"/>
    </row>
    <row r="71" customFormat="false" ht="18.75" hidden="true" customHeight="false" outlineLevel="0" collapsed="false">
      <c r="A71" s="104" t="n">
        <f aca="false">A70</f>
        <v>32</v>
      </c>
      <c r="B71" s="105" t="n">
        <f aca="false">B70</f>
        <v>16</v>
      </c>
      <c r="C71" s="106" t="str">
        <f aca="false">C70</f>
        <v>コース詳細画面</v>
      </c>
      <c r="D71" s="107" t="str">
        <f aca="false">D70</f>
        <v>試験有無の表示</v>
      </c>
      <c r="E71" s="91" t="str">
        <f aca="false">E70</f>
        <v>受講生</v>
      </c>
      <c r="F71" s="91" t="str">
        <f aca="false">F70</f>
        <v>初級</v>
      </c>
      <c r="G71" s="91" t="str">
        <f aca="false">G70</f>
        <v>A</v>
      </c>
      <c r="H71" s="108" t="str">
        <f aca="false">H70</f>
        <v>試験</v>
      </c>
      <c r="I71" s="109" t="n">
        <f aca="false">I70</f>
        <v>2.54285714285714</v>
      </c>
      <c r="J71" s="94" t="s">
        <v>33</v>
      </c>
      <c r="K71" s="110"/>
      <c r="L71" s="96"/>
      <c r="M71" s="97" t="n">
        <f aca="false">M70</f>
        <v>0</v>
      </c>
      <c r="N71" s="98" t="n">
        <f aca="false">N70</f>
        <v>0</v>
      </c>
      <c r="O71" s="83"/>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5"/>
      <c r="AT71" s="86"/>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5"/>
      <c r="BY71" s="86"/>
      <c r="BZ71" s="84"/>
      <c r="CA71" s="84"/>
      <c r="CB71" s="84"/>
      <c r="CC71" s="84"/>
      <c r="CD71" s="84"/>
      <c r="CE71" s="84"/>
      <c r="CF71" s="84"/>
      <c r="CG71" s="84"/>
      <c r="CH71" s="84"/>
      <c r="CI71" s="84"/>
      <c r="CJ71" s="84"/>
      <c r="CK71" s="84"/>
      <c r="CL71" s="84"/>
      <c r="CM71" s="84"/>
      <c r="CN71" s="84"/>
      <c r="CO71" s="84"/>
      <c r="CP71" s="84"/>
      <c r="CQ71" s="84"/>
      <c r="CR71" s="84"/>
      <c r="CS71" s="84"/>
      <c r="CT71" s="84"/>
      <c r="CU71" s="84"/>
      <c r="CV71" s="84"/>
      <c r="CW71" s="84"/>
      <c r="CX71" s="84"/>
      <c r="CY71" s="84"/>
      <c r="CZ71" s="84"/>
      <c r="DA71" s="84"/>
      <c r="DB71" s="84"/>
      <c r="DC71" s="85"/>
    </row>
    <row r="72" customFormat="false" ht="18.75" hidden="true" customHeight="false" outlineLevel="0" collapsed="false">
      <c r="A72" s="70" t="n">
        <f aca="false">(ROW()-6)/2</f>
        <v>33</v>
      </c>
      <c r="B72" s="71" t="n">
        <f aca="false">変更管理台帳!$A23</f>
        <v>17</v>
      </c>
      <c r="C72" s="72" t="str">
        <f aca="false">変更管理台帳!$B23</f>
        <v>コース詳細画面</v>
      </c>
      <c r="D72" s="73" t="str">
        <f aca="false">変更管理台帳!$C23</f>
        <v>カテゴリー別にアコーディオン化</v>
      </c>
      <c r="E72" s="74" t="str">
        <f aca="false">変更管理台帳!$G23</f>
        <v>受講生</v>
      </c>
      <c r="F72" s="75" t="str">
        <f aca="false">変更管理台帳!$K22</f>
        <v>初級</v>
      </c>
      <c r="G72" s="76" t="str">
        <f aca="false">変更管理台帳!$L22</f>
        <v>A</v>
      </c>
      <c r="H72" s="77" t="s">
        <v>31</v>
      </c>
      <c r="I72" s="78" t="n">
        <f aca="false">変更管理台帳!$AX23</f>
        <v>2.65714285714286</v>
      </c>
      <c r="J72" s="79" t="s">
        <v>32</v>
      </c>
      <c r="K72" s="80" t="n">
        <v>45355</v>
      </c>
      <c r="L72" s="81" t="n">
        <f aca="false">IF($K72&lt;&gt;"",WORKDAY($K72,$I72 -0.11,祝日・休校日!$B$3:$B$62),"")</f>
        <v>45357</v>
      </c>
      <c r="M72" s="76"/>
      <c r="N72" s="82" t="n">
        <f aca="false">IF(MAX(O72:DC72)&lt;&gt;0,IF(MAX(O73:DC73)/MAX(O72:DC72)=1,1,MAX(O73:DC73)/MAX(O72:DC72)),0)</f>
        <v>0</v>
      </c>
      <c r="O72" s="83"/>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5"/>
      <c r="AT72" s="86"/>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6"/>
      <c r="BZ72" s="84"/>
      <c r="CA72" s="84"/>
      <c r="CB72" s="84"/>
      <c r="CC72" s="84"/>
      <c r="CD72" s="84"/>
      <c r="CE72" s="84"/>
      <c r="CF72" s="84"/>
      <c r="CG72" s="84"/>
      <c r="CH72" s="84"/>
      <c r="CI72" s="84"/>
      <c r="CJ72" s="84"/>
      <c r="CK72" s="84"/>
      <c r="CL72" s="84"/>
      <c r="CM72" s="84"/>
      <c r="CN72" s="84"/>
      <c r="CO72" s="84"/>
      <c r="CP72" s="84"/>
      <c r="CQ72" s="84"/>
      <c r="CR72" s="84"/>
      <c r="CS72" s="84"/>
      <c r="CT72" s="84"/>
      <c r="CU72" s="84"/>
      <c r="CV72" s="84"/>
      <c r="CW72" s="84"/>
      <c r="CX72" s="84"/>
      <c r="CY72" s="84"/>
      <c r="CZ72" s="84"/>
      <c r="DA72" s="84"/>
      <c r="DB72" s="84"/>
      <c r="DC72" s="85"/>
    </row>
    <row r="73" customFormat="false" ht="18.75" hidden="true" customHeight="false" outlineLevel="0" collapsed="false">
      <c r="A73" s="87" t="n">
        <f aca="false">A72</f>
        <v>33</v>
      </c>
      <c r="B73" s="88" t="n">
        <f aca="false">B72</f>
        <v>17</v>
      </c>
      <c r="C73" s="89" t="str">
        <f aca="false">C72</f>
        <v>コース詳細画面</v>
      </c>
      <c r="D73" s="90" t="str">
        <f aca="false">D72</f>
        <v>カテゴリー別にアコーディオン化</v>
      </c>
      <c r="E73" s="91" t="str">
        <f aca="false">E72</f>
        <v>受講生</v>
      </c>
      <c r="F73" s="91" t="str">
        <f aca="false">F72</f>
        <v>初級</v>
      </c>
      <c r="G73" s="91" t="str">
        <f aca="false">G72</f>
        <v>A</v>
      </c>
      <c r="H73" s="92" t="str">
        <f aca="false">H72</f>
        <v>製造</v>
      </c>
      <c r="I73" s="93" t="n">
        <f aca="false">I72</f>
        <v>2.65714285714286</v>
      </c>
      <c r="J73" s="94" t="s">
        <v>33</v>
      </c>
      <c r="K73" s="95"/>
      <c r="L73" s="96"/>
      <c r="M73" s="97" t="n">
        <f aca="false">M72</f>
        <v>0</v>
      </c>
      <c r="N73" s="98" t="n">
        <f aca="false">N72</f>
        <v>0</v>
      </c>
      <c r="O73" s="83"/>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5"/>
      <c r="AT73" s="86"/>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5"/>
      <c r="BY73" s="86"/>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4"/>
      <c r="DA73" s="84"/>
      <c r="DB73" s="84"/>
      <c r="DC73" s="85"/>
    </row>
    <row r="74" customFormat="false" ht="18.75" hidden="true" customHeight="false" outlineLevel="0" collapsed="false">
      <c r="A74" s="99" t="n">
        <f aca="false">(ROW()-6)/2</f>
        <v>34</v>
      </c>
      <c r="B74" s="100" t="n">
        <f aca="false">B73</f>
        <v>17</v>
      </c>
      <c r="C74" s="101" t="str">
        <f aca="false">C73</f>
        <v>コース詳細画面</v>
      </c>
      <c r="D74" s="102" t="str">
        <f aca="false">D73</f>
        <v>カテゴリー別にアコーディオン化</v>
      </c>
      <c r="E74" s="74" t="str">
        <f aca="false">E73</f>
        <v>受講生</v>
      </c>
      <c r="F74" s="74" t="str">
        <f aca="false">F73</f>
        <v>初級</v>
      </c>
      <c r="G74" s="74" t="str">
        <f aca="false">G73</f>
        <v>A</v>
      </c>
      <c r="H74" s="103" t="s">
        <v>34</v>
      </c>
      <c r="I74" s="78" t="n">
        <f aca="false">変更管理台帳!$BW23</f>
        <v>1.2</v>
      </c>
      <c r="J74" s="79" t="s">
        <v>32</v>
      </c>
      <c r="K74" s="81" t="n">
        <f aca="false">IF($L72&lt;&gt;"",WORKDAY($L72,1,祝日・休校日!$B$3:$B$62),"")</f>
        <v>45358</v>
      </c>
      <c r="L74" s="81" t="n">
        <f aca="false">IF($K74&lt;&gt;"",WORKDAY($K74,$I74 -0.11,祝日・休校日!$B$3:$B$62),"")</f>
        <v>45359</v>
      </c>
      <c r="M74" s="76" t="n">
        <f aca="false">M73</f>
        <v>0</v>
      </c>
      <c r="N74" s="82" t="n">
        <f aca="false">IF(MAX(O74:DC74)&lt;&gt;0,IF(MAX(O75:DC75)/MAX(O74:DC74)=1,1,MAX(O75:DC75)/MAX(O74:DC74)),0)</f>
        <v>0</v>
      </c>
      <c r="O74" s="83"/>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5"/>
      <c r="AT74" s="86"/>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6"/>
      <c r="BZ74" s="84"/>
      <c r="CA74" s="84"/>
      <c r="CB74" s="84"/>
      <c r="CC74" s="84"/>
      <c r="CD74" s="84"/>
      <c r="CE74" s="84"/>
      <c r="CF74" s="84"/>
      <c r="CG74" s="84"/>
      <c r="CH74" s="84"/>
      <c r="CI74" s="84"/>
      <c r="CJ74" s="84"/>
      <c r="CK74" s="84"/>
      <c r="CL74" s="84"/>
      <c r="CM74" s="84"/>
      <c r="CN74" s="84"/>
      <c r="CO74" s="84"/>
      <c r="CP74" s="84"/>
      <c r="CQ74" s="84"/>
      <c r="CR74" s="84"/>
      <c r="CS74" s="84"/>
      <c r="CT74" s="84"/>
      <c r="CU74" s="84"/>
      <c r="CV74" s="84"/>
      <c r="CW74" s="84"/>
      <c r="CX74" s="84"/>
      <c r="CY74" s="84"/>
      <c r="CZ74" s="84"/>
      <c r="DA74" s="84"/>
      <c r="DB74" s="84"/>
      <c r="DC74" s="85"/>
    </row>
    <row r="75" customFormat="false" ht="18.75" hidden="true" customHeight="false" outlineLevel="0" collapsed="false">
      <c r="A75" s="104" t="n">
        <f aca="false">A74</f>
        <v>34</v>
      </c>
      <c r="B75" s="105" t="n">
        <f aca="false">B74</f>
        <v>17</v>
      </c>
      <c r="C75" s="106" t="str">
        <f aca="false">C74</f>
        <v>コース詳細画面</v>
      </c>
      <c r="D75" s="107" t="str">
        <f aca="false">D74</f>
        <v>カテゴリー別にアコーディオン化</v>
      </c>
      <c r="E75" s="91" t="str">
        <f aca="false">E74</f>
        <v>受講生</v>
      </c>
      <c r="F75" s="91" t="str">
        <f aca="false">F74</f>
        <v>初級</v>
      </c>
      <c r="G75" s="91" t="str">
        <f aca="false">G74</f>
        <v>A</v>
      </c>
      <c r="H75" s="108" t="str">
        <f aca="false">H74</f>
        <v>試験</v>
      </c>
      <c r="I75" s="109" t="n">
        <f aca="false">I74</f>
        <v>1.2</v>
      </c>
      <c r="J75" s="94" t="s">
        <v>33</v>
      </c>
      <c r="K75" s="110"/>
      <c r="L75" s="96"/>
      <c r="M75" s="97" t="n">
        <f aca="false">M74</f>
        <v>0</v>
      </c>
      <c r="N75" s="98" t="n">
        <f aca="false">N74</f>
        <v>0</v>
      </c>
      <c r="O75" s="83"/>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5"/>
      <c r="AT75" s="86"/>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5"/>
      <c r="BY75" s="86"/>
      <c r="BZ75" s="84"/>
      <c r="CA75" s="84"/>
      <c r="CB75" s="84"/>
      <c r="CC75" s="84"/>
      <c r="CD75" s="84"/>
      <c r="CE75" s="84"/>
      <c r="CF75" s="84"/>
      <c r="CG75" s="84"/>
      <c r="CH75" s="84"/>
      <c r="CI75" s="84"/>
      <c r="CJ75" s="84"/>
      <c r="CK75" s="84"/>
      <c r="CL75" s="84"/>
      <c r="CM75" s="84"/>
      <c r="CN75" s="84"/>
      <c r="CO75" s="84"/>
      <c r="CP75" s="84"/>
      <c r="CQ75" s="84"/>
      <c r="CR75" s="84"/>
      <c r="CS75" s="84"/>
      <c r="CT75" s="84"/>
      <c r="CU75" s="84"/>
      <c r="CV75" s="84"/>
      <c r="CW75" s="84"/>
      <c r="CX75" s="84"/>
      <c r="CY75" s="84"/>
      <c r="CZ75" s="84"/>
      <c r="DA75" s="84"/>
      <c r="DB75" s="84"/>
      <c r="DC75" s="85"/>
    </row>
    <row r="76" customFormat="false" ht="18.75" hidden="true" customHeight="false" outlineLevel="0" collapsed="false">
      <c r="A76" s="70" t="n">
        <f aca="false">(ROW()-6)/2</f>
        <v>35</v>
      </c>
      <c r="B76" s="71" t="n">
        <f aca="false">変更管理台帳!$A24</f>
        <v>18</v>
      </c>
      <c r="C76" s="72" t="str">
        <f aca="false">変更管理台帳!$B24</f>
        <v>コース詳細画面</v>
      </c>
      <c r="D76" s="73" t="str">
        <f aca="false">変更管理台帳!$C24</f>
        <v>カテゴリー概要ポップオーバーの追加</v>
      </c>
      <c r="E76" s="74" t="str">
        <f aca="false">変更管理台帳!$G24</f>
        <v>受講生</v>
      </c>
      <c r="F76" s="75" t="str">
        <f aca="false">変更管理台帳!$K24</f>
        <v>初級</v>
      </c>
      <c r="G76" s="76" t="str">
        <f aca="false">変更管理台帳!$L24</f>
        <v>A</v>
      </c>
      <c r="H76" s="77" t="s">
        <v>31</v>
      </c>
      <c r="I76" s="78" t="n">
        <f aca="false">変更管理台帳!$AX24</f>
        <v>2.8</v>
      </c>
      <c r="J76" s="79" t="s">
        <v>32</v>
      </c>
      <c r="K76" s="80" t="n">
        <v>45355</v>
      </c>
      <c r="L76" s="81" t="n">
        <f aca="false">IF($K76&lt;&gt;"",WORKDAY($K76,$I76 -0.11,祝日・休校日!$B$3:$B$62),"")</f>
        <v>45357</v>
      </c>
      <c r="M76" s="76"/>
      <c r="N76" s="82" t="n">
        <f aca="false">IF(MAX(O76:DC76)&lt;&gt;0,IF(MAX(O77:DC77)/MAX(O76:DC76)=1,1,MAX(O77:DC77)/MAX(O76:DC76)),0)</f>
        <v>0</v>
      </c>
      <c r="O76" s="83"/>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5"/>
      <c r="AT76" s="86"/>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6"/>
      <c r="BZ76" s="84"/>
      <c r="CA76" s="84"/>
      <c r="CB76" s="84"/>
      <c r="CC76" s="84"/>
      <c r="CD76" s="84"/>
      <c r="CE76" s="84"/>
      <c r="CF76" s="84"/>
      <c r="CG76" s="84"/>
      <c r="CH76" s="84"/>
      <c r="CI76" s="84"/>
      <c r="CJ76" s="84"/>
      <c r="CK76" s="84"/>
      <c r="CL76" s="84"/>
      <c r="CM76" s="84"/>
      <c r="CN76" s="84"/>
      <c r="CO76" s="84"/>
      <c r="CP76" s="84"/>
      <c r="CQ76" s="84"/>
      <c r="CR76" s="84"/>
      <c r="CS76" s="84"/>
      <c r="CT76" s="84"/>
      <c r="CU76" s="84"/>
      <c r="CV76" s="84"/>
      <c r="CW76" s="84"/>
      <c r="CX76" s="84"/>
      <c r="CY76" s="84"/>
      <c r="CZ76" s="84"/>
      <c r="DA76" s="84"/>
      <c r="DB76" s="84"/>
      <c r="DC76" s="85"/>
    </row>
    <row r="77" customFormat="false" ht="18.75" hidden="true" customHeight="false" outlineLevel="0" collapsed="false">
      <c r="A77" s="87" t="n">
        <f aca="false">A76</f>
        <v>35</v>
      </c>
      <c r="B77" s="88" t="n">
        <f aca="false">B76</f>
        <v>18</v>
      </c>
      <c r="C77" s="89" t="str">
        <f aca="false">C76</f>
        <v>コース詳細画面</v>
      </c>
      <c r="D77" s="90" t="str">
        <f aca="false">D76</f>
        <v>カテゴリー概要ポップオーバーの追加</v>
      </c>
      <c r="E77" s="91" t="str">
        <f aca="false">E76</f>
        <v>受講生</v>
      </c>
      <c r="F77" s="91" t="str">
        <f aca="false">F76</f>
        <v>初級</v>
      </c>
      <c r="G77" s="91" t="str">
        <f aca="false">G76</f>
        <v>A</v>
      </c>
      <c r="H77" s="92" t="str">
        <f aca="false">H76</f>
        <v>製造</v>
      </c>
      <c r="I77" s="93" t="n">
        <f aca="false">I76</f>
        <v>2.8</v>
      </c>
      <c r="J77" s="94" t="s">
        <v>33</v>
      </c>
      <c r="K77" s="95"/>
      <c r="L77" s="96"/>
      <c r="M77" s="97" t="n">
        <f aca="false">M76</f>
        <v>0</v>
      </c>
      <c r="N77" s="98" t="n">
        <f aca="false">N76</f>
        <v>0</v>
      </c>
      <c r="O77" s="83"/>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5"/>
      <c r="AT77" s="86"/>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5"/>
      <c r="BY77" s="86"/>
      <c r="BZ77" s="84"/>
      <c r="CA77" s="84"/>
      <c r="CB77" s="84"/>
      <c r="CC77" s="84"/>
      <c r="CD77" s="84"/>
      <c r="CE77" s="84"/>
      <c r="CF77" s="84"/>
      <c r="CG77" s="84"/>
      <c r="CH77" s="84"/>
      <c r="CI77" s="84"/>
      <c r="CJ77" s="84"/>
      <c r="CK77" s="84"/>
      <c r="CL77" s="84"/>
      <c r="CM77" s="84"/>
      <c r="CN77" s="84"/>
      <c r="CO77" s="84"/>
      <c r="CP77" s="84"/>
      <c r="CQ77" s="84"/>
      <c r="CR77" s="84"/>
      <c r="CS77" s="84"/>
      <c r="CT77" s="84"/>
      <c r="CU77" s="84"/>
      <c r="CV77" s="84"/>
      <c r="CW77" s="84"/>
      <c r="CX77" s="84"/>
      <c r="CY77" s="84"/>
      <c r="CZ77" s="84"/>
      <c r="DA77" s="84"/>
      <c r="DB77" s="84"/>
      <c r="DC77" s="85"/>
    </row>
    <row r="78" customFormat="false" ht="18.75" hidden="true" customHeight="false" outlineLevel="0" collapsed="false">
      <c r="A78" s="99" t="n">
        <f aca="false">(ROW()-6)/2</f>
        <v>36</v>
      </c>
      <c r="B78" s="100" t="n">
        <f aca="false">B77</f>
        <v>18</v>
      </c>
      <c r="C78" s="101" t="str">
        <f aca="false">C77</f>
        <v>コース詳細画面</v>
      </c>
      <c r="D78" s="102" t="str">
        <f aca="false">D77</f>
        <v>カテゴリー概要ポップオーバーの追加</v>
      </c>
      <c r="E78" s="74" t="str">
        <f aca="false">E77</f>
        <v>受講生</v>
      </c>
      <c r="F78" s="74" t="str">
        <f aca="false">F77</f>
        <v>初級</v>
      </c>
      <c r="G78" s="74" t="str">
        <f aca="false">G77</f>
        <v>A</v>
      </c>
      <c r="H78" s="103" t="s">
        <v>34</v>
      </c>
      <c r="I78" s="78" t="n">
        <f aca="false">変更管理台帳!$BW24</f>
        <v>2.22857142857143</v>
      </c>
      <c r="J78" s="79" t="s">
        <v>32</v>
      </c>
      <c r="K78" s="81" t="n">
        <f aca="false">IF($L76&lt;&gt;"",WORKDAY($L76,1,祝日・休校日!$B$3:$B$62),"")</f>
        <v>45358</v>
      </c>
      <c r="L78" s="81" t="n">
        <f aca="false">IF($K78&lt;&gt;"",WORKDAY($K78,$I78 -0.11,祝日・休校日!$B$3:$B$62),"")</f>
        <v>45362</v>
      </c>
      <c r="M78" s="76" t="n">
        <f aca="false">M77</f>
        <v>0</v>
      </c>
      <c r="N78" s="82" t="n">
        <f aca="false">IF(MAX(O78:DC78)&lt;&gt;0,IF(MAX(O79:DC79)/MAX(O78:DC78)=1,1,MAX(O79:DC79)/MAX(O78:DC78)),0)</f>
        <v>0</v>
      </c>
      <c r="O78" s="83"/>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5"/>
      <c r="AT78" s="86"/>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6"/>
      <c r="BZ78" s="84"/>
      <c r="CA78" s="84"/>
      <c r="CB78" s="84"/>
      <c r="CC78" s="84"/>
      <c r="CD78" s="84"/>
      <c r="CE78" s="84"/>
      <c r="CF78" s="84"/>
      <c r="CG78" s="84"/>
      <c r="CH78" s="84"/>
      <c r="CI78" s="84"/>
      <c r="CJ78" s="84"/>
      <c r="CK78" s="84"/>
      <c r="CL78" s="84"/>
      <c r="CM78" s="84"/>
      <c r="CN78" s="84"/>
      <c r="CO78" s="84"/>
      <c r="CP78" s="84"/>
      <c r="CQ78" s="84"/>
      <c r="CR78" s="84"/>
      <c r="CS78" s="84"/>
      <c r="CT78" s="84"/>
      <c r="CU78" s="84"/>
      <c r="CV78" s="84"/>
      <c r="CW78" s="84"/>
      <c r="CX78" s="84"/>
      <c r="CY78" s="84"/>
      <c r="CZ78" s="84"/>
      <c r="DA78" s="84"/>
      <c r="DB78" s="84"/>
      <c r="DC78" s="85"/>
    </row>
    <row r="79" customFormat="false" ht="18.75" hidden="true" customHeight="false" outlineLevel="0" collapsed="false">
      <c r="A79" s="104" t="n">
        <f aca="false">A78</f>
        <v>36</v>
      </c>
      <c r="B79" s="105" t="n">
        <f aca="false">B78</f>
        <v>18</v>
      </c>
      <c r="C79" s="106" t="str">
        <f aca="false">C78</f>
        <v>コース詳細画面</v>
      </c>
      <c r="D79" s="107" t="str">
        <f aca="false">D78</f>
        <v>カテゴリー概要ポップオーバーの追加</v>
      </c>
      <c r="E79" s="91" t="str">
        <f aca="false">E78</f>
        <v>受講生</v>
      </c>
      <c r="F79" s="91" t="str">
        <f aca="false">F78</f>
        <v>初級</v>
      </c>
      <c r="G79" s="91" t="str">
        <f aca="false">G78</f>
        <v>A</v>
      </c>
      <c r="H79" s="108" t="str">
        <f aca="false">H78</f>
        <v>試験</v>
      </c>
      <c r="I79" s="109" t="n">
        <f aca="false">I78</f>
        <v>2.22857142857143</v>
      </c>
      <c r="J79" s="94" t="s">
        <v>33</v>
      </c>
      <c r="K79" s="110"/>
      <c r="L79" s="96"/>
      <c r="M79" s="97" t="n">
        <f aca="false">M78</f>
        <v>0</v>
      </c>
      <c r="N79" s="98" t="n">
        <f aca="false">N78</f>
        <v>0</v>
      </c>
      <c r="O79" s="83"/>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5"/>
      <c r="AT79" s="86"/>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5"/>
      <c r="BY79" s="86"/>
      <c r="BZ79" s="84"/>
      <c r="CA79" s="84"/>
      <c r="CB79" s="84"/>
      <c r="CC79" s="84"/>
      <c r="CD79" s="84"/>
      <c r="CE79" s="84"/>
      <c r="CF79" s="84"/>
      <c r="CG79" s="84"/>
      <c r="CH79" s="84"/>
      <c r="CI79" s="84"/>
      <c r="CJ79" s="84"/>
      <c r="CK79" s="84"/>
      <c r="CL79" s="84"/>
      <c r="CM79" s="84"/>
      <c r="CN79" s="84"/>
      <c r="CO79" s="84"/>
      <c r="CP79" s="84"/>
      <c r="CQ79" s="84"/>
      <c r="CR79" s="84"/>
      <c r="CS79" s="84"/>
      <c r="CT79" s="84"/>
      <c r="CU79" s="84"/>
      <c r="CV79" s="84"/>
      <c r="CW79" s="84"/>
      <c r="CX79" s="84"/>
      <c r="CY79" s="84"/>
      <c r="CZ79" s="84"/>
      <c r="DA79" s="84"/>
      <c r="DB79" s="84"/>
      <c r="DC79" s="85"/>
    </row>
    <row r="80" customFormat="false" ht="22.5" hidden="true" customHeight="false" outlineLevel="0" collapsed="false">
      <c r="A80" s="70" t="n">
        <f aca="false">(ROW()-6)/2</f>
        <v>37</v>
      </c>
      <c r="B80" s="71" t="n">
        <f aca="false">変更管理台帳!$A25</f>
        <v>19</v>
      </c>
      <c r="C80" s="72" t="str">
        <f aca="false">変更管理台帳!$B25</f>
        <v>セクション詳細画面</v>
      </c>
      <c r="D80" s="73" t="str">
        <f aca="false">変更管理台帳!$C25</f>
        <v>①試験実施済みの表示
②戻るボタンの追加</v>
      </c>
      <c r="E80" s="74" t="str">
        <f aca="false">変更管理台帳!$G25</f>
        <v>受講生</v>
      </c>
      <c r="F80" s="75" t="str">
        <f aca="false">変更管理台帳!$K25</f>
        <v>初級</v>
      </c>
      <c r="G80" s="76" t="str">
        <f aca="false">変更管理台帳!$L25</f>
        <v>A</v>
      </c>
      <c r="H80" s="77" t="s">
        <v>31</v>
      </c>
      <c r="I80" s="78" t="n">
        <f aca="false">変更管理台帳!$AX25</f>
        <v>3.57142857142857</v>
      </c>
      <c r="J80" s="79" t="s">
        <v>32</v>
      </c>
      <c r="K80" s="80" t="n">
        <v>45355</v>
      </c>
      <c r="L80" s="81" t="n">
        <f aca="false">IF($K80&lt;&gt;"",WORKDAY($K80,$I80 -0.11,祝日・休校日!$B$3:$B$62),"")</f>
        <v>45358</v>
      </c>
      <c r="M80" s="76"/>
      <c r="N80" s="82" t="n">
        <f aca="false">IF(MAX(O80:DC80)&lt;&gt;0,IF(MAX(O81:DC81)/MAX(O80:DC80)=1,1,MAX(O81:DC81)/MAX(O80:DC80)),0)</f>
        <v>0</v>
      </c>
      <c r="O80" s="83"/>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5"/>
      <c r="AT80" s="86"/>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6"/>
      <c r="BZ80" s="84"/>
      <c r="CA80" s="84"/>
      <c r="CB80" s="84"/>
      <c r="CC80" s="84"/>
      <c r="CD80" s="84"/>
      <c r="CE80" s="84"/>
      <c r="CF80" s="84"/>
      <c r="CG80" s="84"/>
      <c r="CH80" s="84"/>
      <c r="CI80" s="84"/>
      <c r="CJ80" s="84"/>
      <c r="CK80" s="84"/>
      <c r="CL80" s="84"/>
      <c r="CM80" s="84"/>
      <c r="CN80" s="84"/>
      <c r="CO80" s="84"/>
      <c r="CP80" s="84"/>
      <c r="CQ80" s="84"/>
      <c r="CR80" s="84"/>
      <c r="CS80" s="84"/>
      <c r="CT80" s="84"/>
      <c r="CU80" s="84"/>
      <c r="CV80" s="84"/>
      <c r="CW80" s="84"/>
      <c r="CX80" s="84"/>
      <c r="CY80" s="84"/>
      <c r="CZ80" s="84"/>
      <c r="DA80" s="84"/>
      <c r="DB80" s="84"/>
      <c r="DC80" s="85"/>
    </row>
    <row r="81" customFormat="false" ht="22.5" hidden="true" customHeight="false" outlineLevel="0" collapsed="false">
      <c r="A81" s="87" t="n">
        <f aca="false">A80</f>
        <v>37</v>
      </c>
      <c r="B81" s="88" t="n">
        <f aca="false">B80</f>
        <v>19</v>
      </c>
      <c r="C81" s="89" t="str">
        <f aca="false">C80</f>
        <v>セクション詳細画面</v>
      </c>
      <c r="D81" s="90" t="str">
        <f aca="false">D80</f>
        <v>①試験実施済みの表示
②戻るボタンの追加</v>
      </c>
      <c r="E81" s="91" t="str">
        <f aca="false">E80</f>
        <v>受講生</v>
      </c>
      <c r="F81" s="91" t="str">
        <f aca="false">F80</f>
        <v>初級</v>
      </c>
      <c r="G81" s="91" t="str">
        <f aca="false">G80</f>
        <v>A</v>
      </c>
      <c r="H81" s="92" t="str">
        <f aca="false">H80</f>
        <v>製造</v>
      </c>
      <c r="I81" s="93" t="n">
        <f aca="false">I80</f>
        <v>3.57142857142857</v>
      </c>
      <c r="J81" s="94" t="s">
        <v>33</v>
      </c>
      <c r="K81" s="95"/>
      <c r="L81" s="96"/>
      <c r="M81" s="97" t="n">
        <f aca="false">M80</f>
        <v>0</v>
      </c>
      <c r="N81" s="98" t="n">
        <f aca="false">N80</f>
        <v>0</v>
      </c>
      <c r="O81" s="83"/>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5"/>
      <c r="AT81" s="86"/>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5"/>
      <c r="BY81" s="86"/>
      <c r="BZ81" s="84"/>
      <c r="CA81" s="84"/>
      <c r="CB81" s="84"/>
      <c r="CC81" s="84"/>
      <c r="CD81" s="84"/>
      <c r="CE81" s="84"/>
      <c r="CF81" s="84"/>
      <c r="CG81" s="84"/>
      <c r="CH81" s="84"/>
      <c r="CI81" s="84"/>
      <c r="CJ81" s="84"/>
      <c r="CK81" s="84"/>
      <c r="CL81" s="84"/>
      <c r="CM81" s="84"/>
      <c r="CN81" s="84"/>
      <c r="CO81" s="84"/>
      <c r="CP81" s="84"/>
      <c r="CQ81" s="84"/>
      <c r="CR81" s="84"/>
      <c r="CS81" s="84"/>
      <c r="CT81" s="84"/>
      <c r="CU81" s="84"/>
      <c r="CV81" s="84"/>
      <c r="CW81" s="84"/>
      <c r="CX81" s="84"/>
      <c r="CY81" s="84"/>
      <c r="CZ81" s="84"/>
      <c r="DA81" s="84"/>
      <c r="DB81" s="84"/>
      <c r="DC81" s="85"/>
    </row>
    <row r="82" customFormat="false" ht="22.5" hidden="true" customHeight="false" outlineLevel="0" collapsed="false">
      <c r="A82" s="99" t="n">
        <f aca="false">(ROW()-6)/2</f>
        <v>38</v>
      </c>
      <c r="B82" s="100" t="n">
        <f aca="false">B81</f>
        <v>19</v>
      </c>
      <c r="C82" s="101" t="str">
        <f aca="false">C81</f>
        <v>セクション詳細画面</v>
      </c>
      <c r="D82" s="102" t="str">
        <f aca="false">D81</f>
        <v>①試験実施済みの表示
②戻るボタンの追加</v>
      </c>
      <c r="E82" s="74" t="str">
        <f aca="false">E81</f>
        <v>受講生</v>
      </c>
      <c r="F82" s="74" t="str">
        <f aca="false">F81</f>
        <v>初級</v>
      </c>
      <c r="G82" s="74" t="str">
        <f aca="false">G81</f>
        <v>A</v>
      </c>
      <c r="H82" s="103" t="s">
        <v>34</v>
      </c>
      <c r="I82" s="78" t="n">
        <f aca="false">変更管理台帳!$BW25</f>
        <v>2.37142857142857</v>
      </c>
      <c r="J82" s="79" t="s">
        <v>32</v>
      </c>
      <c r="K82" s="81" t="n">
        <f aca="false">IF($L80&lt;&gt;"",WORKDAY($L80,1,祝日・休校日!$B$3:$B$62),"")</f>
        <v>45359</v>
      </c>
      <c r="L82" s="81" t="n">
        <f aca="false">IF($K82&lt;&gt;"",WORKDAY($K82,$I82 -0.11,祝日・休校日!$B$3:$B$62),"")</f>
        <v>45363</v>
      </c>
      <c r="M82" s="76" t="n">
        <f aca="false">M81</f>
        <v>0</v>
      </c>
      <c r="N82" s="82" t="n">
        <f aca="false">IF(MAX(O82:DC82)&lt;&gt;0,IF(MAX(O83:DC83)/MAX(O82:DC82)=1,1,MAX(O83:DC83)/MAX(O82:DC82)),0)</f>
        <v>0</v>
      </c>
      <c r="O82" s="83"/>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5"/>
      <c r="AT82" s="86"/>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6"/>
      <c r="BZ82" s="84"/>
      <c r="CA82" s="84"/>
      <c r="CB82" s="84"/>
      <c r="CC82" s="84"/>
      <c r="CD82" s="84"/>
      <c r="CE82" s="84"/>
      <c r="CF82" s="84"/>
      <c r="CG82" s="84"/>
      <c r="CH82" s="84"/>
      <c r="CI82" s="84"/>
      <c r="CJ82" s="84"/>
      <c r="CK82" s="84"/>
      <c r="CL82" s="84"/>
      <c r="CM82" s="84"/>
      <c r="CN82" s="84"/>
      <c r="CO82" s="84"/>
      <c r="CP82" s="84"/>
      <c r="CQ82" s="84"/>
      <c r="CR82" s="84"/>
      <c r="CS82" s="84"/>
      <c r="CT82" s="84"/>
      <c r="CU82" s="84"/>
      <c r="CV82" s="84"/>
      <c r="CW82" s="84"/>
      <c r="CX82" s="84"/>
      <c r="CY82" s="84"/>
      <c r="CZ82" s="84"/>
      <c r="DA82" s="84"/>
      <c r="DB82" s="84"/>
      <c r="DC82" s="85"/>
    </row>
    <row r="83" customFormat="false" ht="22.5" hidden="true" customHeight="false" outlineLevel="0" collapsed="false">
      <c r="A83" s="104" t="n">
        <f aca="false">A82</f>
        <v>38</v>
      </c>
      <c r="B83" s="105" t="n">
        <f aca="false">B82</f>
        <v>19</v>
      </c>
      <c r="C83" s="106" t="str">
        <f aca="false">C82</f>
        <v>セクション詳細画面</v>
      </c>
      <c r="D83" s="107" t="str">
        <f aca="false">D82</f>
        <v>①試験実施済みの表示
②戻るボタンの追加</v>
      </c>
      <c r="E83" s="91" t="str">
        <f aca="false">E82</f>
        <v>受講生</v>
      </c>
      <c r="F83" s="91" t="str">
        <f aca="false">F82</f>
        <v>初級</v>
      </c>
      <c r="G83" s="91" t="str">
        <f aca="false">G82</f>
        <v>A</v>
      </c>
      <c r="H83" s="108" t="str">
        <f aca="false">H82</f>
        <v>試験</v>
      </c>
      <c r="I83" s="109" t="n">
        <f aca="false">I82</f>
        <v>2.37142857142857</v>
      </c>
      <c r="J83" s="94" t="s">
        <v>33</v>
      </c>
      <c r="K83" s="110"/>
      <c r="L83" s="96"/>
      <c r="M83" s="97" t="n">
        <f aca="false">M82</f>
        <v>0</v>
      </c>
      <c r="N83" s="98" t="n">
        <f aca="false">N82</f>
        <v>0</v>
      </c>
      <c r="O83" s="83"/>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5"/>
      <c r="AT83" s="86"/>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5"/>
      <c r="BY83" s="86"/>
      <c r="BZ83" s="84"/>
      <c r="CA83" s="84"/>
      <c r="CB83" s="84"/>
      <c r="CC83" s="84"/>
      <c r="CD83" s="84"/>
      <c r="CE83" s="84"/>
      <c r="CF83" s="84"/>
      <c r="CG83" s="84"/>
      <c r="CH83" s="84"/>
      <c r="CI83" s="84"/>
      <c r="CJ83" s="84"/>
      <c r="CK83" s="84"/>
      <c r="CL83" s="84"/>
      <c r="CM83" s="84"/>
      <c r="CN83" s="84"/>
      <c r="CO83" s="84"/>
      <c r="CP83" s="84"/>
      <c r="CQ83" s="84"/>
      <c r="CR83" s="84"/>
      <c r="CS83" s="84"/>
      <c r="CT83" s="84"/>
      <c r="CU83" s="84"/>
      <c r="CV83" s="84"/>
      <c r="CW83" s="84"/>
      <c r="CX83" s="84"/>
      <c r="CY83" s="84"/>
      <c r="CZ83" s="84"/>
      <c r="DA83" s="84"/>
      <c r="DB83" s="84"/>
      <c r="DC83" s="85"/>
    </row>
    <row r="84" customFormat="false" ht="22.5" hidden="true" customHeight="false" outlineLevel="0" collapsed="false">
      <c r="A84" s="70" t="n">
        <f aca="false">(ROW()-6)/2</f>
        <v>39</v>
      </c>
      <c r="B84" s="71" t="n">
        <f aca="false">変更管理台帳!$A26</f>
        <v>20</v>
      </c>
      <c r="C84" s="72" t="str">
        <f aca="false">変更管理台帳!$B26</f>
        <v>レポート登録画面</v>
      </c>
      <c r="D84" s="73" t="str">
        <f aca="false">変更管理台帳!$C26</f>
        <v>①入力チェックの実装
②戻るボタンの追加</v>
      </c>
      <c r="E84" s="74" t="str">
        <f aca="false">変更管理台帳!$G26</f>
        <v>受講生</v>
      </c>
      <c r="F84" s="75" t="str">
        <f aca="false">変更管理台帳!$K26</f>
        <v>初級</v>
      </c>
      <c r="G84" s="76" t="str">
        <f aca="false">変更管理台帳!$L26</f>
        <v>A</v>
      </c>
      <c r="H84" s="77" t="s">
        <v>31</v>
      </c>
      <c r="I84" s="78" t="n">
        <f aca="false">変更管理台帳!$AX26</f>
        <v>4.37142857142857</v>
      </c>
      <c r="J84" s="79" t="s">
        <v>32</v>
      </c>
      <c r="K84" s="80" t="n">
        <v>45355</v>
      </c>
      <c r="L84" s="81" t="n">
        <f aca="false">IF($K84&lt;&gt;"",WORKDAY($K84,$I84 -0.11,祝日・休校日!$B$3:$B$62),"")</f>
        <v>45359</v>
      </c>
      <c r="M84" s="76"/>
      <c r="N84" s="82" t="n">
        <f aca="false">IF(MAX(O84:DC84)&lt;&gt;0,IF(MAX(O85:DC85)/MAX(O84:DC84)=1,1,MAX(O85:DC85)/MAX(O84:DC84)),0)</f>
        <v>0</v>
      </c>
      <c r="O84" s="83"/>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5"/>
      <c r="AT84" s="86"/>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6"/>
      <c r="BZ84" s="84"/>
      <c r="CA84" s="84"/>
      <c r="CB84" s="84"/>
      <c r="CC84" s="84"/>
      <c r="CD84" s="84"/>
      <c r="CE84" s="84"/>
      <c r="CF84" s="84"/>
      <c r="CG84" s="84"/>
      <c r="CH84" s="84"/>
      <c r="CI84" s="84"/>
      <c r="CJ84" s="84"/>
      <c r="CK84" s="84"/>
      <c r="CL84" s="84"/>
      <c r="CM84" s="84"/>
      <c r="CN84" s="84"/>
      <c r="CO84" s="84"/>
      <c r="CP84" s="84"/>
      <c r="CQ84" s="84"/>
      <c r="CR84" s="84"/>
      <c r="CS84" s="84"/>
      <c r="CT84" s="84"/>
      <c r="CU84" s="84"/>
      <c r="CV84" s="84"/>
      <c r="CW84" s="84"/>
      <c r="CX84" s="84"/>
      <c r="CY84" s="84"/>
      <c r="CZ84" s="84"/>
      <c r="DA84" s="84"/>
      <c r="DB84" s="84"/>
      <c r="DC84" s="85"/>
    </row>
    <row r="85" customFormat="false" ht="22.5" hidden="true" customHeight="false" outlineLevel="0" collapsed="false">
      <c r="A85" s="87" t="n">
        <f aca="false">A84</f>
        <v>39</v>
      </c>
      <c r="B85" s="88" t="n">
        <f aca="false">B84</f>
        <v>20</v>
      </c>
      <c r="C85" s="89" t="str">
        <f aca="false">C84</f>
        <v>レポート登録画面</v>
      </c>
      <c r="D85" s="90" t="str">
        <f aca="false">D84</f>
        <v>①入力チェックの実装
②戻るボタンの追加</v>
      </c>
      <c r="E85" s="91" t="str">
        <f aca="false">E84</f>
        <v>受講生</v>
      </c>
      <c r="F85" s="91" t="str">
        <f aca="false">F84</f>
        <v>初級</v>
      </c>
      <c r="G85" s="91" t="str">
        <f aca="false">G84</f>
        <v>A</v>
      </c>
      <c r="H85" s="92" t="str">
        <f aca="false">H84</f>
        <v>製造</v>
      </c>
      <c r="I85" s="93" t="n">
        <f aca="false">I84</f>
        <v>4.37142857142857</v>
      </c>
      <c r="J85" s="94" t="s">
        <v>33</v>
      </c>
      <c r="K85" s="95"/>
      <c r="L85" s="96"/>
      <c r="M85" s="97" t="n">
        <f aca="false">M84</f>
        <v>0</v>
      </c>
      <c r="N85" s="98" t="n">
        <f aca="false">N84</f>
        <v>0</v>
      </c>
      <c r="O85" s="83"/>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5"/>
      <c r="AT85" s="86"/>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5"/>
      <c r="BY85" s="86"/>
      <c r="BZ85" s="84"/>
      <c r="CA85" s="84"/>
      <c r="CB85" s="84"/>
      <c r="CC85" s="84"/>
      <c r="CD85" s="84"/>
      <c r="CE85" s="84"/>
      <c r="CF85" s="84"/>
      <c r="CG85" s="84"/>
      <c r="CH85" s="84"/>
      <c r="CI85" s="84"/>
      <c r="CJ85" s="84"/>
      <c r="CK85" s="84"/>
      <c r="CL85" s="84"/>
      <c r="CM85" s="84"/>
      <c r="CN85" s="84"/>
      <c r="CO85" s="84"/>
      <c r="CP85" s="84"/>
      <c r="CQ85" s="84"/>
      <c r="CR85" s="84"/>
      <c r="CS85" s="84"/>
      <c r="CT85" s="84"/>
      <c r="CU85" s="84"/>
      <c r="CV85" s="84"/>
      <c r="CW85" s="84"/>
      <c r="CX85" s="84"/>
      <c r="CY85" s="84"/>
      <c r="CZ85" s="84"/>
      <c r="DA85" s="84"/>
      <c r="DB85" s="84"/>
      <c r="DC85" s="85"/>
    </row>
    <row r="86" customFormat="false" ht="22.5" hidden="true" customHeight="false" outlineLevel="0" collapsed="false">
      <c r="A86" s="99" t="n">
        <f aca="false">(ROW()-6)/2</f>
        <v>40</v>
      </c>
      <c r="B86" s="100" t="n">
        <f aca="false">B85</f>
        <v>20</v>
      </c>
      <c r="C86" s="101" t="str">
        <f aca="false">C85</f>
        <v>レポート登録画面</v>
      </c>
      <c r="D86" s="102" t="str">
        <f aca="false">D85</f>
        <v>①入力チェックの実装
②戻るボタンの追加</v>
      </c>
      <c r="E86" s="74" t="str">
        <f aca="false">E85</f>
        <v>受講生</v>
      </c>
      <c r="F86" s="74" t="str">
        <f aca="false">F85</f>
        <v>初級</v>
      </c>
      <c r="G86" s="74" t="str">
        <f aca="false">G85</f>
        <v>A</v>
      </c>
      <c r="H86" s="103" t="s">
        <v>34</v>
      </c>
      <c r="I86" s="78" t="n">
        <f aca="false">変更管理台帳!$BW26</f>
        <v>4</v>
      </c>
      <c r="J86" s="79" t="s">
        <v>32</v>
      </c>
      <c r="K86" s="81" t="n">
        <f aca="false">IF($L84&lt;&gt;"",WORKDAY($L84,1,祝日・休校日!$B$3:$B$62),"")</f>
        <v>45362</v>
      </c>
      <c r="L86" s="81" t="n">
        <f aca="false">IF($K86&lt;&gt;"",WORKDAY($K86,$I86 -0.11,祝日・休校日!$B$3:$B$62),"")</f>
        <v>45365</v>
      </c>
      <c r="M86" s="76" t="n">
        <f aca="false">M85</f>
        <v>0</v>
      </c>
      <c r="N86" s="82" t="n">
        <f aca="false">IF(MAX(O86:DC86)&lt;&gt;0,IF(MAX(O87:DC87)/MAX(O86:DC86)=1,1,MAX(O87:DC87)/MAX(O86:DC86)),0)</f>
        <v>0</v>
      </c>
      <c r="O86" s="83"/>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5"/>
      <c r="AT86" s="86"/>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6"/>
      <c r="BZ86" s="84"/>
      <c r="CA86" s="84"/>
      <c r="CB86" s="84"/>
      <c r="CC86" s="84"/>
      <c r="CD86" s="84"/>
      <c r="CE86" s="84"/>
      <c r="CF86" s="84"/>
      <c r="CG86" s="84"/>
      <c r="CH86" s="84"/>
      <c r="CI86" s="84"/>
      <c r="CJ86" s="84"/>
      <c r="CK86" s="84"/>
      <c r="CL86" s="84"/>
      <c r="CM86" s="84"/>
      <c r="CN86" s="84"/>
      <c r="CO86" s="84"/>
      <c r="CP86" s="84"/>
      <c r="CQ86" s="84"/>
      <c r="CR86" s="84"/>
      <c r="CS86" s="84"/>
      <c r="CT86" s="84"/>
      <c r="CU86" s="84"/>
      <c r="CV86" s="84"/>
      <c r="CW86" s="84"/>
      <c r="CX86" s="84"/>
      <c r="CY86" s="84"/>
      <c r="CZ86" s="84"/>
      <c r="DA86" s="84"/>
      <c r="DB86" s="84"/>
      <c r="DC86" s="85"/>
    </row>
    <row r="87" customFormat="false" ht="22.5" hidden="true" customHeight="false" outlineLevel="0" collapsed="false">
      <c r="A87" s="104" t="n">
        <f aca="false">A86</f>
        <v>40</v>
      </c>
      <c r="B87" s="105" t="n">
        <f aca="false">B86</f>
        <v>20</v>
      </c>
      <c r="C87" s="106" t="str">
        <f aca="false">C86</f>
        <v>レポート登録画面</v>
      </c>
      <c r="D87" s="107" t="str">
        <f aca="false">D86</f>
        <v>①入力チェックの実装
②戻るボタンの追加</v>
      </c>
      <c r="E87" s="91" t="str">
        <f aca="false">E86</f>
        <v>受講生</v>
      </c>
      <c r="F87" s="91" t="str">
        <f aca="false">F86</f>
        <v>初級</v>
      </c>
      <c r="G87" s="91" t="str">
        <f aca="false">G86</f>
        <v>A</v>
      </c>
      <c r="H87" s="108" t="str">
        <f aca="false">H86</f>
        <v>試験</v>
      </c>
      <c r="I87" s="109" t="n">
        <f aca="false">I86</f>
        <v>4</v>
      </c>
      <c r="J87" s="94" t="s">
        <v>33</v>
      </c>
      <c r="K87" s="110"/>
      <c r="L87" s="96"/>
      <c r="M87" s="97" t="n">
        <f aca="false">M86</f>
        <v>0</v>
      </c>
      <c r="N87" s="98" t="n">
        <f aca="false">N86</f>
        <v>0</v>
      </c>
      <c r="O87" s="83"/>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5"/>
      <c r="AT87" s="86"/>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5"/>
      <c r="BY87" s="86"/>
      <c r="BZ87" s="84"/>
      <c r="CA87" s="84"/>
      <c r="CB87" s="84"/>
      <c r="CC87" s="84"/>
      <c r="CD87" s="84"/>
      <c r="CE87" s="84"/>
      <c r="CF87" s="84"/>
      <c r="CG87" s="84"/>
      <c r="CH87" s="84"/>
      <c r="CI87" s="84"/>
      <c r="CJ87" s="84"/>
      <c r="CK87" s="84"/>
      <c r="CL87" s="84"/>
      <c r="CM87" s="84"/>
      <c r="CN87" s="84"/>
      <c r="CO87" s="84"/>
      <c r="CP87" s="84"/>
      <c r="CQ87" s="84"/>
      <c r="CR87" s="84"/>
      <c r="CS87" s="84"/>
      <c r="CT87" s="84"/>
      <c r="CU87" s="84"/>
      <c r="CV87" s="84"/>
      <c r="CW87" s="84"/>
      <c r="CX87" s="84"/>
      <c r="CY87" s="84"/>
      <c r="CZ87" s="84"/>
      <c r="DA87" s="84"/>
      <c r="DB87" s="84"/>
      <c r="DC87" s="85"/>
    </row>
    <row r="88" customFormat="false" ht="45" hidden="true" customHeight="false" outlineLevel="0" collapsed="false">
      <c r="A88" s="70" t="n">
        <f aca="false">(ROW()-6)/2</f>
        <v>41</v>
      </c>
      <c r="B88" s="71" t="n">
        <f aca="false">変更管理台帳!$A27</f>
        <v>21</v>
      </c>
      <c r="C88" s="72" t="str">
        <f aca="false">変更管理台帳!$B27</f>
        <v>ユーザー詳細画面</v>
      </c>
      <c r="D88" s="73" t="str">
        <f aca="false">変更管理台帳!$C27</f>
        <v>①試験の日付の表示変更
②最新コメント登録日時の表示変更
③最新コメントのnew表示
④レポート登録画面への遷移</v>
      </c>
      <c r="E88" s="74" t="str">
        <f aca="false">変更管理台帳!$G27</f>
        <v>受講生</v>
      </c>
      <c r="F88" s="75" t="str">
        <f aca="false">変更管理台帳!$K27</f>
        <v>初級</v>
      </c>
      <c r="G88" s="76" t="str">
        <f aca="false">変更管理台帳!$L27</f>
        <v>A</v>
      </c>
      <c r="H88" s="77" t="s">
        <v>31</v>
      </c>
      <c r="I88" s="78" t="n">
        <f aca="false">変更管理台帳!$AX27</f>
        <v>4.68571428571429</v>
      </c>
      <c r="J88" s="79" t="s">
        <v>32</v>
      </c>
      <c r="K88" s="80" t="n">
        <v>45355</v>
      </c>
      <c r="L88" s="81" t="n">
        <f aca="false">IF($K88&lt;&gt;"",WORKDAY($K88,$I88 -0.11,祝日・休校日!$B$3:$B$62),"")</f>
        <v>45359</v>
      </c>
      <c r="M88" s="76"/>
      <c r="N88" s="82" t="n">
        <f aca="false">IF(MAX(O88:DC88)&lt;&gt;0,IF(MAX(O89:DC89)/MAX(O88:DC88)=1,1,MAX(O89:DC89)/MAX(O88:DC88)),0)</f>
        <v>0</v>
      </c>
      <c r="O88" s="83"/>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5"/>
      <c r="AT88" s="86"/>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6"/>
      <c r="BZ88" s="84"/>
      <c r="CA88" s="84"/>
      <c r="CB88" s="84"/>
      <c r="CC88" s="84"/>
      <c r="CD88" s="84"/>
      <c r="CE88" s="84"/>
      <c r="CF88" s="84"/>
      <c r="CG88" s="84"/>
      <c r="CH88" s="84"/>
      <c r="CI88" s="84"/>
      <c r="CJ88" s="84"/>
      <c r="CK88" s="84"/>
      <c r="CL88" s="84"/>
      <c r="CM88" s="84"/>
      <c r="CN88" s="84"/>
      <c r="CO88" s="84"/>
      <c r="CP88" s="84"/>
      <c r="CQ88" s="84"/>
      <c r="CR88" s="84"/>
      <c r="CS88" s="84"/>
      <c r="CT88" s="84"/>
      <c r="CU88" s="84"/>
      <c r="CV88" s="84"/>
      <c r="CW88" s="84"/>
      <c r="CX88" s="84"/>
      <c r="CY88" s="84"/>
      <c r="CZ88" s="84"/>
      <c r="DA88" s="84"/>
      <c r="DB88" s="84"/>
      <c r="DC88" s="85"/>
    </row>
    <row r="89" customFormat="false" ht="45" hidden="true" customHeight="false" outlineLevel="0" collapsed="false">
      <c r="A89" s="87" t="n">
        <f aca="false">A88</f>
        <v>41</v>
      </c>
      <c r="B89" s="88" t="n">
        <f aca="false">B88</f>
        <v>21</v>
      </c>
      <c r="C89" s="89" t="str">
        <f aca="false">C88</f>
        <v>ユーザー詳細画面</v>
      </c>
      <c r="D89" s="90" t="str">
        <f aca="false">D88</f>
        <v>①試験の日付の表示変更
②最新コメント登録日時の表示変更
③最新コメントのnew表示
④レポート登録画面への遷移</v>
      </c>
      <c r="E89" s="91" t="str">
        <f aca="false">E88</f>
        <v>受講生</v>
      </c>
      <c r="F89" s="91" t="str">
        <f aca="false">F88</f>
        <v>初級</v>
      </c>
      <c r="G89" s="91" t="str">
        <f aca="false">G88</f>
        <v>A</v>
      </c>
      <c r="H89" s="92" t="str">
        <f aca="false">H88</f>
        <v>製造</v>
      </c>
      <c r="I89" s="93" t="n">
        <f aca="false">I88</f>
        <v>4.68571428571429</v>
      </c>
      <c r="J89" s="94" t="s">
        <v>33</v>
      </c>
      <c r="K89" s="95"/>
      <c r="L89" s="96"/>
      <c r="M89" s="97" t="n">
        <f aca="false">M88</f>
        <v>0</v>
      </c>
      <c r="N89" s="98" t="n">
        <f aca="false">N88</f>
        <v>0</v>
      </c>
      <c r="O89" s="83"/>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5"/>
      <c r="AT89" s="86"/>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5"/>
      <c r="BY89" s="86"/>
      <c r="BZ89" s="84"/>
      <c r="CA89" s="84"/>
      <c r="CB89" s="84"/>
      <c r="CC89" s="84"/>
      <c r="CD89" s="84"/>
      <c r="CE89" s="84"/>
      <c r="CF89" s="84"/>
      <c r="CG89" s="84"/>
      <c r="CH89" s="84"/>
      <c r="CI89" s="84"/>
      <c r="CJ89" s="84"/>
      <c r="CK89" s="84"/>
      <c r="CL89" s="84"/>
      <c r="CM89" s="84"/>
      <c r="CN89" s="84"/>
      <c r="CO89" s="84"/>
      <c r="CP89" s="84"/>
      <c r="CQ89" s="84"/>
      <c r="CR89" s="84"/>
      <c r="CS89" s="84"/>
      <c r="CT89" s="84"/>
      <c r="CU89" s="84"/>
      <c r="CV89" s="84"/>
      <c r="CW89" s="84"/>
      <c r="CX89" s="84"/>
      <c r="CY89" s="84"/>
      <c r="CZ89" s="84"/>
      <c r="DA89" s="84"/>
      <c r="DB89" s="84"/>
      <c r="DC89" s="85"/>
    </row>
    <row r="90" customFormat="false" ht="45" hidden="true" customHeight="false" outlineLevel="0" collapsed="false">
      <c r="A90" s="99" t="n">
        <f aca="false">(ROW()-6)/2</f>
        <v>42</v>
      </c>
      <c r="B90" s="100" t="n">
        <f aca="false">B89</f>
        <v>21</v>
      </c>
      <c r="C90" s="101" t="str">
        <f aca="false">C89</f>
        <v>ユーザー詳細画面</v>
      </c>
      <c r="D90" s="102" t="str">
        <f aca="false">D89</f>
        <v>①試験の日付の表示変更
②最新コメント登録日時の表示変更
③最新コメントのnew表示
④レポート登録画面への遷移</v>
      </c>
      <c r="E90" s="74" t="str">
        <f aca="false">E89</f>
        <v>受講生</v>
      </c>
      <c r="F90" s="74" t="str">
        <f aca="false">F89</f>
        <v>初級</v>
      </c>
      <c r="G90" s="74" t="str">
        <f aca="false">G89</f>
        <v>A</v>
      </c>
      <c r="H90" s="103" t="s">
        <v>34</v>
      </c>
      <c r="I90" s="78" t="n">
        <f aca="false">変更管理台帳!$BW27</f>
        <v>2.45714285714286</v>
      </c>
      <c r="J90" s="79" t="s">
        <v>32</v>
      </c>
      <c r="K90" s="81" t="n">
        <f aca="false">IF($L88&lt;&gt;"",WORKDAY($L88,1,祝日・休校日!$B$3:$B$62),"")</f>
        <v>45362</v>
      </c>
      <c r="L90" s="81" t="n">
        <f aca="false">IF($K90&lt;&gt;"",WORKDAY($K90,$I90 -0.11,祝日・休校日!$B$3:$B$62),"")</f>
        <v>45364</v>
      </c>
      <c r="M90" s="76" t="n">
        <f aca="false">M89</f>
        <v>0</v>
      </c>
      <c r="N90" s="82" t="n">
        <f aca="false">IF(MAX(O90:DC90)&lt;&gt;0,IF(MAX(O91:DC91)/MAX(O90:DC90)=1,1,MAX(O91:DC91)/MAX(O90:DC90)),0)</f>
        <v>0</v>
      </c>
      <c r="O90" s="83"/>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5"/>
      <c r="AT90" s="86"/>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6"/>
      <c r="BZ90" s="84"/>
      <c r="CA90" s="84"/>
      <c r="CB90" s="84"/>
      <c r="CC90" s="84"/>
      <c r="CD90" s="84"/>
      <c r="CE90" s="84"/>
      <c r="CF90" s="84"/>
      <c r="CG90" s="84"/>
      <c r="CH90" s="84"/>
      <c r="CI90" s="84"/>
      <c r="CJ90" s="84"/>
      <c r="CK90" s="84"/>
      <c r="CL90" s="84"/>
      <c r="CM90" s="84"/>
      <c r="CN90" s="84"/>
      <c r="CO90" s="84"/>
      <c r="CP90" s="84"/>
      <c r="CQ90" s="84"/>
      <c r="CR90" s="84"/>
      <c r="CS90" s="84"/>
      <c r="CT90" s="84"/>
      <c r="CU90" s="84"/>
      <c r="CV90" s="84"/>
      <c r="CW90" s="84"/>
      <c r="CX90" s="84"/>
      <c r="CY90" s="84"/>
      <c r="CZ90" s="84"/>
      <c r="DA90" s="84"/>
      <c r="DB90" s="84"/>
      <c r="DC90" s="85"/>
    </row>
    <row r="91" customFormat="false" ht="45" hidden="true" customHeight="false" outlineLevel="0" collapsed="false">
      <c r="A91" s="104" t="n">
        <f aca="false">A90</f>
        <v>42</v>
      </c>
      <c r="B91" s="105" t="n">
        <f aca="false">B90</f>
        <v>21</v>
      </c>
      <c r="C91" s="106" t="str">
        <f aca="false">C90</f>
        <v>ユーザー詳細画面</v>
      </c>
      <c r="D91" s="107" t="str">
        <f aca="false">D90</f>
        <v>①試験の日付の表示変更
②最新コメント登録日時の表示変更
③最新コメントのnew表示
④レポート登録画面への遷移</v>
      </c>
      <c r="E91" s="91" t="str">
        <f aca="false">E90</f>
        <v>受講生</v>
      </c>
      <c r="F91" s="91" t="str">
        <f aca="false">F90</f>
        <v>初級</v>
      </c>
      <c r="G91" s="91" t="str">
        <f aca="false">G90</f>
        <v>A</v>
      </c>
      <c r="H91" s="108" t="str">
        <f aca="false">H90</f>
        <v>試験</v>
      </c>
      <c r="I91" s="109" t="n">
        <f aca="false">I90</f>
        <v>2.45714285714286</v>
      </c>
      <c r="J91" s="94" t="s">
        <v>33</v>
      </c>
      <c r="K91" s="110"/>
      <c r="L91" s="96"/>
      <c r="M91" s="97" t="n">
        <f aca="false">M90</f>
        <v>0</v>
      </c>
      <c r="N91" s="98" t="n">
        <f aca="false">N90</f>
        <v>0</v>
      </c>
      <c r="O91" s="83"/>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5"/>
      <c r="AT91" s="86"/>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5"/>
      <c r="BY91" s="86"/>
      <c r="BZ91" s="84"/>
      <c r="CA91" s="84"/>
      <c r="CB91" s="84"/>
      <c r="CC91" s="84"/>
      <c r="CD91" s="84"/>
      <c r="CE91" s="84"/>
      <c r="CF91" s="84"/>
      <c r="CG91" s="84"/>
      <c r="CH91" s="84"/>
      <c r="CI91" s="84"/>
      <c r="CJ91" s="84"/>
      <c r="CK91" s="84"/>
      <c r="CL91" s="84"/>
      <c r="CM91" s="84"/>
      <c r="CN91" s="84"/>
      <c r="CO91" s="84"/>
      <c r="CP91" s="84"/>
      <c r="CQ91" s="84"/>
      <c r="CR91" s="84"/>
      <c r="CS91" s="84"/>
      <c r="CT91" s="84"/>
      <c r="CU91" s="84"/>
      <c r="CV91" s="84"/>
      <c r="CW91" s="84"/>
      <c r="CX91" s="84"/>
      <c r="CY91" s="84"/>
      <c r="CZ91" s="84"/>
      <c r="DA91" s="84"/>
      <c r="DB91" s="84"/>
      <c r="DC91" s="85"/>
    </row>
    <row r="92" customFormat="false" ht="18.75" hidden="true" customHeight="false" outlineLevel="0" collapsed="false">
      <c r="A92" s="70" t="n">
        <f aca="false">(ROW()-6)/2</f>
        <v>43</v>
      </c>
      <c r="B92" s="71" t="n">
        <f aca="false">変更管理台帳!$A28</f>
        <v>22</v>
      </c>
      <c r="C92" s="72" t="str">
        <f aca="false">変更管理台帳!$B28</f>
        <v>レポート詳細画面</v>
      </c>
      <c r="D92" s="73" t="str">
        <f aca="false">変更管理台帳!$C28</f>
        <v>レポート詳細画面の新規作成</v>
      </c>
      <c r="E92" s="74" t="str">
        <f aca="false">変更管理台帳!$G28</f>
        <v>受講生</v>
      </c>
      <c r="F92" s="75" t="str">
        <f aca="false">変更管理台帳!$K28</f>
        <v>中級</v>
      </c>
      <c r="G92" s="76" t="str">
        <f aca="false">変更管理台帳!$L28</f>
        <v>B</v>
      </c>
      <c r="H92" s="77" t="s">
        <v>31</v>
      </c>
      <c r="I92" s="78" t="n">
        <f aca="false">変更管理台帳!$AX28</f>
        <v>8.91428571428572</v>
      </c>
      <c r="J92" s="79" t="s">
        <v>32</v>
      </c>
      <c r="K92" s="80" t="n">
        <v>45384</v>
      </c>
      <c r="L92" s="81" t="n">
        <f aca="false">IF($K92&lt;&gt;"",WORKDAY($K92,$I92 -0.11,祝日・休校日!$B$3:$B$62),"")</f>
        <v>45394</v>
      </c>
      <c r="M92" s="76"/>
      <c r="N92" s="82" t="n">
        <f aca="false">IF(MAX(O92:DC92)&lt;&gt;0,IF(MAX(O93:DC93)/MAX(O92:DC92)=1,1,MAX(O93:DC93)/MAX(O92:DC92)),0)</f>
        <v>0</v>
      </c>
      <c r="O92" s="83"/>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5"/>
      <c r="AT92" s="86"/>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6"/>
      <c r="BZ92" s="84"/>
      <c r="CA92" s="84"/>
      <c r="CB92" s="84"/>
      <c r="CC92" s="84"/>
      <c r="CD92" s="84"/>
      <c r="CE92" s="84"/>
      <c r="CF92" s="84"/>
      <c r="CG92" s="84"/>
      <c r="CH92" s="84"/>
      <c r="CI92" s="84"/>
      <c r="CJ92" s="84"/>
      <c r="CK92" s="84"/>
      <c r="CL92" s="84"/>
      <c r="CM92" s="84"/>
      <c r="CN92" s="84"/>
      <c r="CO92" s="84"/>
      <c r="CP92" s="84"/>
      <c r="CQ92" s="84"/>
      <c r="CR92" s="84"/>
      <c r="CS92" s="84"/>
      <c r="CT92" s="84"/>
      <c r="CU92" s="84"/>
      <c r="CV92" s="84"/>
      <c r="CW92" s="84"/>
      <c r="CX92" s="84"/>
      <c r="CY92" s="84"/>
      <c r="CZ92" s="84"/>
      <c r="DA92" s="84"/>
      <c r="DB92" s="84"/>
      <c r="DC92" s="85"/>
    </row>
    <row r="93" customFormat="false" ht="18.75" hidden="true" customHeight="false" outlineLevel="0" collapsed="false">
      <c r="A93" s="87" t="n">
        <f aca="false">A92</f>
        <v>43</v>
      </c>
      <c r="B93" s="88" t="n">
        <f aca="false">B92</f>
        <v>22</v>
      </c>
      <c r="C93" s="89" t="str">
        <f aca="false">C92</f>
        <v>レポート詳細画面</v>
      </c>
      <c r="D93" s="90" t="str">
        <f aca="false">D92</f>
        <v>レポート詳細画面の新規作成</v>
      </c>
      <c r="E93" s="91" t="str">
        <f aca="false">E92</f>
        <v>受講生</v>
      </c>
      <c r="F93" s="91" t="str">
        <f aca="false">F92</f>
        <v>中級</v>
      </c>
      <c r="G93" s="91" t="str">
        <f aca="false">G92</f>
        <v>B</v>
      </c>
      <c r="H93" s="92" t="str">
        <f aca="false">H92</f>
        <v>製造</v>
      </c>
      <c r="I93" s="93" t="n">
        <f aca="false">I92</f>
        <v>8.91428571428572</v>
      </c>
      <c r="J93" s="94" t="s">
        <v>33</v>
      </c>
      <c r="K93" s="95"/>
      <c r="L93" s="96"/>
      <c r="M93" s="97" t="n">
        <f aca="false">M92</f>
        <v>0</v>
      </c>
      <c r="N93" s="98" t="n">
        <f aca="false">N92</f>
        <v>0</v>
      </c>
      <c r="O93" s="83"/>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5"/>
      <c r="AT93" s="86"/>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5"/>
      <c r="BY93" s="86"/>
      <c r="BZ93" s="84"/>
      <c r="CA93" s="84"/>
      <c r="CB93" s="84"/>
      <c r="CC93" s="84"/>
      <c r="CD93" s="84"/>
      <c r="CE93" s="84"/>
      <c r="CF93" s="84"/>
      <c r="CG93" s="84"/>
      <c r="CH93" s="84"/>
      <c r="CI93" s="84"/>
      <c r="CJ93" s="84"/>
      <c r="CK93" s="84"/>
      <c r="CL93" s="84"/>
      <c r="CM93" s="84"/>
      <c r="CN93" s="84"/>
      <c r="CO93" s="84"/>
      <c r="CP93" s="84"/>
      <c r="CQ93" s="84"/>
      <c r="CR93" s="84"/>
      <c r="CS93" s="84"/>
      <c r="CT93" s="84"/>
      <c r="CU93" s="84"/>
      <c r="CV93" s="84"/>
      <c r="CW93" s="84"/>
      <c r="CX93" s="84"/>
      <c r="CY93" s="84"/>
      <c r="CZ93" s="84"/>
      <c r="DA93" s="84"/>
      <c r="DB93" s="84"/>
      <c r="DC93" s="85"/>
    </row>
    <row r="94" customFormat="false" ht="18.75" hidden="true" customHeight="false" outlineLevel="0" collapsed="false">
      <c r="A94" s="99" t="n">
        <f aca="false">(ROW()-6)/2</f>
        <v>44</v>
      </c>
      <c r="B94" s="100" t="n">
        <f aca="false">B93</f>
        <v>22</v>
      </c>
      <c r="C94" s="101" t="str">
        <f aca="false">C93</f>
        <v>レポート詳細画面</v>
      </c>
      <c r="D94" s="102" t="str">
        <f aca="false">D93</f>
        <v>レポート詳細画面の新規作成</v>
      </c>
      <c r="E94" s="74" t="str">
        <f aca="false">E93</f>
        <v>受講生</v>
      </c>
      <c r="F94" s="74" t="str">
        <f aca="false">F93</f>
        <v>中級</v>
      </c>
      <c r="G94" s="74" t="str">
        <f aca="false">G93</f>
        <v>B</v>
      </c>
      <c r="H94" s="103" t="s">
        <v>34</v>
      </c>
      <c r="I94" s="78" t="n">
        <f aca="false">変更管理台帳!$BW28</f>
        <v>5.42857142857143</v>
      </c>
      <c r="J94" s="79" t="s">
        <v>32</v>
      </c>
      <c r="K94" s="81" t="n">
        <f aca="false">IF($L92&lt;&gt;"",WORKDAY($L92,1,祝日・休校日!$B$3:$B$62),"")</f>
        <v>45397</v>
      </c>
      <c r="L94" s="81" t="n">
        <f aca="false">IF($K94&lt;&gt;"",WORKDAY($K94,$I94 -0.11,祝日・休校日!$B$3:$B$62),"")</f>
        <v>45404</v>
      </c>
      <c r="M94" s="76" t="n">
        <f aca="false">M93</f>
        <v>0</v>
      </c>
      <c r="N94" s="82" t="n">
        <f aca="false">IF(MAX(O94:DC94)&lt;&gt;0,IF(MAX(O95:DC95)/MAX(O94:DC94)=1,1,MAX(O95:DC95)/MAX(O94:DC94)),0)</f>
        <v>0</v>
      </c>
      <c r="O94" s="83"/>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5"/>
      <c r="AT94" s="86"/>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6"/>
      <c r="BZ94" s="84"/>
      <c r="CA94" s="84"/>
      <c r="CB94" s="84"/>
      <c r="CC94" s="84"/>
      <c r="CD94" s="84"/>
      <c r="CE94" s="84"/>
      <c r="CF94" s="84"/>
      <c r="CG94" s="84"/>
      <c r="CH94" s="84"/>
      <c r="CI94" s="84"/>
      <c r="CJ94" s="84"/>
      <c r="CK94" s="84"/>
      <c r="CL94" s="84"/>
      <c r="CM94" s="84"/>
      <c r="CN94" s="84"/>
      <c r="CO94" s="84"/>
      <c r="CP94" s="84"/>
      <c r="CQ94" s="84"/>
      <c r="CR94" s="84"/>
      <c r="CS94" s="84"/>
      <c r="CT94" s="84"/>
      <c r="CU94" s="84"/>
      <c r="CV94" s="84"/>
      <c r="CW94" s="84"/>
      <c r="CX94" s="84"/>
      <c r="CY94" s="84"/>
      <c r="CZ94" s="84"/>
      <c r="DA94" s="84"/>
      <c r="DB94" s="84"/>
      <c r="DC94" s="85"/>
    </row>
    <row r="95" customFormat="false" ht="18.75" hidden="true" customHeight="false" outlineLevel="0" collapsed="false">
      <c r="A95" s="104" t="n">
        <f aca="false">A94</f>
        <v>44</v>
      </c>
      <c r="B95" s="105" t="n">
        <f aca="false">B94</f>
        <v>22</v>
      </c>
      <c r="C95" s="106" t="str">
        <f aca="false">C94</f>
        <v>レポート詳細画面</v>
      </c>
      <c r="D95" s="107" t="str">
        <f aca="false">D94</f>
        <v>レポート詳細画面の新規作成</v>
      </c>
      <c r="E95" s="91" t="str">
        <f aca="false">E94</f>
        <v>受講生</v>
      </c>
      <c r="F95" s="91" t="str">
        <f aca="false">F94</f>
        <v>中級</v>
      </c>
      <c r="G95" s="91" t="str">
        <f aca="false">G94</f>
        <v>B</v>
      </c>
      <c r="H95" s="108" t="str">
        <f aca="false">H94</f>
        <v>試験</v>
      </c>
      <c r="I95" s="109" t="n">
        <f aca="false">I94</f>
        <v>5.42857142857143</v>
      </c>
      <c r="J95" s="94" t="s">
        <v>33</v>
      </c>
      <c r="K95" s="110"/>
      <c r="L95" s="96"/>
      <c r="M95" s="97" t="n">
        <f aca="false">M94</f>
        <v>0</v>
      </c>
      <c r="N95" s="98" t="n">
        <f aca="false">N94</f>
        <v>0</v>
      </c>
      <c r="O95" s="83"/>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5"/>
      <c r="AT95" s="86"/>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5"/>
      <c r="BY95" s="86"/>
      <c r="BZ95" s="84"/>
      <c r="CA95" s="84"/>
      <c r="CB95" s="84"/>
      <c r="CC95" s="84"/>
      <c r="CD95" s="84"/>
      <c r="CE95" s="84"/>
      <c r="CF95" s="84"/>
      <c r="CG95" s="84"/>
      <c r="CH95" s="84"/>
      <c r="CI95" s="84"/>
      <c r="CJ95" s="84"/>
      <c r="CK95" s="84"/>
      <c r="CL95" s="84"/>
      <c r="CM95" s="84"/>
      <c r="CN95" s="84"/>
      <c r="CO95" s="84"/>
      <c r="CP95" s="84"/>
      <c r="CQ95" s="84"/>
      <c r="CR95" s="84"/>
      <c r="CS95" s="84"/>
      <c r="CT95" s="84"/>
      <c r="CU95" s="84"/>
      <c r="CV95" s="84"/>
      <c r="CW95" s="84"/>
      <c r="CX95" s="84"/>
      <c r="CY95" s="84"/>
      <c r="CZ95" s="84"/>
      <c r="DA95" s="84"/>
      <c r="DB95" s="84"/>
      <c r="DC95" s="85"/>
    </row>
    <row r="96" customFormat="false" ht="33.75" hidden="true" customHeight="false" outlineLevel="0" collapsed="false">
      <c r="A96" s="70" t="n">
        <f aca="false">(ROW()-6)/2</f>
        <v>45</v>
      </c>
      <c r="B96" s="71" t="n">
        <f aca="false">変更管理台帳!$A29</f>
        <v>23</v>
      </c>
      <c r="C96" s="72" t="str">
        <f aca="false">変更管理台帳!$B29</f>
        <v>レポート詳細画面</v>
      </c>
      <c r="D96" s="73" t="str">
        <f aca="false">変更管理台帳!$C29</f>
        <v>①フィードバックコメント登録のモーダル化
②フィードバックコメントの修正
③戻るボタンの追加</v>
      </c>
      <c r="E96" s="74" t="str">
        <f aca="false">変更管理台帳!$G29</f>
        <v>受講生</v>
      </c>
      <c r="F96" s="75" t="str">
        <f aca="false">変更管理台帳!$K29</f>
        <v>中級</v>
      </c>
      <c r="G96" s="76" t="str">
        <f aca="false">変更管理台帳!$L29</f>
        <v>B</v>
      </c>
      <c r="H96" s="77" t="s">
        <v>31</v>
      </c>
      <c r="I96" s="78" t="n">
        <f aca="false">変更管理台帳!$AX29</f>
        <v>6.34285714285714</v>
      </c>
      <c r="J96" s="79" t="s">
        <v>32</v>
      </c>
      <c r="K96" s="80" t="n">
        <v>45384</v>
      </c>
      <c r="L96" s="81" t="n">
        <f aca="false">IF($K96&lt;&gt;"",WORKDAY($K96,$I96 -0.11,祝日・休校日!$B$3:$B$62),"")</f>
        <v>45392</v>
      </c>
      <c r="M96" s="76"/>
      <c r="N96" s="82" t="n">
        <f aca="false">IF(MAX(O96:DC96)&lt;&gt;0,IF(MAX(O97:DC97)/MAX(O96:DC96)=1,1,MAX(O97:DC97)/MAX(O96:DC96)),0)</f>
        <v>0</v>
      </c>
      <c r="O96" s="83"/>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5"/>
      <c r="AT96" s="86"/>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6"/>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5"/>
    </row>
    <row r="97" customFormat="false" ht="33.75" hidden="true" customHeight="false" outlineLevel="0" collapsed="false">
      <c r="A97" s="87" t="n">
        <f aca="false">A96</f>
        <v>45</v>
      </c>
      <c r="B97" s="88" t="n">
        <f aca="false">B96</f>
        <v>23</v>
      </c>
      <c r="C97" s="89" t="str">
        <f aca="false">C96</f>
        <v>レポート詳細画面</v>
      </c>
      <c r="D97" s="90" t="str">
        <f aca="false">D96</f>
        <v>①フィードバックコメント登録のモーダル化
②フィードバックコメントの修正
③戻るボタンの追加</v>
      </c>
      <c r="E97" s="91" t="str">
        <f aca="false">E96</f>
        <v>受講生</v>
      </c>
      <c r="F97" s="91" t="str">
        <f aca="false">F96</f>
        <v>中級</v>
      </c>
      <c r="G97" s="91" t="str">
        <f aca="false">G96</f>
        <v>B</v>
      </c>
      <c r="H97" s="92" t="str">
        <f aca="false">H96</f>
        <v>製造</v>
      </c>
      <c r="I97" s="93" t="n">
        <f aca="false">I96</f>
        <v>6.34285714285714</v>
      </c>
      <c r="J97" s="94" t="s">
        <v>33</v>
      </c>
      <c r="K97" s="95"/>
      <c r="L97" s="96"/>
      <c r="M97" s="97" t="n">
        <f aca="false">M96</f>
        <v>0</v>
      </c>
      <c r="N97" s="98" t="n">
        <f aca="false">N96</f>
        <v>0</v>
      </c>
      <c r="O97" s="83"/>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5"/>
      <c r="AT97" s="86"/>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5"/>
      <c r="BY97" s="86"/>
      <c r="BZ97" s="84"/>
      <c r="CA97" s="84"/>
      <c r="CB97" s="84"/>
      <c r="CC97" s="84"/>
      <c r="CD97" s="84"/>
      <c r="CE97" s="84"/>
      <c r="CF97" s="84"/>
      <c r="CG97" s="84"/>
      <c r="CH97" s="84"/>
      <c r="CI97" s="84"/>
      <c r="CJ97" s="84"/>
      <c r="CK97" s="84"/>
      <c r="CL97" s="84"/>
      <c r="CM97" s="84"/>
      <c r="CN97" s="84"/>
      <c r="CO97" s="84"/>
      <c r="CP97" s="84"/>
      <c r="CQ97" s="84"/>
      <c r="CR97" s="84"/>
      <c r="CS97" s="84"/>
      <c r="CT97" s="84"/>
      <c r="CU97" s="84"/>
      <c r="CV97" s="84"/>
      <c r="CW97" s="84"/>
      <c r="CX97" s="84"/>
      <c r="CY97" s="84"/>
      <c r="CZ97" s="84"/>
      <c r="DA97" s="84"/>
      <c r="DB97" s="84"/>
      <c r="DC97" s="85"/>
    </row>
    <row r="98" customFormat="false" ht="33.75" hidden="true" customHeight="false" outlineLevel="0" collapsed="false">
      <c r="A98" s="99" t="n">
        <f aca="false">(ROW()-6)/2</f>
        <v>46</v>
      </c>
      <c r="B98" s="100" t="n">
        <f aca="false">B97</f>
        <v>23</v>
      </c>
      <c r="C98" s="101" t="str">
        <f aca="false">C97</f>
        <v>レポート詳細画面</v>
      </c>
      <c r="D98" s="102" t="str">
        <f aca="false">D97</f>
        <v>①フィードバックコメント登録のモーダル化
②フィードバックコメントの修正
③戻るボタンの追加</v>
      </c>
      <c r="E98" s="74" t="str">
        <f aca="false">E97</f>
        <v>受講生</v>
      </c>
      <c r="F98" s="74" t="str">
        <f aca="false">F97</f>
        <v>中級</v>
      </c>
      <c r="G98" s="74" t="str">
        <f aca="false">G97</f>
        <v>B</v>
      </c>
      <c r="H98" s="103" t="s">
        <v>34</v>
      </c>
      <c r="I98" s="78" t="n">
        <f aca="false">変更管理台帳!$BW29</f>
        <v>3.28571428571429</v>
      </c>
      <c r="J98" s="79" t="s">
        <v>32</v>
      </c>
      <c r="K98" s="81" t="n">
        <f aca="false">IF($L96&lt;&gt;"",WORKDAY($L96,1,祝日・休校日!$B$3:$B$62),"")</f>
        <v>45393</v>
      </c>
      <c r="L98" s="81" t="n">
        <f aca="false">IF($K98&lt;&gt;"",WORKDAY($K98,$I98 -0.11,祝日・休校日!$B$3:$B$62),"")</f>
        <v>45398</v>
      </c>
      <c r="M98" s="76" t="n">
        <f aca="false">M97</f>
        <v>0</v>
      </c>
      <c r="N98" s="82" t="n">
        <f aca="false">IF(MAX(O98:DC98)&lt;&gt;0,IF(MAX(O99:DC99)/MAX(O98:DC98)=1,1,MAX(O99:DC99)/MAX(O98:DC98)),0)</f>
        <v>0</v>
      </c>
      <c r="O98" s="83"/>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5"/>
      <c r="AT98" s="86"/>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6"/>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4"/>
      <c r="DA98" s="84"/>
      <c r="DB98" s="84"/>
      <c r="DC98" s="85"/>
    </row>
    <row r="99" customFormat="false" ht="33.75" hidden="true" customHeight="false" outlineLevel="0" collapsed="false">
      <c r="A99" s="104" t="n">
        <f aca="false">A98</f>
        <v>46</v>
      </c>
      <c r="B99" s="105" t="n">
        <f aca="false">B98</f>
        <v>23</v>
      </c>
      <c r="C99" s="106" t="str">
        <f aca="false">C98</f>
        <v>レポート詳細画面</v>
      </c>
      <c r="D99" s="107" t="str">
        <f aca="false">D98</f>
        <v>①フィードバックコメント登録のモーダル化
②フィードバックコメントの修正
③戻るボタンの追加</v>
      </c>
      <c r="E99" s="91" t="str">
        <f aca="false">E98</f>
        <v>受講生</v>
      </c>
      <c r="F99" s="91" t="str">
        <f aca="false">F98</f>
        <v>中級</v>
      </c>
      <c r="G99" s="91" t="str">
        <f aca="false">G98</f>
        <v>B</v>
      </c>
      <c r="H99" s="108" t="str">
        <f aca="false">H98</f>
        <v>試験</v>
      </c>
      <c r="I99" s="109" t="n">
        <f aca="false">I98</f>
        <v>3.28571428571429</v>
      </c>
      <c r="J99" s="94" t="s">
        <v>33</v>
      </c>
      <c r="K99" s="110"/>
      <c r="L99" s="96"/>
      <c r="M99" s="97" t="n">
        <f aca="false">M98</f>
        <v>0</v>
      </c>
      <c r="N99" s="98" t="n">
        <f aca="false">N98</f>
        <v>0</v>
      </c>
      <c r="O99" s="83"/>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5"/>
      <c r="AT99" s="86"/>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5"/>
      <c r="BY99" s="86"/>
      <c r="BZ99" s="84"/>
      <c r="CA99" s="84"/>
      <c r="CB99" s="84"/>
      <c r="CC99" s="84"/>
      <c r="CD99" s="84"/>
      <c r="CE99" s="84"/>
      <c r="CF99" s="84"/>
      <c r="CG99" s="84"/>
      <c r="CH99" s="84"/>
      <c r="CI99" s="84"/>
      <c r="CJ99" s="84"/>
      <c r="CK99" s="84"/>
      <c r="CL99" s="84"/>
      <c r="CM99" s="84"/>
      <c r="CN99" s="84"/>
      <c r="CO99" s="84"/>
      <c r="CP99" s="84"/>
      <c r="CQ99" s="84"/>
      <c r="CR99" s="84"/>
      <c r="CS99" s="84"/>
      <c r="CT99" s="84"/>
      <c r="CU99" s="84"/>
      <c r="CV99" s="84"/>
      <c r="CW99" s="84"/>
      <c r="CX99" s="84"/>
      <c r="CY99" s="84"/>
      <c r="CZ99" s="84"/>
      <c r="DA99" s="84"/>
      <c r="DB99" s="84"/>
      <c r="DC99" s="85"/>
    </row>
    <row r="100" customFormat="false" ht="33.75" hidden="true" customHeight="false" outlineLevel="0" collapsed="false">
      <c r="A100" s="70" t="n">
        <f aca="false">(ROW()-6)/2</f>
        <v>47</v>
      </c>
      <c r="B100" s="71" t="n">
        <f aca="false">変更管理台帳!$A30</f>
        <v>24</v>
      </c>
      <c r="C100" s="72" t="str">
        <f aca="false">変更管理台帳!$B30</f>
        <v>勤怠管理画面</v>
      </c>
      <c r="D100" s="73" t="str">
        <f aca="false">変更管理台帳!$C30</f>
        <v>①当日の強調表示
②確認ダイアログの追加
③勤怠一覧のスクロール表示</v>
      </c>
      <c r="E100" s="74" t="str">
        <f aca="false">変更管理台帳!$G30</f>
        <v>受講生</v>
      </c>
      <c r="F100" s="75" t="str">
        <f aca="false">変更管理台帳!$K30</f>
        <v>基礎</v>
      </c>
      <c r="G100" s="76" t="str">
        <f aca="false">変更管理台帳!$L30</f>
        <v>C</v>
      </c>
      <c r="H100" s="77" t="s">
        <v>31</v>
      </c>
      <c r="I100" s="78" t="n">
        <f aca="false">変更管理台帳!$AX30</f>
        <v>2.65714285714286</v>
      </c>
      <c r="J100" s="79" t="s">
        <v>32</v>
      </c>
      <c r="K100" s="80" t="n">
        <v>45336</v>
      </c>
      <c r="L100" s="81" t="n">
        <f aca="false">IF($K100&lt;&gt;"",WORKDAY($K100,$I100 -0.11,祝日・休校日!$B$3:$B$62),"")</f>
        <v>45338</v>
      </c>
      <c r="M100" s="76"/>
      <c r="N100" s="82" t="n">
        <f aca="false">IF(MAX(O100:DC100)&lt;&gt;0,IF(MAX(O101:DC101)/MAX(O100:DC100)=1,1,MAX(O101:DC101)/MAX(O100:DC100)),0)</f>
        <v>0</v>
      </c>
      <c r="O100" s="83"/>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5"/>
      <c r="AT100" s="86"/>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6"/>
      <c r="BZ100" s="84"/>
      <c r="CA100" s="84"/>
      <c r="CB100" s="84"/>
      <c r="CC100" s="84"/>
      <c r="CD100" s="84"/>
      <c r="CE100" s="84"/>
      <c r="CF100" s="84"/>
      <c r="CG100" s="84"/>
      <c r="CH100" s="84"/>
      <c r="CI100" s="84"/>
      <c r="CJ100" s="84"/>
      <c r="CK100" s="84"/>
      <c r="CL100" s="84"/>
      <c r="CM100" s="84"/>
      <c r="CN100" s="84"/>
      <c r="CO100" s="84"/>
      <c r="CP100" s="84"/>
      <c r="CQ100" s="84"/>
      <c r="CR100" s="84"/>
      <c r="CS100" s="84"/>
      <c r="CT100" s="84"/>
      <c r="CU100" s="84"/>
      <c r="CV100" s="84"/>
      <c r="CW100" s="84"/>
      <c r="CX100" s="84"/>
      <c r="CY100" s="84"/>
      <c r="CZ100" s="84"/>
      <c r="DA100" s="84"/>
      <c r="DB100" s="84"/>
      <c r="DC100" s="85"/>
    </row>
    <row r="101" customFormat="false" ht="33.75" hidden="true" customHeight="false" outlineLevel="0" collapsed="false">
      <c r="A101" s="87" t="n">
        <f aca="false">A100</f>
        <v>47</v>
      </c>
      <c r="B101" s="88" t="n">
        <f aca="false">B100</f>
        <v>24</v>
      </c>
      <c r="C101" s="89" t="str">
        <f aca="false">C100</f>
        <v>勤怠管理画面</v>
      </c>
      <c r="D101" s="90" t="str">
        <f aca="false">D100</f>
        <v>①当日の強調表示
②確認ダイアログの追加
③勤怠一覧のスクロール表示</v>
      </c>
      <c r="E101" s="91" t="str">
        <f aca="false">E100</f>
        <v>受講生</v>
      </c>
      <c r="F101" s="91" t="str">
        <f aca="false">F100</f>
        <v>基礎</v>
      </c>
      <c r="G101" s="91" t="str">
        <f aca="false">G100</f>
        <v>C</v>
      </c>
      <c r="H101" s="92" t="str">
        <f aca="false">H100</f>
        <v>製造</v>
      </c>
      <c r="I101" s="93" t="n">
        <f aca="false">I100</f>
        <v>2.65714285714286</v>
      </c>
      <c r="J101" s="94" t="s">
        <v>33</v>
      </c>
      <c r="K101" s="95"/>
      <c r="L101" s="96"/>
      <c r="M101" s="97" t="n">
        <f aca="false">M100</f>
        <v>0</v>
      </c>
      <c r="N101" s="98" t="n">
        <f aca="false">N100</f>
        <v>0</v>
      </c>
      <c r="O101" s="83"/>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5"/>
      <c r="AT101" s="86"/>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5"/>
      <c r="BY101" s="86"/>
      <c r="BZ101" s="84"/>
      <c r="CA101" s="84"/>
      <c r="CB101" s="84"/>
      <c r="CC101" s="84"/>
      <c r="CD101" s="84"/>
      <c r="CE101" s="84"/>
      <c r="CF101" s="84"/>
      <c r="CG101" s="84"/>
      <c r="CH101" s="84"/>
      <c r="CI101" s="84"/>
      <c r="CJ101" s="84"/>
      <c r="CK101" s="84"/>
      <c r="CL101" s="84"/>
      <c r="CM101" s="84"/>
      <c r="CN101" s="84"/>
      <c r="CO101" s="84"/>
      <c r="CP101" s="84"/>
      <c r="CQ101" s="84"/>
      <c r="CR101" s="84"/>
      <c r="CS101" s="84"/>
      <c r="CT101" s="84"/>
      <c r="CU101" s="84"/>
      <c r="CV101" s="84"/>
      <c r="CW101" s="84"/>
      <c r="CX101" s="84"/>
      <c r="CY101" s="84"/>
      <c r="CZ101" s="84"/>
      <c r="DA101" s="84"/>
      <c r="DB101" s="84"/>
      <c r="DC101" s="85"/>
    </row>
    <row r="102" customFormat="false" ht="33.75" hidden="true" customHeight="false" outlineLevel="0" collapsed="false">
      <c r="A102" s="99" t="n">
        <f aca="false">(ROW()-6)/2</f>
        <v>48</v>
      </c>
      <c r="B102" s="100" t="n">
        <f aca="false">B101</f>
        <v>24</v>
      </c>
      <c r="C102" s="101" t="str">
        <f aca="false">C101</f>
        <v>勤怠管理画面</v>
      </c>
      <c r="D102" s="102" t="str">
        <f aca="false">D101</f>
        <v>①当日の強調表示
②確認ダイアログの追加
③勤怠一覧のスクロール表示</v>
      </c>
      <c r="E102" s="74" t="str">
        <f aca="false">E101</f>
        <v>受講生</v>
      </c>
      <c r="F102" s="74" t="str">
        <f aca="false">F101</f>
        <v>基礎</v>
      </c>
      <c r="G102" s="74" t="str">
        <f aca="false">G101</f>
        <v>C</v>
      </c>
      <c r="H102" s="103" t="s">
        <v>34</v>
      </c>
      <c r="I102" s="78" t="n">
        <f aca="false">変更管理台帳!$BW30</f>
        <v>2.11428571428571</v>
      </c>
      <c r="J102" s="79" t="s">
        <v>32</v>
      </c>
      <c r="K102" s="81" t="n">
        <f aca="false">IF($L100&lt;&gt;"",WORKDAY($L100,1,祝日・休校日!$B$3:$B$62),"")</f>
        <v>45341</v>
      </c>
      <c r="L102" s="81" t="n">
        <f aca="false">IF($K102&lt;&gt;"",WORKDAY($K102,$I102 -0.11,祝日・休校日!$B$3:$B$62),"")</f>
        <v>45343</v>
      </c>
      <c r="M102" s="76" t="n">
        <f aca="false">M101</f>
        <v>0</v>
      </c>
      <c r="N102" s="82" t="n">
        <f aca="false">IF(MAX(O102:DC102)&lt;&gt;0,IF(MAX(O103:DC103)/MAX(O102:DC102)=1,1,MAX(O103:DC103)/MAX(O102:DC102)),0)</f>
        <v>0</v>
      </c>
      <c r="O102" s="83"/>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5"/>
      <c r="AT102" s="86"/>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6"/>
      <c r="BZ102" s="84"/>
      <c r="CA102" s="84"/>
      <c r="CB102" s="84"/>
      <c r="CC102" s="84"/>
      <c r="CD102" s="84"/>
      <c r="CE102" s="84"/>
      <c r="CF102" s="84"/>
      <c r="CG102" s="84"/>
      <c r="CH102" s="84"/>
      <c r="CI102" s="84"/>
      <c r="CJ102" s="84"/>
      <c r="CK102" s="84"/>
      <c r="CL102" s="84"/>
      <c r="CM102" s="84"/>
      <c r="CN102" s="84"/>
      <c r="CO102" s="84"/>
      <c r="CP102" s="84"/>
      <c r="CQ102" s="84"/>
      <c r="CR102" s="84"/>
      <c r="CS102" s="84"/>
      <c r="CT102" s="84"/>
      <c r="CU102" s="84"/>
      <c r="CV102" s="84"/>
      <c r="CW102" s="84"/>
      <c r="CX102" s="84"/>
      <c r="CY102" s="84"/>
      <c r="CZ102" s="84"/>
      <c r="DA102" s="84"/>
      <c r="DB102" s="84"/>
      <c r="DC102" s="85"/>
    </row>
    <row r="103" customFormat="false" ht="33.75" hidden="true" customHeight="false" outlineLevel="0" collapsed="false">
      <c r="A103" s="104" t="n">
        <f aca="false">A102</f>
        <v>48</v>
      </c>
      <c r="B103" s="105" t="n">
        <f aca="false">B102</f>
        <v>24</v>
      </c>
      <c r="C103" s="106" t="str">
        <f aca="false">C102</f>
        <v>勤怠管理画面</v>
      </c>
      <c r="D103" s="107" t="str">
        <f aca="false">D102</f>
        <v>①当日の強調表示
②確認ダイアログの追加
③勤怠一覧のスクロール表示</v>
      </c>
      <c r="E103" s="91" t="str">
        <f aca="false">E102</f>
        <v>受講生</v>
      </c>
      <c r="F103" s="91" t="str">
        <f aca="false">F102</f>
        <v>基礎</v>
      </c>
      <c r="G103" s="91" t="str">
        <f aca="false">G102</f>
        <v>C</v>
      </c>
      <c r="H103" s="108" t="str">
        <f aca="false">H102</f>
        <v>試験</v>
      </c>
      <c r="I103" s="109" t="n">
        <f aca="false">I102</f>
        <v>2.11428571428571</v>
      </c>
      <c r="J103" s="94" t="s">
        <v>33</v>
      </c>
      <c r="K103" s="110"/>
      <c r="L103" s="96"/>
      <c r="M103" s="97" t="n">
        <f aca="false">M102</f>
        <v>0</v>
      </c>
      <c r="N103" s="98" t="n">
        <f aca="false">N102</f>
        <v>0</v>
      </c>
      <c r="O103" s="83"/>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5"/>
      <c r="AT103" s="86"/>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5"/>
      <c r="BY103" s="86"/>
      <c r="BZ103" s="84"/>
      <c r="CA103" s="84"/>
      <c r="CB103" s="84"/>
      <c r="CC103" s="84"/>
      <c r="CD103" s="84"/>
      <c r="CE103" s="84"/>
      <c r="CF103" s="84"/>
      <c r="CG103" s="84"/>
      <c r="CH103" s="84"/>
      <c r="CI103" s="84"/>
      <c r="CJ103" s="84"/>
      <c r="CK103" s="84"/>
      <c r="CL103" s="84"/>
      <c r="CM103" s="84"/>
      <c r="CN103" s="84"/>
      <c r="CO103" s="84"/>
      <c r="CP103" s="84"/>
      <c r="CQ103" s="84"/>
      <c r="CR103" s="84"/>
      <c r="CS103" s="84"/>
      <c r="CT103" s="84"/>
      <c r="CU103" s="84"/>
      <c r="CV103" s="84"/>
      <c r="CW103" s="84"/>
      <c r="CX103" s="84"/>
      <c r="CY103" s="84"/>
      <c r="CZ103" s="84"/>
      <c r="DA103" s="84"/>
      <c r="DB103" s="84"/>
      <c r="DC103" s="85"/>
    </row>
    <row r="104" customFormat="false" ht="27" hidden="false" customHeight="false" outlineLevel="0" collapsed="false">
      <c r="A104" s="70" t="n">
        <f aca="false">(ROW()-6)/2</f>
        <v>49</v>
      </c>
      <c r="B104" s="111" t="n">
        <f aca="false">変更管理台帳!$A31</f>
        <v>25</v>
      </c>
      <c r="C104" s="72" t="str">
        <f aca="false">変更管理台帳!$B31</f>
        <v>勤怠管理画面</v>
      </c>
      <c r="D104" s="73" t="str">
        <f aca="false">変更管理台帳!$C31</f>
        <v>過去日が未入力の場合の表示</v>
      </c>
      <c r="E104" s="74" t="str">
        <f aca="false">変更管理台帳!$G31</f>
        <v>受講生</v>
      </c>
      <c r="F104" s="75" t="str">
        <f aca="false">変更管理台帳!$K31</f>
        <v>初級</v>
      </c>
      <c r="G104" s="76" t="str">
        <f aca="false">変更管理台帳!$L31</f>
        <v>C</v>
      </c>
      <c r="H104" s="77" t="s">
        <v>31</v>
      </c>
      <c r="I104" s="78" t="n">
        <f aca="false">変更管理台帳!$AX31</f>
        <v>2.82857142857143</v>
      </c>
      <c r="J104" s="79" t="s">
        <v>32</v>
      </c>
      <c r="K104" s="80" t="n">
        <v>45947</v>
      </c>
      <c r="L104" s="81" t="n">
        <f aca="false">IF($K104&lt;&gt;"",WORKDAY($K104,$I104 -0.11,祝日・休校日!$B$3:$B$62),"")</f>
        <v>45951</v>
      </c>
      <c r="M104" s="76" t="s">
        <v>35</v>
      </c>
      <c r="N104" s="82" t="n">
        <f aca="false">IF(MAX(O104:DC104)&lt;&gt;0,IF(MAX(O105:DC105)/MAX(O104:DC104)=1,1,MAX(O105:DC105)/MAX(O104:DC104)),0)</f>
        <v>0</v>
      </c>
      <c r="O104" s="83"/>
      <c r="P104" s="84"/>
      <c r="Q104" s="84"/>
      <c r="R104" s="84"/>
      <c r="S104" s="84"/>
      <c r="T104" s="84"/>
      <c r="U104" s="84"/>
      <c r="V104" s="84"/>
      <c r="W104" s="84"/>
      <c r="X104" s="84"/>
      <c r="Y104" s="84"/>
      <c r="Z104" s="84"/>
      <c r="AA104" s="84"/>
      <c r="AB104" s="84"/>
      <c r="AC104" s="84"/>
      <c r="AD104" s="84"/>
      <c r="AE104" s="84" t="n">
        <v>30</v>
      </c>
      <c r="AF104" s="84"/>
      <c r="AG104" s="84"/>
      <c r="AH104" s="84" t="n">
        <v>60</v>
      </c>
      <c r="AI104" s="84" t="n">
        <v>100</v>
      </c>
      <c r="AJ104" s="84"/>
      <c r="AK104" s="84"/>
      <c r="AL104" s="84"/>
      <c r="AM104" s="84"/>
      <c r="AN104" s="84"/>
      <c r="AO104" s="84"/>
      <c r="AP104" s="84"/>
      <c r="AQ104" s="84"/>
      <c r="AR104" s="84"/>
      <c r="AS104" s="85"/>
      <c r="AT104" s="86"/>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6"/>
      <c r="BZ104" s="84"/>
      <c r="CA104" s="84"/>
      <c r="CB104" s="84"/>
      <c r="CC104" s="84"/>
      <c r="CD104" s="84"/>
      <c r="CE104" s="84"/>
      <c r="CF104" s="84"/>
      <c r="CG104" s="84"/>
      <c r="CH104" s="84"/>
      <c r="CI104" s="84"/>
      <c r="CJ104" s="84"/>
      <c r="CK104" s="84"/>
      <c r="CL104" s="84"/>
      <c r="CM104" s="84"/>
      <c r="CN104" s="84"/>
      <c r="CO104" s="84"/>
      <c r="CP104" s="84"/>
      <c r="CQ104" s="84"/>
      <c r="CR104" s="84"/>
      <c r="CS104" s="84"/>
      <c r="CT104" s="84"/>
      <c r="CU104" s="84"/>
      <c r="CV104" s="84"/>
      <c r="CW104" s="84"/>
      <c r="CX104" s="84"/>
      <c r="CY104" s="84"/>
      <c r="CZ104" s="84"/>
      <c r="DA104" s="84"/>
      <c r="DB104" s="84"/>
      <c r="DC104" s="85"/>
    </row>
    <row r="105" customFormat="false" ht="27" hidden="false" customHeight="false" outlineLevel="0" collapsed="false">
      <c r="A105" s="87" t="n">
        <f aca="false">A104</f>
        <v>49</v>
      </c>
      <c r="B105" s="88" t="n">
        <f aca="false">B104</f>
        <v>25</v>
      </c>
      <c r="C105" s="89" t="str">
        <f aca="false">C104</f>
        <v>勤怠管理画面</v>
      </c>
      <c r="D105" s="90" t="str">
        <f aca="false">D104</f>
        <v>過去日が未入力の場合の表示</v>
      </c>
      <c r="E105" s="91" t="str">
        <f aca="false">E104</f>
        <v>受講生</v>
      </c>
      <c r="F105" s="91" t="str">
        <f aca="false">F104</f>
        <v>初級</v>
      </c>
      <c r="G105" s="91" t="str">
        <f aca="false">G104</f>
        <v>C</v>
      </c>
      <c r="H105" s="92" t="str">
        <f aca="false">H104</f>
        <v>製造</v>
      </c>
      <c r="I105" s="93" t="n">
        <f aca="false">I104</f>
        <v>2.82857142857143</v>
      </c>
      <c r="J105" s="94" t="s">
        <v>33</v>
      </c>
      <c r="K105" s="95"/>
      <c r="L105" s="96"/>
      <c r="M105" s="97" t="str">
        <f aca="false">M104</f>
        <v>&lt;your name&gt;</v>
      </c>
      <c r="N105" s="98" t="n">
        <f aca="false">N104</f>
        <v>0</v>
      </c>
      <c r="O105" s="83"/>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5"/>
      <c r="AT105" s="86"/>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5"/>
      <c r="BY105" s="86"/>
      <c r="BZ105" s="84"/>
      <c r="CA105" s="84"/>
      <c r="CB105" s="84"/>
      <c r="CC105" s="84"/>
      <c r="CD105" s="84"/>
      <c r="CE105" s="84"/>
      <c r="CF105" s="84"/>
      <c r="CG105" s="84"/>
      <c r="CH105" s="84"/>
      <c r="CI105" s="84"/>
      <c r="CJ105" s="84"/>
      <c r="CK105" s="84"/>
      <c r="CL105" s="84"/>
      <c r="CM105" s="84"/>
      <c r="CN105" s="84"/>
      <c r="CO105" s="84"/>
      <c r="CP105" s="84"/>
      <c r="CQ105" s="84"/>
      <c r="CR105" s="84"/>
      <c r="CS105" s="84"/>
      <c r="CT105" s="84"/>
      <c r="CU105" s="84"/>
      <c r="CV105" s="84"/>
      <c r="CW105" s="84"/>
      <c r="CX105" s="84"/>
      <c r="CY105" s="84"/>
      <c r="CZ105" s="84"/>
      <c r="DA105" s="84"/>
      <c r="DB105" s="84"/>
      <c r="DC105" s="85"/>
    </row>
    <row r="106" customFormat="false" ht="27" hidden="false" customHeight="false" outlineLevel="0" collapsed="false">
      <c r="A106" s="99" t="n">
        <f aca="false">(ROW()-6)/2</f>
        <v>50</v>
      </c>
      <c r="B106" s="100" t="n">
        <f aca="false">B105</f>
        <v>25</v>
      </c>
      <c r="C106" s="101" t="str">
        <f aca="false">C105</f>
        <v>勤怠管理画面</v>
      </c>
      <c r="D106" s="102" t="str">
        <f aca="false">D105</f>
        <v>過去日が未入力の場合の表示</v>
      </c>
      <c r="E106" s="74" t="str">
        <f aca="false">E105</f>
        <v>受講生</v>
      </c>
      <c r="F106" s="74" t="str">
        <f aca="false">F105</f>
        <v>初級</v>
      </c>
      <c r="G106" s="74" t="str">
        <f aca="false">G105</f>
        <v>C</v>
      </c>
      <c r="H106" s="103" t="s">
        <v>34</v>
      </c>
      <c r="I106" s="78" t="n">
        <f aca="false">変更管理台帳!$BW31</f>
        <v>2</v>
      </c>
      <c r="J106" s="79" t="s">
        <v>32</v>
      </c>
      <c r="K106" s="81" t="n">
        <f aca="false">IF($L104&lt;&gt;"",WORKDAY($L104,1,祝日・休校日!$B$3:$B$62),"")</f>
        <v>45952</v>
      </c>
      <c r="L106" s="81" t="n">
        <f aca="false">IF($K106&lt;&gt;"",WORKDAY($K106,$I106 -0.11,祝日・休校日!$B$3:$B$62),"")</f>
        <v>45953</v>
      </c>
      <c r="M106" s="76" t="str">
        <f aca="false">M105</f>
        <v>&lt;your name&gt;</v>
      </c>
      <c r="N106" s="82" t="n">
        <f aca="false">IF(MAX(O106:DC106)&lt;&gt;0,IF(MAX(O107:DC107)/MAX(O106:DC106)=1,1,MAX(O107:DC107)/MAX(O106:DC106)),0)</f>
        <v>0</v>
      </c>
      <c r="O106" s="83"/>
      <c r="P106" s="84"/>
      <c r="Q106" s="84"/>
      <c r="R106" s="84"/>
      <c r="S106" s="84"/>
      <c r="T106" s="84"/>
      <c r="U106" s="84"/>
      <c r="V106" s="84"/>
      <c r="W106" s="84"/>
      <c r="X106" s="84"/>
      <c r="Y106" s="84"/>
      <c r="Z106" s="84"/>
      <c r="AA106" s="84"/>
      <c r="AB106" s="84"/>
      <c r="AC106" s="84"/>
      <c r="AD106" s="84"/>
      <c r="AE106" s="84"/>
      <c r="AF106" s="84"/>
      <c r="AG106" s="84"/>
      <c r="AH106" s="84"/>
      <c r="AI106" s="84"/>
      <c r="AJ106" s="84" t="n">
        <v>50</v>
      </c>
      <c r="AK106" s="84" t="n">
        <v>100</v>
      </c>
      <c r="AL106" s="84"/>
      <c r="AM106" s="84"/>
      <c r="AN106" s="84"/>
      <c r="AO106" s="84"/>
      <c r="AP106" s="84"/>
      <c r="AQ106" s="84"/>
      <c r="AR106" s="84"/>
      <c r="AS106" s="85"/>
      <c r="AT106" s="86"/>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6"/>
      <c r="BZ106" s="84"/>
      <c r="CA106" s="84"/>
      <c r="CB106" s="84"/>
      <c r="CC106" s="84"/>
      <c r="CD106" s="84"/>
      <c r="CE106" s="84"/>
      <c r="CF106" s="84"/>
      <c r="CG106" s="84"/>
      <c r="CH106" s="84"/>
      <c r="CI106" s="84"/>
      <c r="CJ106" s="84"/>
      <c r="CK106" s="84"/>
      <c r="CL106" s="84"/>
      <c r="CM106" s="84"/>
      <c r="CN106" s="84"/>
      <c r="CO106" s="84"/>
      <c r="CP106" s="84"/>
      <c r="CQ106" s="84"/>
      <c r="CR106" s="84"/>
      <c r="CS106" s="84"/>
      <c r="CT106" s="84"/>
      <c r="CU106" s="84"/>
      <c r="CV106" s="84"/>
      <c r="CW106" s="84"/>
      <c r="CX106" s="84"/>
      <c r="CY106" s="84"/>
      <c r="CZ106" s="84"/>
      <c r="DA106" s="84"/>
      <c r="DB106" s="84"/>
      <c r="DC106" s="85"/>
    </row>
    <row r="107" customFormat="false" ht="27" hidden="false" customHeight="false" outlineLevel="0" collapsed="false">
      <c r="A107" s="104" t="n">
        <f aca="false">A106</f>
        <v>50</v>
      </c>
      <c r="B107" s="105" t="n">
        <f aca="false">B106</f>
        <v>25</v>
      </c>
      <c r="C107" s="106" t="str">
        <f aca="false">C106</f>
        <v>勤怠管理画面</v>
      </c>
      <c r="D107" s="107" t="str">
        <f aca="false">D106</f>
        <v>過去日が未入力の場合の表示</v>
      </c>
      <c r="E107" s="91" t="str">
        <f aca="false">E106</f>
        <v>受講生</v>
      </c>
      <c r="F107" s="91" t="str">
        <f aca="false">F106</f>
        <v>初級</v>
      </c>
      <c r="G107" s="91" t="str">
        <f aca="false">G106</f>
        <v>C</v>
      </c>
      <c r="H107" s="108" t="str">
        <f aca="false">H106</f>
        <v>試験</v>
      </c>
      <c r="I107" s="109" t="n">
        <f aca="false">I106</f>
        <v>2</v>
      </c>
      <c r="J107" s="94" t="s">
        <v>33</v>
      </c>
      <c r="K107" s="110"/>
      <c r="L107" s="96"/>
      <c r="M107" s="97" t="str">
        <f aca="false">M106</f>
        <v>&lt;your name&gt;</v>
      </c>
      <c r="N107" s="98" t="n">
        <f aca="false">N106</f>
        <v>0</v>
      </c>
      <c r="O107" s="83"/>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5"/>
      <c r="AT107" s="86"/>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5"/>
      <c r="BY107" s="86"/>
      <c r="BZ107" s="84"/>
      <c r="CA107" s="84"/>
      <c r="CB107" s="84"/>
      <c r="CC107" s="84"/>
      <c r="CD107" s="84"/>
      <c r="CE107" s="84"/>
      <c r="CF107" s="84"/>
      <c r="CG107" s="84"/>
      <c r="CH107" s="84"/>
      <c r="CI107" s="84"/>
      <c r="CJ107" s="84"/>
      <c r="CK107" s="84"/>
      <c r="CL107" s="84"/>
      <c r="CM107" s="84"/>
      <c r="CN107" s="84"/>
      <c r="CO107" s="84"/>
      <c r="CP107" s="84"/>
      <c r="CQ107" s="84"/>
      <c r="CR107" s="84"/>
      <c r="CS107" s="84"/>
      <c r="CT107" s="84"/>
      <c r="CU107" s="84"/>
      <c r="CV107" s="84"/>
      <c r="CW107" s="84"/>
      <c r="CX107" s="84"/>
      <c r="CY107" s="84"/>
      <c r="CZ107" s="84"/>
      <c r="DA107" s="84"/>
      <c r="DB107" s="84"/>
      <c r="DC107" s="85"/>
    </row>
    <row r="108" customFormat="false" ht="27" hidden="false" customHeight="false" outlineLevel="0" collapsed="false">
      <c r="A108" s="70" t="n">
        <f aca="false">(ROW()-6)/2</f>
        <v>51</v>
      </c>
      <c r="B108" s="111" t="n">
        <f aca="false">変更管理台帳!$A32</f>
        <v>26</v>
      </c>
      <c r="C108" s="72" t="str">
        <f aca="false">変更管理台帳!$B32</f>
        <v>勤怠管理直接変更画面</v>
      </c>
      <c r="D108" s="73" t="str">
        <f aca="false">変更管理台帳!$C32</f>
        <v>出勤・退勤時間の入力方法変更</v>
      </c>
      <c r="E108" s="74" t="str">
        <f aca="false">変更管理台帳!$G32</f>
        <v>受講生</v>
      </c>
      <c r="F108" s="75" t="str">
        <f aca="false">変更管理台帳!$K32</f>
        <v>初級</v>
      </c>
      <c r="G108" s="76" t="str">
        <f aca="false">変更管理台帳!$L32</f>
        <v>A</v>
      </c>
      <c r="H108" s="77" t="s">
        <v>31</v>
      </c>
      <c r="I108" s="78" t="n">
        <f aca="false">変更管理台帳!$AX32</f>
        <v>4.2</v>
      </c>
      <c r="J108" s="79" t="s">
        <v>32</v>
      </c>
      <c r="K108" s="80"/>
      <c r="L108" s="81" t="str">
        <f aca="false">IF($K108&lt;&gt;"",WORKDAY($K108,$I108 -0.11,祝日・休校日!$B$3:$B$62),"")</f>
        <v/>
      </c>
      <c r="M108" s="76" t="s">
        <v>35</v>
      </c>
      <c r="N108" s="82" t="n">
        <f aca="false">IF(MAX(O108:DC108)&lt;&gt;0,IF(MAX(O109:DC109)/MAX(O108:DC108)=1,1,MAX(O109:DC109)/MAX(O108:DC108)),0)</f>
        <v>0</v>
      </c>
      <c r="O108" s="83"/>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5"/>
      <c r="AT108" s="86"/>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6"/>
      <c r="BZ108" s="84"/>
      <c r="CA108" s="84"/>
      <c r="CB108" s="84"/>
      <c r="CC108" s="84"/>
      <c r="CD108" s="84"/>
      <c r="CE108" s="84"/>
      <c r="CF108" s="84"/>
      <c r="CG108" s="84"/>
      <c r="CH108" s="84"/>
      <c r="CI108" s="84"/>
      <c r="CJ108" s="84"/>
      <c r="CK108" s="84"/>
      <c r="CL108" s="84"/>
      <c r="CM108" s="84"/>
      <c r="CN108" s="84"/>
      <c r="CO108" s="84"/>
      <c r="CP108" s="84"/>
      <c r="CQ108" s="84"/>
      <c r="CR108" s="84"/>
      <c r="CS108" s="84"/>
      <c r="CT108" s="84"/>
      <c r="CU108" s="84"/>
      <c r="CV108" s="84"/>
      <c r="CW108" s="84"/>
      <c r="CX108" s="84"/>
      <c r="CY108" s="84"/>
      <c r="CZ108" s="84"/>
      <c r="DA108" s="84"/>
      <c r="DB108" s="84"/>
      <c r="DC108" s="85"/>
    </row>
    <row r="109" customFormat="false" ht="27" hidden="false" customHeight="false" outlineLevel="0" collapsed="false">
      <c r="A109" s="87" t="n">
        <f aca="false">A108</f>
        <v>51</v>
      </c>
      <c r="B109" s="88" t="n">
        <f aca="false">B108</f>
        <v>26</v>
      </c>
      <c r="C109" s="89" t="str">
        <f aca="false">C108</f>
        <v>勤怠管理直接変更画面</v>
      </c>
      <c r="D109" s="90" t="str">
        <f aca="false">D108</f>
        <v>出勤・退勤時間の入力方法変更</v>
      </c>
      <c r="E109" s="91" t="str">
        <f aca="false">E108</f>
        <v>受講生</v>
      </c>
      <c r="F109" s="91" t="str">
        <f aca="false">F108</f>
        <v>初級</v>
      </c>
      <c r="G109" s="91" t="str">
        <f aca="false">G108</f>
        <v>A</v>
      </c>
      <c r="H109" s="92" t="str">
        <f aca="false">H108</f>
        <v>製造</v>
      </c>
      <c r="I109" s="93" t="n">
        <f aca="false">I108</f>
        <v>4.2</v>
      </c>
      <c r="J109" s="94" t="s">
        <v>33</v>
      </c>
      <c r="K109" s="95"/>
      <c r="L109" s="96"/>
      <c r="M109" s="97" t="str">
        <f aca="false">M108</f>
        <v>&lt;your name&gt;</v>
      </c>
      <c r="N109" s="98" t="n">
        <f aca="false">N108</f>
        <v>0</v>
      </c>
      <c r="O109" s="83"/>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5"/>
      <c r="AT109" s="86"/>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5"/>
      <c r="BY109" s="86"/>
      <c r="BZ109" s="84"/>
      <c r="CA109" s="84"/>
      <c r="CB109" s="84"/>
      <c r="CC109" s="84"/>
      <c r="CD109" s="84"/>
      <c r="CE109" s="84"/>
      <c r="CF109" s="84"/>
      <c r="CG109" s="84"/>
      <c r="CH109" s="84"/>
      <c r="CI109" s="84"/>
      <c r="CJ109" s="84"/>
      <c r="CK109" s="84"/>
      <c r="CL109" s="84"/>
      <c r="CM109" s="84"/>
      <c r="CN109" s="84"/>
      <c r="CO109" s="84"/>
      <c r="CP109" s="84"/>
      <c r="CQ109" s="84"/>
      <c r="CR109" s="84"/>
      <c r="CS109" s="84"/>
      <c r="CT109" s="84"/>
      <c r="CU109" s="84"/>
      <c r="CV109" s="84"/>
      <c r="CW109" s="84"/>
      <c r="CX109" s="84"/>
      <c r="CY109" s="84"/>
      <c r="CZ109" s="84"/>
      <c r="DA109" s="84"/>
      <c r="DB109" s="84"/>
      <c r="DC109" s="85"/>
    </row>
    <row r="110" customFormat="false" ht="27" hidden="false" customHeight="false" outlineLevel="0" collapsed="false">
      <c r="A110" s="99" t="n">
        <f aca="false">(ROW()-6)/2</f>
        <v>52</v>
      </c>
      <c r="B110" s="100" t="n">
        <f aca="false">B109</f>
        <v>26</v>
      </c>
      <c r="C110" s="101" t="str">
        <f aca="false">C109</f>
        <v>勤怠管理直接変更画面</v>
      </c>
      <c r="D110" s="102" t="str">
        <f aca="false">D109</f>
        <v>出勤・退勤時間の入力方法変更</v>
      </c>
      <c r="E110" s="74" t="str">
        <f aca="false">E109</f>
        <v>受講生</v>
      </c>
      <c r="F110" s="74" t="str">
        <f aca="false">F109</f>
        <v>初級</v>
      </c>
      <c r="G110" s="74" t="str">
        <f aca="false">G109</f>
        <v>A</v>
      </c>
      <c r="H110" s="103" t="s">
        <v>34</v>
      </c>
      <c r="I110" s="78" t="n">
        <f aca="false">変更管理台帳!$BW32</f>
        <v>3.51428571428571</v>
      </c>
      <c r="J110" s="79" t="s">
        <v>32</v>
      </c>
      <c r="K110" s="81" t="str">
        <f aca="false">IF($L108&lt;&gt;"",WORKDAY($L108,1,祝日・休校日!$B$3:$B$62),"")</f>
        <v/>
      </c>
      <c r="L110" s="81" t="str">
        <f aca="false">IF($K110&lt;&gt;"",WORKDAY($K110,$I110 -0.11,祝日・休校日!$B$3:$B$62),"")</f>
        <v/>
      </c>
      <c r="M110" s="76" t="str">
        <f aca="false">M109</f>
        <v>&lt;your name&gt;</v>
      </c>
      <c r="N110" s="82" t="n">
        <f aca="false">IF(MAX(O110:DC110)&lt;&gt;0,IF(MAX(O111:DC111)/MAX(O110:DC110)=1,1,MAX(O111:DC111)/MAX(O110:DC110)),0)</f>
        <v>0</v>
      </c>
      <c r="O110" s="83"/>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5"/>
      <c r="AT110" s="86"/>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6"/>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84"/>
      <c r="CY110" s="84"/>
      <c r="CZ110" s="84"/>
      <c r="DA110" s="84"/>
      <c r="DB110" s="84"/>
      <c r="DC110" s="85"/>
    </row>
    <row r="111" customFormat="false" ht="27" hidden="false" customHeight="false" outlineLevel="0" collapsed="false">
      <c r="A111" s="104" t="n">
        <f aca="false">A110</f>
        <v>52</v>
      </c>
      <c r="B111" s="105" t="n">
        <f aca="false">B110</f>
        <v>26</v>
      </c>
      <c r="C111" s="106" t="str">
        <f aca="false">C110</f>
        <v>勤怠管理直接変更画面</v>
      </c>
      <c r="D111" s="107" t="str">
        <f aca="false">D110</f>
        <v>出勤・退勤時間の入力方法変更</v>
      </c>
      <c r="E111" s="91" t="str">
        <f aca="false">E110</f>
        <v>受講生</v>
      </c>
      <c r="F111" s="91" t="str">
        <f aca="false">F110</f>
        <v>初級</v>
      </c>
      <c r="G111" s="91" t="str">
        <f aca="false">G110</f>
        <v>A</v>
      </c>
      <c r="H111" s="108" t="str">
        <f aca="false">H110</f>
        <v>試験</v>
      </c>
      <c r="I111" s="109" t="n">
        <f aca="false">I110</f>
        <v>3.51428571428571</v>
      </c>
      <c r="J111" s="94" t="s">
        <v>33</v>
      </c>
      <c r="K111" s="110"/>
      <c r="L111" s="96"/>
      <c r="M111" s="97" t="str">
        <f aca="false">M110</f>
        <v>&lt;your name&gt;</v>
      </c>
      <c r="N111" s="98" t="n">
        <f aca="false">N110</f>
        <v>0</v>
      </c>
      <c r="O111" s="83"/>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5"/>
      <c r="AT111" s="86"/>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5"/>
      <c r="BY111" s="86"/>
      <c r="BZ111" s="84"/>
      <c r="CA111" s="84"/>
      <c r="CB111" s="84"/>
      <c r="CC111" s="84"/>
      <c r="CD111" s="84"/>
      <c r="CE111" s="84"/>
      <c r="CF111" s="84"/>
      <c r="CG111" s="84"/>
      <c r="CH111" s="84"/>
      <c r="CI111" s="84"/>
      <c r="CJ111" s="84"/>
      <c r="CK111" s="84"/>
      <c r="CL111" s="84"/>
      <c r="CM111" s="84"/>
      <c r="CN111" s="84"/>
      <c r="CO111" s="84"/>
      <c r="CP111" s="84"/>
      <c r="CQ111" s="84"/>
      <c r="CR111" s="84"/>
      <c r="CS111" s="84"/>
      <c r="CT111" s="84"/>
      <c r="CU111" s="84"/>
      <c r="CV111" s="84"/>
      <c r="CW111" s="84"/>
      <c r="CX111" s="84"/>
      <c r="CY111" s="84"/>
      <c r="CZ111" s="84"/>
      <c r="DA111" s="84"/>
      <c r="DB111" s="84"/>
      <c r="DC111" s="85"/>
    </row>
    <row r="112" customFormat="false" ht="27" hidden="false" customHeight="false" outlineLevel="0" collapsed="false">
      <c r="A112" s="70" t="n">
        <f aca="false">(ROW()-6)/2</f>
        <v>53</v>
      </c>
      <c r="B112" s="111" t="n">
        <f aca="false">変更管理台帳!$A33</f>
        <v>27</v>
      </c>
      <c r="C112" s="72" t="str">
        <f aca="false">変更管理台帳!$B33</f>
        <v>勤怠管理直接変更画面</v>
      </c>
      <c r="D112" s="73" t="str">
        <f aca="false">変更管理台帳!$C33</f>
        <v>①入力チェックの実装
②確認ダイアログの追加</v>
      </c>
      <c r="E112" s="74" t="str">
        <f aca="false">変更管理台帳!$G33</f>
        <v>受講生</v>
      </c>
      <c r="F112" s="75" t="str">
        <f aca="false">変更管理台帳!$K33</f>
        <v>初級</v>
      </c>
      <c r="G112" s="76" t="str">
        <f aca="false">変更管理台帳!$L33</f>
        <v>A</v>
      </c>
      <c r="H112" s="77" t="s">
        <v>31</v>
      </c>
      <c r="I112" s="78" t="n">
        <f aca="false">変更管理台帳!$AX33</f>
        <v>4.11428571428572</v>
      </c>
      <c r="J112" s="79" t="s">
        <v>32</v>
      </c>
      <c r="K112" s="80"/>
      <c r="L112" s="81" t="str">
        <f aca="false">IF($K112&lt;&gt;"",WORKDAY($K112,$I112 -0.11,祝日・休校日!$B$3:$B$62),"")</f>
        <v/>
      </c>
      <c r="M112" s="76" t="s">
        <v>35</v>
      </c>
      <c r="N112" s="82" t="n">
        <f aca="false">IF(MAX(O112:DC112)&lt;&gt;0,IF(MAX(O113:DC113)/MAX(O112:DC112)=1,1,MAX(O113:DC113)/MAX(O112:DC112)),0)</f>
        <v>0</v>
      </c>
      <c r="O112" s="83"/>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5"/>
      <c r="AT112" s="86"/>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6"/>
      <c r="BZ112" s="84"/>
      <c r="CA112" s="84"/>
      <c r="CB112" s="84"/>
      <c r="CC112" s="84"/>
      <c r="CD112" s="84"/>
      <c r="CE112" s="84"/>
      <c r="CF112" s="84"/>
      <c r="CG112" s="84"/>
      <c r="CH112" s="84"/>
      <c r="CI112" s="84"/>
      <c r="CJ112" s="84"/>
      <c r="CK112" s="84"/>
      <c r="CL112" s="84"/>
      <c r="CM112" s="84"/>
      <c r="CN112" s="84"/>
      <c r="CO112" s="84"/>
      <c r="CP112" s="84"/>
      <c r="CQ112" s="84"/>
      <c r="CR112" s="84"/>
      <c r="CS112" s="84"/>
      <c r="CT112" s="84"/>
      <c r="CU112" s="84"/>
      <c r="CV112" s="84"/>
      <c r="CW112" s="84"/>
      <c r="CX112" s="84"/>
      <c r="CY112" s="84"/>
      <c r="CZ112" s="84"/>
      <c r="DA112" s="84"/>
      <c r="DB112" s="84"/>
      <c r="DC112" s="85"/>
    </row>
    <row r="113" customFormat="false" ht="27" hidden="false" customHeight="false" outlineLevel="0" collapsed="false">
      <c r="A113" s="87" t="n">
        <f aca="false">A112</f>
        <v>53</v>
      </c>
      <c r="B113" s="88" t="n">
        <f aca="false">B112</f>
        <v>27</v>
      </c>
      <c r="C113" s="89" t="str">
        <f aca="false">C112</f>
        <v>勤怠管理直接変更画面</v>
      </c>
      <c r="D113" s="90" t="str">
        <f aca="false">D112</f>
        <v>①入力チェックの実装
②確認ダイアログの追加</v>
      </c>
      <c r="E113" s="91" t="str">
        <f aca="false">E112</f>
        <v>受講生</v>
      </c>
      <c r="F113" s="91" t="str">
        <f aca="false">F112</f>
        <v>初級</v>
      </c>
      <c r="G113" s="91" t="str">
        <f aca="false">G112</f>
        <v>A</v>
      </c>
      <c r="H113" s="92" t="str">
        <f aca="false">H112</f>
        <v>製造</v>
      </c>
      <c r="I113" s="93" t="n">
        <f aca="false">I112</f>
        <v>4.11428571428572</v>
      </c>
      <c r="J113" s="94" t="s">
        <v>33</v>
      </c>
      <c r="K113" s="95"/>
      <c r="L113" s="96"/>
      <c r="M113" s="97" t="str">
        <f aca="false">M112</f>
        <v>&lt;your name&gt;</v>
      </c>
      <c r="N113" s="98" t="n">
        <f aca="false">N112</f>
        <v>0</v>
      </c>
      <c r="O113" s="83"/>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5"/>
      <c r="AT113" s="86"/>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5"/>
      <c r="BY113" s="86"/>
      <c r="BZ113" s="84"/>
      <c r="CA113" s="84"/>
      <c r="CB113" s="84"/>
      <c r="CC113" s="84"/>
      <c r="CD113" s="84"/>
      <c r="CE113" s="84"/>
      <c r="CF113" s="84"/>
      <c r="CG113" s="84"/>
      <c r="CH113" s="84"/>
      <c r="CI113" s="84"/>
      <c r="CJ113" s="84"/>
      <c r="CK113" s="84"/>
      <c r="CL113" s="84"/>
      <c r="CM113" s="84"/>
      <c r="CN113" s="84"/>
      <c r="CO113" s="84"/>
      <c r="CP113" s="84"/>
      <c r="CQ113" s="84"/>
      <c r="CR113" s="84"/>
      <c r="CS113" s="84"/>
      <c r="CT113" s="84"/>
      <c r="CU113" s="84"/>
      <c r="CV113" s="84"/>
      <c r="CW113" s="84"/>
      <c r="CX113" s="84"/>
      <c r="CY113" s="84"/>
      <c r="CZ113" s="84"/>
      <c r="DA113" s="84"/>
      <c r="DB113" s="84"/>
      <c r="DC113" s="85"/>
    </row>
    <row r="114" customFormat="false" ht="27" hidden="false" customHeight="false" outlineLevel="0" collapsed="false">
      <c r="A114" s="99" t="n">
        <f aca="false">(ROW()-6)/2</f>
        <v>54</v>
      </c>
      <c r="B114" s="100" t="n">
        <f aca="false">B113</f>
        <v>27</v>
      </c>
      <c r="C114" s="101" t="str">
        <f aca="false">C113</f>
        <v>勤怠管理直接変更画面</v>
      </c>
      <c r="D114" s="102" t="str">
        <f aca="false">D113</f>
        <v>①入力チェックの実装
②確認ダイアログの追加</v>
      </c>
      <c r="E114" s="74" t="str">
        <f aca="false">E113</f>
        <v>受講生</v>
      </c>
      <c r="F114" s="74" t="str">
        <f aca="false">F113</f>
        <v>初級</v>
      </c>
      <c r="G114" s="74" t="str">
        <f aca="false">G113</f>
        <v>A</v>
      </c>
      <c r="H114" s="103" t="s">
        <v>34</v>
      </c>
      <c r="I114" s="78" t="n">
        <f aca="false">変更管理台帳!$BW33</f>
        <v>3.4</v>
      </c>
      <c r="J114" s="79" t="s">
        <v>32</v>
      </c>
      <c r="K114" s="81" t="str">
        <f aca="false">IF($L112&lt;&gt;"",WORKDAY($L112,1,祝日・休校日!$B$3:$B$62),"")</f>
        <v/>
      </c>
      <c r="L114" s="81" t="str">
        <f aca="false">IF($K114&lt;&gt;"",WORKDAY($K114,$I114 -0.11,祝日・休校日!$B$3:$B$62),"")</f>
        <v/>
      </c>
      <c r="M114" s="76" t="str">
        <f aca="false">M113</f>
        <v>&lt;your name&gt;</v>
      </c>
      <c r="N114" s="82" t="n">
        <f aca="false">IF(MAX(O114:DC114)&lt;&gt;0,IF(MAX(O115:DC115)/MAX(O114:DC114)=1,1,MAX(O115:DC115)/MAX(O114:DC114)),0)</f>
        <v>0</v>
      </c>
      <c r="O114" s="83"/>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5"/>
      <c r="AT114" s="86"/>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6"/>
      <c r="BZ114" s="84"/>
      <c r="CA114" s="84"/>
      <c r="CB114" s="84"/>
      <c r="CC114" s="84"/>
      <c r="CD114" s="84"/>
      <c r="CE114" s="84"/>
      <c r="CF114" s="84"/>
      <c r="CG114" s="84"/>
      <c r="CH114" s="84"/>
      <c r="CI114" s="84"/>
      <c r="CJ114" s="84"/>
      <c r="CK114" s="84"/>
      <c r="CL114" s="84"/>
      <c r="CM114" s="84"/>
      <c r="CN114" s="84"/>
      <c r="CO114" s="84"/>
      <c r="CP114" s="84"/>
      <c r="CQ114" s="84"/>
      <c r="CR114" s="84"/>
      <c r="CS114" s="84"/>
      <c r="CT114" s="84"/>
      <c r="CU114" s="84"/>
      <c r="CV114" s="84"/>
      <c r="CW114" s="84"/>
      <c r="CX114" s="84"/>
      <c r="CY114" s="84"/>
      <c r="CZ114" s="84"/>
      <c r="DA114" s="84"/>
      <c r="DB114" s="84"/>
      <c r="DC114" s="85"/>
    </row>
    <row r="115" customFormat="false" ht="27" hidden="false" customHeight="false" outlineLevel="0" collapsed="false">
      <c r="A115" s="104" t="n">
        <f aca="false">A114</f>
        <v>54</v>
      </c>
      <c r="B115" s="105" t="n">
        <f aca="false">B114</f>
        <v>27</v>
      </c>
      <c r="C115" s="106" t="str">
        <f aca="false">C114</f>
        <v>勤怠管理直接変更画面</v>
      </c>
      <c r="D115" s="107" t="str">
        <f aca="false">D114</f>
        <v>①入力チェックの実装
②確認ダイアログの追加</v>
      </c>
      <c r="E115" s="91" t="str">
        <f aca="false">E114</f>
        <v>受講生</v>
      </c>
      <c r="F115" s="91" t="str">
        <f aca="false">F114</f>
        <v>初級</v>
      </c>
      <c r="G115" s="91" t="str">
        <f aca="false">G114</f>
        <v>A</v>
      </c>
      <c r="H115" s="108" t="str">
        <f aca="false">H114</f>
        <v>試験</v>
      </c>
      <c r="I115" s="109" t="n">
        <f aca="false">I114</f>
        <v>3.4</v>
      </c>
      <c r="J115" s="94" t="s">
        <v>33</v>
      </c>
      <c r="K115" s="110"/>
      <c r="L115" s="96"/>
      <c r="M115" s="97" t="str">
        <f aca="false">M114</f>
        <v>&lt;your name&gt;</v>
      </c>
      <c r="N115" s="98" t="n">
        <f aca="false">N114</f>
        <v>0</v>
      </c>
      <c r="O115" s="83"/>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5"/>
      <c r="AT115" s="86"/>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5"/>
      <c r="BY115" s="86"/>
      <c r="BZ115" s="84"/>
      <c r="CA115" s="84"/>
      <c r="CB115" s="84"/>
      <c r="CC115" s="84"/>
      <c r="CD115" s="84"/>
      <c r="CE115" s="84"/>
      <c r="CF115" s="84"/>
      <c r="CG115" s="84"/>
      <c r="CH115" s="84"/>
      <c r="CI115" s="84"/>
      <c r="CJ115" s="84"/>
      <c r="CK115" s="84"/>
      <c r="CL115" s="84"/>
      <c r="CM115" s="84"/>
      <c r="CN115" s="84"/>
      <c r="CO115" s="84"/>
      <c r="CP115" s="84"/>
      <c r="CQ115" s="84"/>
      <c r="CR115" s="84"/>
      <c r="CS115" s="84"/>
      <c r="CT115" s="84"/>
      <c r="CU115" s="84"/>
      <c r="CV115" s="84"/>
      <c r="CW115" s="84"/>
      <c r="CX115" s="84"/>
      <c r="CY115" s="84"/>
      <c r="CZ115" s="84"/>
      <c r="DA115" s="84"/>
      <c r="DB115" s="84"/>
      <c r="DC115" s="85"/>
    </row>
    <row r="116" customFormat="false" ht="27" hidden="false" customHeight="false" outlineLevel="0" collapsed="false">
      <c r="A116" s="70" t="n">
        <f aca="false">(ROW()-6)/2</f>
        <v>55</v>
      </c>
      <c r="B116" s="71" t="n">
        <f aca="false">変更管理台帳!$A34</f>
        <v>28</v>
      </c>
      <c r="C116" s="72" t="str">
        <f aca="false">変更管理台帳!$B34</f>
        <v>勤怠管理直接変更画面</v>
      </c>
      <c r="D116" s="73" t="str">
        <f aca="false">変更管理台帳!$C34</f>
        <v>定時の自動反映</v>
      </c>
      <c r="E116" s="74" t="str">
        <f aca="false">変更管理台帳!$G34</f>
        <v>受講生</v>
      </c>
      <c r="F116" s="75" t="str">
        <f aca="false">変更管理台帳!$K34</f>
        <v>基礎</v>
      </c>
      <c r="G116" s="76" t="str">
        <f aca="false">変更管理台帳!$L34</f>
        <v>A</v>
      </c>
      <c r="H116" s="77" t="s">
        <v>31</v>
      </c>
      <c r="I116" s="78" t="n">
        <f aca="false">変更管理台帳!$AX34</f>
        <v>1.8</v>
      </c>
      <c r="J116" s="79" t="s">
        <v>32</v>
      </c>
      <c r="K116" s="80"/>
      <c r="L116" s="81" t="str">
        <f aca="false">IF($K116&lt;&gt;"",WORKDAY($K116,$I116 -0.11,祝日・休校日!$B$3:$B$62),"")</f>
        <v/>
      </c>
      <c r="M116" s="76" t="str">
        <f aca="false">M115</f>
        <v>&lt;your name&gt;</v>
      </c>
      <c r="N116" s="82" t="n">
        <f aca="false">IF(MAX(O116:DC116)&lt;&gt;0,IF(MAX(O117:DC117)/MAX(O116:DC116)=1,1,MAX(O117:DC117)/MAX(O116:DC116)),0)</f>
        <v>0</v>
      </c>
      <c r="O116" s="83"/>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5"/>
      <c r="AT116" s="86"/>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6"/>
      <c r="BZ116" s="84"/>
      <c r="CA116" s="84"/>
      <c r="CB116" s="84"/>
      <c r="CC116" s="84"/>
      <c r="CD116" s="84"/>
      <c r="CE116" s="84"/>
      <c r="CF116" s="84"/>
      <c r="CG116" s="84"/>
      <c r="CH116" s="84"/>
      <c r="CI116" s="84"/>
      <c r="CJ116" s="84"/>
      <c r="CK116" s="84"/>
      <c r="CL116" s="84"/>
      <c r="CM116" s="84"/>
      <c r="CN116" s="84"/>
      <c r="CO116" s="84"/>
      <c r="CP116" s="84"/>
      <c r="CQ116" s="84"/>
      <c r="CR116" s="84"/>
      <c r="CS116" s="84"/>
      <c r="CT116" s="84"/>
      <c r="CU116" s="84"/>
      <c r="CV116" s="84"/>
      <c r="CW116" s="84"/>
      <c r="CX116" s="84"/>
      <c r="CY116" s="84"/>
      <c r="CZ116" s="84"/>
      <c r="DA116" s="84"/>
      <c r="DB116" s="84"/>
      <c r="DC116" s="85"/>
    </row>
    <row r="117" customFormat="false" ht="27" hidden="false" customHeight="false" outlineLevel="0" collapsed="false">
      <c r="A117" s="87" t="n">
        <f aca="false">A116</f>
        <v>55</v>
      </c>
      <c r="B117" s="88" t="n">
        <f aca="false">B116</f>
        <v>28</v>
      </c>
      <c r="C117" s="89" t="str">
        <f aca="false">C116</f>
        <v>勤怠管理直接変更画面</v>
      </c>
      <c r="D117" s="90" t="str">
        <f aca="false">D116</f>
        <v>定時の自動反映</v>
      </c>
      <c r="E117" s="91" t="str">
        <f aca="false">E116</f>
        <v>受講生</v>
      </c>
      <c r="F117" s="91" t="str">
        <f aca="false">F116</f>
        <v>基礎</v>
      </c>
      <c r="G117" s="91" t="str">
        <f aca="false">G116</f>
        <v>A</v>
      </c>
      <c r="H117" s="92" t="str">
        <f aca="false">H116</f>
        <v>製造</v>
      </c>
      <c r="I117" s="93" t="n">
        <f aca="false">I116</f>
        <v>1.8</v>
      </c>
      <c r="J117" s="94" t="s">
        <v>33</v>
      </c>
      <c r="K117" s="95"/>
      <c r="L117" s="96"/>
      <c r="M117" s="97" t="str">
        <f aca="false">M116</f>
        <v>&lt;your name&gt;</v>
      </c>
      <c r="N117" s="98" t="n">
        <f aca="false">N116</f>
        <v>0</v>
      </c>
      <c r="O117" s="83"/>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5"/>
      <c r="AT117" s="86"/>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5"/>
      <c r="BY117" s="86"/>
      <c r="BZ117" s="84"/>
      <c r="CA117" s="84"/>
      <c r="CB117" s="84"/>
      <c r="CC117" s="84"/>
      <c r="CD117" s="84"/>
      <c r="CE117" s="84"/>
      <c r="CF117" s="84"/>
      <c r="CG117" s="84"/>
      <c r="CH117" s="84"/>
      <c r="CI117" s="84"/>
      <c r="CJ117" s="84"/>
      <c r="CK117" s="84"/>
      <c r="CL117" s="84"/>
      <c r="CM117" s="84"/>
      <c r="CN117" s="84"/>
      <c r="CO117" s="84"/>
      <c r="CP117" s="84"/>
      <c r="CQ117" s="84"/>
      <c r="CR117" s="84"/>
      <c r="CS117" s="84"/>
      <c r="CT117" s="84"/>
      <c r="CU117" s="84"/>
      <c r="CV117" s="84"/>
      <c r="CW117" s="84"/>
      <c r="CX117" s="84"/>
      <c r="CY117" s="84"/>
      <c r="CZ117" s="84"/>
      <c r="DA117" s="84"/>
      <c r="DB117" s="84"/>
      <c r="DC117" s="85"/>
    </row>
    <row r="118" customFormat="false" ht="27" hidden="false" customHeight="false" outlineLevel="0" collapsed="false">
      <c r="A118" s="99" t="n">
        <f aca="false">(ROW()-6)/2</f>
        <v>56</v>
      </c>
      <c r="B118" s="100" t="n">
        <f aca="false">B117</f>
        <v>28</v>
      </c>
      <c r="C118" s="101" t="str">
        <f aca="false">C117</f>
        <v>勤怠管理直接変更画面</v>
      </c>
      <c r="D118" s="102" t="str">
        <f aca="false">D117</f>
        <v>定時の自動反映</v>
      </c>
      <c r="E118" s="74" t="str">
        <f aca="false">E117</f>
        <v>受講生</v>
      </c>
      <c r="F118" s="74" t="str">
        <f aca="false">F117</f>
        <v>基礎</v>
      </c>
      <c r="G118" s="74" t="str">
        <f aca="false">G117</f>
        <v>A</v>
      </c>
      <c r="H118" s="103" t="s">
        <v>34</v>
      </c>
      <c r="I118" s="78" t="n">
        <f aca="false">変更管理台帳!$BW34</f>
        <v>1.22857142857143</v>
      </c>
      <c r="J118" s="79" t="s">
        <v>32</v>
      </c>
      <c r="K118" s="81" t="str">
        <f aca="false">IF($L116&lt;&gt;"",WORKDAY($L116,1,祝日・休校日!$B$3:$B$62),"")</f>
        <v/>
      </c>
      <c r="L118" s="81" t="str">
        <f aca="false">IF($K118&lt;&gt;"",WORKDAY($K118,$I118 -0.11,祝日・休校日!$B$3:$B$62),"")</f>
        <v/>
      </c>
      <c r="M118" s="76" t="str">
        <f aca="false">M117</f>
        <v>&lt;your name&gt;</v>
      </c>
      <c r="N118" s="82" t="n">
        <f aca="false">IF(MAX(O118:DC118)&lt;&gt;0,IF(MAX(O119:DC119)/MAX(O118:DC118)=1,1,MAX(O119:DC119)/MAX(O118:DC118)),0)</f>
        <v>0</v>
      </c>
      <c r="O118" s="83"/>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5"/>
      <c r="AT118" s="86"/>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6"/>
      <c r="BZ118" s="84"/>
      <c r="CA118" s="84"/>
      <c r="CB118" s="84"/>
      <c r="CC118" s="84"/>
      <c r="CD118" s="84"/>
      <c r="CE118" s="84"/>
      <c r="CF118" s="84"/>
      <c r="CG118" s="84"/>
      <c r="CH118" s="84"/>
      <c r="CI118" s="84"/>
      <c r="CJ118" s="84"/>
      <c r="CK118" s="84"/>
      <c r="CL118" s="84"/>
      <c r="CM118" s="84"/>
      <c r="CN118" s="84"/>
      <c r="CO118" s="84"/>
      <c r="CP118" s="84"/>
      <c r="CQ118" s="84"/>
      <c r="CR118" s="84"/>
      <c r="CS118" s="84"/>
      <c r="CT118" s="84"/>
      <c r="CU118" s="84"/>
      <c r="CV118" s="84"/>
      <c r="CW118" s="84"/>
      <c r="CX118" s="84"/>
      <c r="CY118" s="84"/>
      <c r="CZ118" s="84"/>
      <c r="DA118" s="84"/>
      <c r="DB118" s="84"/>
      <c r="DC118" s="85"/>
    </row>
    <row r="119" customFormat="false" ht="27" hidden="false" customHeight="false" outlineLevel="0" collapsed="false">
      <c r="A119" s="104" t="n">
        <f aca="false">A118</f>
        <v>56</v>
      </c>
      <c r="B119" s="105" t="n">
        <f aca="false">B118</f>
        <v>28</v>
      </c>
      <c r="C119" s="106" t="str">
        <f aca="false">C118</f>
        <v>勤怠管理直接変更画面</v>
      </c>
      <c r="D119" s="107" t="str">
        <f aca="false">D118</f>
        <v>定時の自動反映</v>
      </c>
      <c r="E119" s="91" t="str">
        <f aca="false">E118</f>
        <v>受講生</v>
      </c>
      <c r="F119" s="91" t="str">
        <f aca="false">F118</f>
        <v>基礎</v>
      </c>
      <c r="G119" s="91" t="str">
        <f aca="false">G118</f>
        <v>A</v>
      </c>
      <c r="H119" s="108" t="str">
        <f aca="false">H118</f>
        <v>試験</v>
      </c>
      <c r="I119" s="109" t="n">
        <f aca="false">I118</f>
        <v>1.22857142857143</v>
      </c>
      <c r="J119" s="94" t="s">
        <v>33</v>
      </c>
      <c r="K119" s="110"/>
      <c r="L119" s="96"/>
      <c r="M119" s="97" t="str">
        <f aca="false">M118</f>
        <v>&lt;your name&gt;</v>
      </c>
      <c r="N119" s="98" t="n">
        <f aca="false">N118</f>
        <v>0</v>
      </c>
      <c r="O119" s="83"/>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5"/>
      <c r="AT119" s="86"/>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5"/>
      <c r="BY119" s="86"/>
      <c r="BZ119" s="84"/>
      <c r="CA119" s="84"/>
      <c r="CB119" s="84"/>
      <c r="CC119" s="84"/>
      <c r="CD119" s="84"/>
      <c r="CE119" s="84"/>
      <c r="CF119" s="84"/>
      <c r="CG119" s="84"/>
      <c r="CH119" s="84"/>
      <c r="CI119" s="84"/>
      <c r="CJ119" s="84"/>
      <c r="CK119" s="84"/>
      <c r="CL119" s="84"/>
      <c r="CM119" s="84"/>
      <c r="CN119" s="84"/>
      <c r="CO119" s="84"/>
      <c r="CP119" s="84"/>
      <c r="CQ119" s="84"/>
      <c r="CR119" s="84"/>
      <c r="CS119" s="84"/>
      <c r="CT119" s="84"/>
      <c r="CU119" s="84"/>
      <c r="CV119" s="84"/>
      <c r="CW119" s="84"/>
      <c r="CX119" s="84"/>
      <c r="CY119" s="84"/>
      <c r="CZ119" s="84"/>
      <c r="DA119" s="84"/>
      <c r="DB119" s="84"/>
      <c r="DC119" s="85"/>
    </row>
    <row r="120" customFormat="false" ht="27" hidden="false" customHeight="false" outlineLevel="0" collapsed="false">
      <c r="A120" s="70" t="n">
        <f aca="false">(ROW()-6)/2</f>
        <v>57</v>
      </c>
      <c r="B120" s="71" t="n">
        <f aca="false">変更管理台帳!$A35</f>
        <v>29</v>
      </c>
      <c r="C120" s="72" t="str">
        <f aca="false">変更管理台帳!$B35</f>
        <v>勤怠管理直接変更画面</v>
      </c>
      <c r="D120" s="73" t="str">
        <f aca="false">変更管理台帳!$C35</f>
        <v>一覧のスクロール表示</v>
      </c>
      <c r="E120" s="74" t="str">
        <f aca="false">変更管理台帳!$G35</f>
        <v>受講生</v>
      </c>
      <c r="F120" s="75" t="str">
        <f aca="false">変更管理台帳!$K35</f>
        <v>基礎</v>
      </c>
      <c r="G120" s="76" t="str">
        <f aca="false">変更管理台帳!$L35</f>
        <v>A</v>
      </c>
      <c r="H120" s="77" t="s">
        <v>31</v>
      </c>
      <c r="I120" s="78" t="n">
        <f aca="false">変更管理台帳!$AX35</f>
        <v>0.857142857142857</v>
      </c>
      <c r="J120" s="79" t="s">
        <v>32</v>
      </c>
      <c r="K120" s="80" t="n">
        <v>45945</v>
      </c>
      <c r="L120" s="81" t="n">
        <f aca="false">IF($K120&lt;&gt;"",WORKDAY($K120,$I120 -0.11,祝日・休校日!$B$3:$B$62),"")</f>
        <v>45945</v>
      </c>
      <c r="M120" s="76" t="str">
        <f aca="false">M119</f>
        <v>&lt;your name&gt;</v>
      </c>
      <c r="N120" s="82" t="n">
        <f aca="false">IF(MAX(O120:DC120)&lt;&gt;0,IF(MAX(O121:DC121)/MAX(O120:DC120)=1,1,MAX(O121:DC121)/MAX(O120:DC120)),0)</f>
        <v>0</v>
      </c>
      <c r="O120" s="83"/>
      <c r="P120" s="84"/>
      <c r="Q120" s="84"/>
      <c r="R120" s="84"/>
      <c r="S120" s="84"/>
      <c r="T120" s="84"/>
      <c r="U120" s="84"/>
      <c r="V120" s="84"/>
      <c r="W120" s="84"/>
      <c r="X120" s="84"/>
      <c r="Y120" s="84"/>
      <c r="Z120" s="84"/>
      <c r="AA120" s="84"/>
      <c r="AB120" s="84"/>
      <c r="AC120" s="84" t="n">
        <v>100</v>
      </c>
      <c r="AD120" s="84"/>
      <c r="AE120" s="84"/>
      <c r="AF120" s="84"/>
      <c r="AG120" s="84"/>
      <c r="AH120" s="84"/>
      <c r="AI120" s="84"/>
      <c r="AJ120" s="84"/>
      <c r="AK120" s="84"/>
      <c r="AL120" s="84"/>
      <c r="AM120" s="84"/>
      <c r="AN120" s="84"/>
      <c r="AO120" s="84"/>
      <c r="AP120" s="84"/>
      <c r="AQ120" s="84"/>
      <c r="AR120" s="84"/>
      <c r="AS120" s="85"/>
      <c r="AT120" s="86"/>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6"/>
      <c r="BZ120" s="84"/>
      <c r="CA120" s="84"/>
      <c r="CB120" s="84"/>
      <c r="CC120" s="84"/>
      <c r="CD120" s="84"/>
      <c r="CE120" s="84"/>
      <c r="CF120" s="84"/>
      <c r="CG120" s="84"/>
      <c r="CH120" s="84"/>
      <c r="CI120" s="84"/>
      <c r="CJ120" s="84"/>
      <c r="CK120" s="84"/>
      <c r="CL120" s="84"/>
      <c r="CM120" s="84"/>
      <c r="CN120" s="84"/>
      <c r="CO120" s="84"/>
      <c r="CP120" s="84"/>
      <c r="CQ120" s="84"/>
      <c r="CR120" s="84"/>
      <c r="CS120" s="84"/>
      <c r="CT120" s="84"/>
      <c r="CU120" s="84"/>
      <c r="CV120" s="84"/>
      <c r="CW120" s="84"/>
      <c r="CX120" s="84"/>
      <c r="CY120" s="84"/>
      <c r="CZ120" s="84"/>
      <c r="DA120" s="84"/>
      <c r="DB120" s="84"/>
      <c r="DC120" s="85"/>
    </row>
    <row r="121" customFormat="false" ht="27" hidden="false" customHeight="false" outlineLevel="0" collapsed="false">
      <c r="A121" s="87" t="n">
        <f aca="false">A120</f>
        <v>57</v>
      </c>
      <c r="B121" s="88" t="n">
        <f aca="false">B120</f>
        <v>29</v>
      </c>
      <c r="C121" s="89" t="str">
        <f aca="false">C120</f>
        <v>勤怠管理直接変更画面</v>
      </c>
      <c r="D121" s="90" t="str">
        <f aca="false">D120</f>
        <v>一覧のスクロール表示</v>
      </c>
      <c r="E121" s="91" t="str">
        <f aca="false">E120</f>
        <v>受講生</v>
      </c>
      <c r="F121" s="91" t="str">
        <f aca="false">F120</f>
        <v>基礎</v>
      </c>
      <c r="G121" s="91" t="str">
        <f aca="false">G120</f>
        <v>A</v>
      </c>
      <c r="H121" s="92" t="str">
        <f aca="false">H120</f>
        <v>製造</v>
      </c>
      <c r="I121" s="93" t="n">
        <f aca="false">I120</f>
        <v>0.857142857142857</v>
      </c>
      <c r="J121" s="94" t="s">
        <v>33</v>
      </c>
      <c r="K121" s="95"/>
      <c r="L121" s="96"/>
      <c r="M121" s="97" t="str">
        <f aca="false">M120</f>
        <v>&lt;your name&gt;</v>
      </c>
      <c r="N121" s="98" t="n">
        <f aca="false">N120</f>
        <v>0</v>
      </c>
      <c r="O121" s="83"/>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5"/>
      <c r="AT121" s="86"/>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4"/>
      <c r="BU121" s="84"/>
      <c r="BV121" s="84"/>
      <c r="BW121" s="84"/>
      <c r="BX121" s="85"/>
      <c r="BY121" s="86"/>
      <c r="BZ121" s="84"/>
      <c r="CA121" s="84"/>
      <c r="CB121" s="84"/>
      <c r="CC121" s="84"/>
      <c r="CD121" s="84"/>
      <c r="CE121" s="84"/>
      <c r="CF121" s="84"/>
      <c r="CG121" s="84"/>
      <c r="CH121" s="84"/>
      <c r="CI121" s="84"/>
      <c r="CJ121" s="84"/>
      <c r="CK121" s="84"/>
      <c r="CL121" s="84"/>
      <c r="CM121" s="84"/>
      <c r="CN121" s="84"/>
      <c r="CO121" s="84"/>
      <c r="CP121" s="84"/>
      <c r="CQ121" s="84"/>
      <c r="CR121" s="84"/>
      <c r="CS121" s="84"/>
      <c r="CT121" s="84"/>
      <c r="CU121" s="84"/>
      <c r="CV121" s="84"/>
      <c r="CW121" s="84"/>
      <c r="CX121" s="84"/>
      <c r="CY121" s="84"/>
      <c r="CZ121" s="84"/>
      <c r="DA121" s="84"/>
      <c r="DB121" s="84"/>
      <c r="DC121" s="85"/>
    </row>
    <row r="122" customFormat="false" ht="27" hidden="false" customHeight="false" outlineLevel="0" collapsed="false">
      <c r="A122" s="99" t="n">
        <f aca="false">(ROW()-6)/2</f>
        <v>58</v>
      </c>
      <c r="B122" s="100" t="n">
        <f aca="false">B121</f>
        <v>29</v>
      </c>
      <c r="C122" s="101" t="str">
        <f aca="false">C121</f>
        <v>勤怠管理直接変更画面</v>
      </c>
      <c r="D122" s="102" t="str">
        <f aca="false">D121</f>
        <v>一覧のスクロール表示</v>
      </c>
      <c r="E122" s="74" t="str">
        <f aca="false">E121</f>
        <v>受講生</v>
      </c>
      <c r="F122" s="74" t="str">
        <f aca="false">F121</f>
        <v>基礎</v>
      </c>
      <c r="G122" s="74" t="str">
        <f aca="false">G121</f>
        <v>A</v>
      </c>
      <c r="H122" s="103" t="s">
        <v>34</v>
      </c>
      <c r="I122" s="78" t="n">
        <f aca="false">変更管理台帳!$BW35</f>
        <v>1</v>
      </c>
      <c r="J122" s="79" t="s">
        <v>32</v>
      </c>
      <c r="K122" s="81" t="n">
        <f aca="false">IF($L120&lt;&gt;"",WORKDAY($L120,1,祝日・休校日!$B$3:$B$62),"")</f>
        <v>45946</v>
      </c>
      <c r="L122" s="81" t="n">
        <f aca="false">IF($K122&lt;&gt;"",WORKDAY($K122,$I122 -0.11,祝日・休校日!$B$3:$B$62),"")</f>
        <v>45946</v>
      </c>
      <c r="M122" s="76" t="str">
        <f aca="false">M121</f>
        <v>&lt;your name&gt;</v>
      </c>
      <c r="N122" s="82" t="n">
        <f aca="false">IF(MAX(O122:DC122)&lt;&gt;0,IF(MAX(O123:DC123)/MAX(O122:DC122)=1,1,MAX(O123:DC123)/MAX(O122:DC122)),0)</f>
        <v>0</v>
      </c>
      <c r="O122" s="83"/>
      <c r="P122" s="84"/>
      <c r="Q122" s="84"/>
      <c r="R122" s="84"/>
      <c r="S122" s="84"/>
      <c r="T122" s="84"/>
      <c r="U122" s="84"/>
      <c r="V122" s="84"/>
      <c r="W122" s="84"/>
      <c r="X122" s="84"/>
      <c r="Y122" s="84"/>
      <c r="Z122" s="84"/>
      <c r="AA122" s="84"/>
      <c r="AB122" s="84"/>
      <c r="AC122" s="84"/>
      <c r="AD122" s="84" t="n">
        <v>100</v>
      </c>
      <c r="AE122" s="84"/>
      <c r="AF122" s="84"/>
      <c r="AG122" s="84"/>
      <c r="AH122" s="84"/>
      <c r="AI122" s="84"/>
      <c r="AJ122" s="84"/>
      <c r="AK122" s="84"/>
      <c r="AL122" s="84"/>
      <c r="AM122" s="84"/>
      <c r="AN122" s="84"/>
      <c r="AO122" s="84"/>
      <c r="AP122" s="84"/>
      <c r="AQ122" s="84"/>
      <c r="AR122" s="84"/>
      <c r="AS122" s="85"/>
      <c r="AT122" s="86"/>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5"/>
      <c r="BY122" s="86"/>
      <c r="BZ122" s="84"/>
      <c r="CA122" s="84"/>
      <c r="CB122" s="84"/>
      <c r="CC122" s="84"/>
      <c r="CD122" s="84"/>
      <c r="CE122" s="84"/>
      <c r="CF122" s="84"/>
      <c r="CG122" s="84"/>
      <c r="CH122" s="84"/>
      <c r="CI122" s="84"/>
      <c r="CJ122" s="84"/>
      <c r="CK122" s="84"/>
      <c r="CL122" s="84"/>
      <c r="CM122" s="84"/>
      <c r="CN122" s="84"/>
      <c r="CO122" s="84"/>
      <c r="CP122" s="84"/>
      <c r="CQ122" s="84"/>
      <c r="CR122" s="84"/>
      <c r="CS122" s="84"/>
      <c r="CT122" s="84"/>
      <c r="CU122" s="84"/>
      <c r="CV122" s="84"/>
      <c r="CW122" s="84"/>
      <c r="CX122" s="84"/>
      <c r="CY122" s="84"/>
      <c r="CZ122" s="84"/>
      <c r="DA122" s="84"/>
      <c r="DB122" s="84"/>
      <c r="DC122" s="85"/>
    </row>
    <row r="123" customFormat="false" ht="27" hidden="false" customHeight="false" outlineLevel="0" collapsed="false">
      <c r="A123" s="104" t="n">
        <f aca="false">A122</f>
        <v>58</v>
      </c>
      <c r="B123" s="105" t="n">
        <f aca="false">B122</f>
        <v>29</v>
      </c>
      <c r="C123" s="106" t="str">
        <f aca="false">C122</f>
        <v>勤怠管理直接変更画面</v>
      </c>
      <c r="D123" s="107" t="str">
        <f aca="false">D122</f>
        <v>一覧のスクロール表示</v>
      </c>
      <c r="E123" s="91" t="str">
        <f aca="false">E122</f>
        <v>受講生</v>
      </c>
      <c r="F123" s="91" t="str">
        <f aca="false">F122</f>
        <v>基礎</v>
      </c>
      <c r="G123" s="91" t="str">
        <f aca="false">G122</f>
        <v>A</v>
      </c>
      <c r="H123" s="108" t="str">
        <f aca="false">H122</f>
        <v>試験</v>
      </c>
      <c r="I123" s="109" t="n">
        <f aca="false">I122</f>
        <v>1</v>
      </c>
      <c r="J123" s="94" t="s">
        <v>33</v>
      </c>
      <c r="K123" s="110"/>
      <c r="L123" s="96"/>
      <c r="M123" s="97" t="str">
        <f aca="false">M122</f>
        <v>&lt;your name&gt;</v>
      </c>
      <c r="N123" s="98" t="n">
        <f aca="false">N122</f>
        <v>0</v>
      </c>
      <c r="O123" s="83"/>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5"/>
      <c r="AT123" s="86"/>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4"/>
      <c r="BS123" s="84"/>
      <c r="BT123" s="84"/>
      <c r="BU123" s="84"/>
      <c r="BV123" s="84"/>
      <c r="BW123" s="84"/>
      <c r="BX123" s="85"/>
      <c r="BY123" s="86"/>
      <c r="BZ123" s="84"/>
      <c r="CA123" s="84"/>
      <c r="CB123" s="84"/>
      <c r="CC123" s="84"/>
      <c r="CD123" s="84"/>
      <c r="CE123" s="84"/>
      <c r="CF123" s="84"/>
      <c r="CG123" s="84"/>
      <c r="CH123" s="84"/>
      <c r="CI123" s="84"/>
      <c r="CJ123" s="84"/>
      <c r="CK123" s="84"/>
      <c r="CL123" s="84"/>
      <c r="CM123" s="84"/>
      <c r="CN123" s="84"/>
      <c r="CO123" s="84"/>
      <c r="CP123" s="84"/>
      <c r="CQ123" s="84"/>
      <c r="CR123" s="84"/>
      <c r="CS123" s="84"/>
      <c r="CT123" s="84"/>
      <c r="CU123" s="84"/>
      <c r="CV123" s="84"/>
      <c r="CW123" s="84"/>
      <c r="CX123" s="84"/>
      <c r="CY123" s="84"/>
      <c r="CZ123" s="84"/>
      <c r="DA123" s="84"/>
      <c r="DB123" s="84"/>
      <c r="DC123" s="85"/>
    </row>
    <row r="124" customFormat="false" ht="18.75" hidden="true" customHeight="false" outlineLevel="0" collapsed="false">
      <c r="A124" s="70" t="n">
        <f aca="false">(ROW()-6)/2</f>
        <v>59</v>
      </c>
      <c r="B124" s="71" t="n">
        <f aca="false">変更管理台帳!$A36</f>
        <v>30</v>
      </c>
      <c r="C124" s="72" t="str">
        <f aca="false">変更管理台帳!$B36</f>
        <v>動画視聴画面</v>
      </c>
      <c r="D124" s="73" t="str">
        <f aca="false">変更管理台帳!$C36</f>
        <v>動画視聴画面の新規作成</v>
      </c>
      <c r="E124" s="74" t="str">
        <f aca="false">変更管理台帳!$G36</f>
        <v>受講生</v>
      </c>
      <c r="F124" s="75" t="str">
        <f aca="false">変更管理台帳!$K36</f>
        <v>初級</v>
      </c>
      <c r="G124" s="76" t="str">
        <f aca="false">変更管理台帳!$L36</f>
        <v>A</v>
      </c>
      <c r="H124" s="77" t="s">
        <v>31</v>
      </c>
      <c r="I124" s="78" t="n">
        <f aca="false">変更管理台帳!$AX36</f>
        <v>4.2</v>
      </c>
      <c r="J124" s="79" t="s">
        <v>32</v>
      </c>
      <c r="K124" s="80" t="n">
        <v>45355</v>
      </c>
      <c r="L124" s="81" t="n">
        <f aca="false">IF($K124&lt;&gt;"",WORKDAY($K124,$I124 -0.11,祝日・休校日!$B$3:$B$62),"")</f>
        <v>45359</v>
      </c>
      <c r="M124" s="76"/>
      <c r="N124" s="82" t="n">
        <f aca="false">IF(MAX(O124:DC124)&lt;&gt;0,IF(MAX(O125:DC125)/MAX(O124:DC124)=1,1,MAX(O125:DC125)/MAX(O124:DC124)),0)</f>
        <v>0</v>
      </c>
      <c r="O124" s="83"/>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5"/>
      <c r="AT124" s="86"/>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5"/>
      <c r="BY124" s="86"/>
      <c r="BZ124" s="84"/>
      <c r="CA124" s="84"/>
      <c r="CB124" s="84"/>
      <c r="CC124" s="84"/>
      <c r="CD124" s="84"/>
      <c r="CE124" s="84"/>
      <c r="CF124" s="84"/>
      <c r="CG124" s="84"/>
      <c r="CH124" s="84"/>
      <c r="CI124" s="84"/>
      <c r="CJ124" s="84"/>
      <c r="CK124" s="84"/>
      <c r="CL124" s="84"/>
      <c r="CM124" s="84"/>
      <c r="CN124" s="84"/>
      <c r="CO124" s="84"/>
      <c r="CP124" s="84"/>
      <c r="CQ124" s="84"/>
      <c r="CR124" s="84"/>
      <c r="CS124" s="84"/>
      <c r="CT124" s="84"/>
      <c r="CU124" s="84"/>
      <c r="CV124" s="84"/>
      <c r="CW124" s="84"/>
      <c r="CX124" s="84"/>
      <c r="CY124" s="84"/>
      <c r="CZ124" s="84"/>
      <c r="DA124" s="84"/>
      <c r="DB124" s="84"/>
      <c r="DC124" s="85"/>
    </row>
    <row r="125" customFormat="false" ht="18.75" hidden="true" customHeight="false" outlineLevel="0" collapsed="false">
      <c r="A125" s="87" t="n">
        <f aca="false">A124</f>
        <v>59</v>
      </c>
      <c r="B125" s="88" t="n">
        <f aca="false">B124</f>
        <v>30</v>
      </c>
      <c r="C125" s="89" t="str">
        <f aca="false">C124</f>
        <v>動画視聴画面</v>
      </c>
      <c r="D125" s="90" t="str">
        <f aca="false">D124</f>
        <v>動画視聴画面の新規作成</v>
      </c>
      <c r="E125" s="91" t="str">
        <f aca="false">E124</f>
        <v>受講生</v>
      </c>
      <c r="F125" s="91" t="str">
        <f aca="false">F124</f>
        <v>初級</v>
      </c>
      <c r="G125" s="91" t="str">
        <f aca="false">G124</f>
        <v>A</v>
      </c>
      <c r="H125" s="92" t="str">
        <f aca="false">H124</f>
        <v>製造</v>
      </c>
      <c r="I125" s="93" t="n">
        <f aca="false">I124</f>
        <v>4.2</v>
      </c>
      <c r="J125" s="94" t="s">
        <v>33</v>
      </c>
      <c r="K125" s="95"/>
      <c r="L125" s="96"/>
      <c r="M125" s="97" t="n">
        <f aca="false">M124</f>
        <v>0</v>
      </c>
      <c r="N125" s="98" t="n">
        <f aca="false">N124</f>
        <v>0</v>
      </c>
      <c r="O125" s="83"/>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5"/>
      <c r="AT125" s="86"/>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5"/>
      <c r="BY125" s="86"/>
      <c r="BZ125" s="84"/>
      <c r="CA125" s="84"/>
      <c r="CB125" s="84"/>
      <c r="CC125" s="84"/>
      <c r="CD125" s="84"/>
      <c r="CE125" s="84"/>
      <c r="CF125" s="84"/>
      <c r="CG125" s="84"/>
      <c r="CH125" s="84"/>
      <c r="CI125" s="84"/>
      <c r="CJ125" s="84"/>
      <c r="CK125" s="84"/>
      <c r="CL125" s="84"/>
      <c r="CM125" s="84"/>
      <c r="CN125" s="84"/>
      <c r="CO125" s="84"/>
      <c r="CP125" s="84"/>
      <c r="CQ125" s="84"/>
      <c r="CR125" s="84"/>
      <c r="CS125" s="84"/>
      <c r="CT125" s="84"/>
      <c r="CU125" s="84"/>
      <c r="CV125" s="84"/>
      <c r="CW125" s="84"/>
      <c r="CX125" s="84"/>
      <c r="CY125" s="84"/>
      <c r="CZ125" s="84"/>
      <c r="DA125" s="84"/>
      <c r="DB125" s="84"/>
      <c r="DC125" s="85"/>
    </row>
    <row r="126" customFormat="false" ht="18.75" hidden="true" customHeight="false" outlineLevel="0" collapsed="false">
      <c r="A126" s="99" t="n">
        <f aca="false">(ROW()-6)/2</f>
        <v>60</v>
      </c>
      <c r="B126" s="100" t="n">
        <f aca="false">B125</f>
        <v>30</v>
      </c>
      <c r="C126" s="101" t="str">
        <f aca="false">C125</f>
        <v>動画視聴画面</v>
      </c>
      <c r="D126" s="102" t="str">
        <f aca="false">D125</f>
        <v>動画視聴画面の新規作成</v>
      </c>
      <c r="E126" s="74" t="str">
        <f aca="false">E125</f>
        <v>受講生</v>
      </c>
      <c r="F126" s="74" t="str">
        <f aca="false">F125</f>
        <v>初級</v>
      </c>
      <c r="G126" s="74" t="str">
        <f aca="false">G125</f>
        <v>A</v>
      </c>
      <c r="H126" s="103" t="s">
        <v>34</v>
      </c>
      <c r="I126" s="78" t="n">
        <f aca="false">変更管理台帳!$BW36</f>
        <v>2.88571428571429</v>
      </c>
      <c r="J126" s="79" t="s">
        <v>32</v>
      </c>
      <c r="K126" s="81" t="n">
        <f aca="false">IF($L124&lt;&gt;"",WORKDAY($L124,1,祝日・休校日!$B$3:$B$62),"")</f>
        <v>45362</v>
      </c>
      <c r="L126" s="81" t="n">
        <f aca="false">IF($K126&lt;&gt;"",WORKDAY($K126,$I126 -0.11,祝日・休校日!$B$3:$B$62),"")</f>
        <v>45364</v>
      </c>
      <c r="M126" s="76" t="n">
        <f aca="false">M125</f>
        <v>0</v>
      </c>
      <c r="N126" s="82" t="n">
        <f aca="false">IF(MAX(O126:DC126)&lt;&gt;0,IF(MAX(O127:DC127)/MAX(O126:DC126)=1,1,MAX(O127:DC127)/MAX(O126:DC126)),0)</f>
        <v>0</v>
      </c>
      <c r="O126" s="83"/>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5"/>
      <c r="AT126" s="86"/>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5"/>
      <c r="BY126" s="86"/>
      <c r="BZ126" s="84"/>
      <c r="CA126" s="84"/>
      <c r="CB126" s="84"/>
      <c r="CC126" s="84"/>
      <c r="CD126" s="84"/>
      <c r="CE126" s="84"/>
      <c r="CF126" s="84"/>
      <c r="CG126" s="84"/>
      <c r="CH126" s="84"/>
      <c r="CI126" s="84"/>
      <c r="CJ126" s="84"/>
      <c r="CK126" s="84"/>
      <c r="CL126" s="84"/>
      <c r="CM126" s="84"/>
      <c r="CN126" s="84"/>
      <c r="CO126" s="84"/>
      <c r="CP126" s="84"/>
      <c r="CQ126" s="84"/>
      <c r="CR126" s="84"/>
      <c r="CS126" s="84"/>
      <c r="CT126" s="84"/>
      <c r="CU126" s="84"/>
      <c r="CV126" s="84"/>
      <c r="CW126" s="84"/>
      <c r="CX126" s="84"/>
      <c r="CY126" s="84"/>
      <c r="CZ126" s="84"/>
      <c r="DA126" s="84"/>
      <c r="DB126" s="84"/>
      <c r="DC126" s="85"/>
    </row>
    <row r="127" customFormat="false" ht="18.75" hidden="true" customHeight="false" outlineLevel="0" collapsed="false">
      <c r="A127" s="104" t="n">
        <f aca="false">A126</f>
        <v>60</v>
      </c>
      <c r="B127" s="105" t="n">
        <f aca="false">B126</f>
        <v>30</v>
      </c>
      <c r="C127" s="106" t="str">
        <f aca="false">C126</f>
        <v>動画視聴画面</v>
      </c>
      <c r="D127" s="107" t="str">
        <f aca="false">D126</f>
        <v>動画視聴画面の新規作成</v>
      </c>
      <c r="E127" s="91" t="str">
        <f aca="false">E126</f>
        <v>受講生</v>
      </c>
      <c r="F127" s="91" t="str">
        <f aca="false">F126</f>
        <v>初級</v>
      </c>
      <c r="G127" s="91" t="str">
        <f aca="false">G126</f>
        <v>A</v>
      </c>
      <c r="H127" s="108" t="str">
        <f aca="false">H126</f>
        <v>試験</v>
      </c>
      <c r="I127" s="109" t="n">
        <f aca="false">I126</f>
        <v>2.88571428571429</v>
      </c>
      <c r="J127" s="94" t="s">
        <v>33</v>
      </c>
      <c r="K127" s="110"/>
      <c r="L127" s="96"/>
      <c r="M127" s="97" t="n">
        <f aca="false">M126</f>
        <v>0</v>
      </c>
      <c r="N127" s="98" t="n">
        <f aca="false">N126</f>
        <v>0</v>
      </c>
      <c r="O127" s="83"/>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5"/>
      <c r="AT127" s="86"/>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5"/>
      <c r="BY127" s="86"/>
      <c r="BZ127" s="84"/>
      <c r="CA127" s="84"/>
      <c r="CB127" s="84"/>
      <c r="CC127" s="84"/>
      <c r="CD127" s="84"/>
      <c r="CE127" s="84"/>
      <c r="CF127" s="84"/>
      <c r="CG127" s="84"/>
      <c r="CH127" s="84"/>
      <c r="CI127" s="84"/>
      <c r="CJ127" s="84"/>
      <c r="CK127" s="84"/>
      <c r="CL127" s="84"/>
      <c r="CM127" s="84"/>
      <c r="CN127" s="84"/>
      <c r="CO127" s="84"/>
      <c r="CP127" s="84"/>
      <c r="CQ127" s="84"/>
      <c r="CR127" s="84"/>
      <c r="CS127" s="84"/>
      <c r="CT127" s="84"/>
      <c r="CU127" s="84"/>
      <c r="CV127" s="84"/>
      <c r="CW127" s="84"/>
      <c r="CX127" s="84"/>
      <c r="CY127" s="84"/>
      <c r="CZ127" s="84"/>
      <c r="DA127" s="84"/>
      <c r="DB127" s="84"/>
      <c r="DC127" s="85"/>
    </row>
    <row r="128" customFormat="false" ht="18.75" hidden="true" customHeight="false" outlineLevel="0" collapsed="false">
      <c r="A128" s="70" t="n">
        <f aca="false">(ROW()-6)/2</f>
        <v>61</v>
      </c>
      <c r="B128" s="71" t="n">
        <f aca="false">変更管理台帳!$A37</f>
        <v>31</v>
      </c>
      <c r="C128" s="72" t="str">
        <f aca="false">変更管理台帳!$B37</f>
        <v>動画視聴画面</v>
      </c>
      <c r="D128" s="73" t="str">
        <f aca="false">変更管理台帳!$C37</f>
        <v>カテゴリー別にアコーディオン化</v>
      </c>
      <c r="E128" s="74" t="str">
        <f aca="false">変更管理台帳!$G37</f>
        <v>受講生</v>
      </c>
      <c r="F128" s="75" t="str">
        <f aca="false">変更管理台帳!$K37</f>
        <v>初級</v>
      </c>
      <c r="G128" s="76" t="str">
        <f aca="false">変更管理台帳!$L37</f>
        <v>A</v>
      </c>
      <c r="H128" s="77" t="s">
        <v>31</v>
      </c>
      <c r="I128" s="78" t="n">
        <f aca="false">変更管理台帳!$AX37</f>
        <v>2.31428571428571</v>
      </c>
      <c r="J128" s="79" t="s">
        <v>32</v>
      </c>
      <c r="K128" s="80" t="n">
        <v>45355</v>
      </c>
      <c r="L128" s="81" t="n">
        <f aca="false">IF($K128&lt;&gt;"",WORKDAY($K128,$I128 -0.11,祝日・休校日!$B$3:$B$62),"")</f>
        <v>45357</v>
      </c>
      <c r="M128" s="76"/>
      <c r="N128" s="82" t="n">
        <f aca="false">IF(MAX(O128:DC128)&lt;&gt;0,IF(MAX(O129:DC129)/MAX(O128:DC128)=1,1,MAX(O129:DC129)/MAX(O128:DC128)),0)</f>
        <v>0</v>
      </c>
      <c r="O128" s="83"/>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5"/>
      <c r="AT128" s="86"/>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5"/>
      <c r="BY128" s="86"/>
      <c r="BZ128" s="84"/>
      <c r="CA128" s="84"/>
      <c r="CB128" s="84"/>
      <c r="CC128" s="84"/>
      <c r="CD128" s="84"/>
      <c r="CE128" s="84"/>
      <c r="CF128" s="84"/>
      <c r="CG128" s="84"/>
      <c r="CH128" s="84"/>
      <c r="CI128" s="84"/>
      <c r="CJ128" s="84"/>
      <c r="CK128" s="84"/>
      <c r="CL128" s="84"/>
      <c r="CM128" s="84"/>
      <c r="CN128" s="84"/>
      <c r="CO128" s="84"/>
      <c r="CP128" s="84"/>
      <c r="CQ128" s="84"/>
      <c r="CR128" s="84"/>
      <c r="CS128" s="84"/>
      <c r="CT128" s="84"/>
      <c r="CU128" s="84"/>
      <c r="CV128" s="84"/>
      <c r="CW128" s="84"/>
      <c r="CX128" s="84"/>
      <c r="CY128" s="84"/>
      <c r="CZ128" s="84"/>
      <c r="DA128" s="84"/>
      <c r="DB128" s="84"/>
      <c r="DC128" s="85"/>
    </row>
    <row r="129" customFormat="false" ht="18.75" hidden="true" customHeight="false" outlineLevel="0" collapsed="false">
      <c r="A129" s="87" t="n">
        <f aca="false">A128</f>
        <v>61</v>
      </c>
      <c r="B129" s="88" t="n">
        <f aca="false">B128</f>
        <v>31</v>
      </c>
      <c r="C129" s="89" t="str">
        <f aca="false">C128</f>
        <v>動画視聴画面</v>
      </c>
      <c r="D129" s="90" t="str">
        <f aca="false">D128</f>
        <v>カテゴリー別にアコーディオン化</v>
      </c>
      <c r="E129" s="91" t="str">
        <f aca="false">E128</f>
        <v>受講生</v>
      </c>
      <c r="F129" s="91" t="str">
        <f aca="false">F128</f>
        <v>初級</v>
      </c>
      <c r="G129" s="91" t="str">
        <f aca="false">G128</f>
        <v>A</v>
      </c>
      <c r="H129" s="92" t="str">
        <f aca="false">H128</f>
        <v>製造</v>
      </c>
      <c r="I129" s="93" t="n">
        <f aca="false">I128</f>
        <v>2.31428571428571</v>
      </c>
      <c r="J129" s="94" t="s">
        <v>33</v>
      </c>
      <c r="K129" s="95"/>
      <c r="L129" s="96"/>
      <c r="M129" s="97" t="n">
        <f aca="false">M128</f>
        <v>0</v>
      </c>
      <c r="N129" s="98" t="n">
        <f aca="false">N128</f>
        <v>0</v>
      </c>
      <c r="O129" s="83"/>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5"/>
      <c r="AT129" s="86"/>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5"/>
      <c r="BY129" s="86"/>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5"/>
    </row>
    <row r="130" customFormat="false" ht="18.75" hidden="true" customHeight="false" outlineLevel="0" collapsed="false">
      <c r="A130" s="99" t="n">
        <f aca="false">(ROW()-6)/2</f>
        <v>62</v>
      </c>
      <c r="B130" s="100" t="n">
        <f aca="false">B129</f>
        <v>31</v>
      </c>
      <c r="C130" s="101" t="str">
        <f aca="false">C129</f>
        <v>動画視聴画面</v>
      </c>
      <c r="D130" s="102" t="str">
        <f aca="false">D129</f>
        <v>カテゴリー別にアコーディオン化</v>
      </c>
      <c r="E130" s="74" t="str">
        <f aca="false">E129</f>
        <v>受講生</v>
      </c>
      <c r="F130" s="74" t="str">
        <f aca="false">F129</f>
        <v>初級</v>
      </c>
      <c r="G130" s="74" t="str">
        <f aca="false">G129</f>
        <v>A</v>
      </c>
      <c r="H130" s="103" t="s">
        <v>34</v>
      </c>
      <c r="I130" s="78" t="n">
        <f aca="false">変更管理台帳!$BW37</f>
        <v>1.68571428571429</v>
      </c>
      <c r="J130" s="79" t="s">
        <v>32</v>
      </c>
      <c r="K130" s="81" t="n">
        <f aca="false">IF($L128&lt;&gt;"",WORKDAY($L128,1,祝日・休校日!$B$3:$B$62),"")</f>
        <v>45358</v>
      </c>
      <c r="L130" s="81" t="n">
        <f aca="false">IF($K130&lt;&gt;"",WORKDAY($K130,$I130 -0.11,祝日・休校日!$B$3:$B$62),"")</f>
        <v>45359</v>
      </c>
      <c r="M130" s="76" t="n">
        <f aca="false">M129</f>
        <v>0</v>
      </c>
      <c r="N130" s="82" t="n">
        <f aca="false">IF(MAX(O130:DC130)&lt;&gt;0,IF(MAX(O131:DC131)/MAX(O130:DC130)=1,1,MAX(O131:DC131)/MAX(O130:DC130)),0)</f>
        <v>0</v>
      </c>
      <c r="O130" s="83"/>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5"/>
      <c r="AT130" s="86"/>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5"/>
      <c r="BY130" s="86"/>
      <c r="BZ130" s="84"/>
      <c r="CA130" s="84"/>
      <c r="CB130" s="84"/>
      <c r="CC130" s="84"/>
      <c r="CD130" s="84"/>
      <c r="CE130" s="84"/>
      <c r="CF130" s="84"/>
      <c r="CG130" s="84"/>
      <c r="CH130" s="84"/>
      <c r="CI130" s="84"/>
      <c r="CJ130" s="84"/>
      <c r="CK130" s="84"/>
      <c r="CL130" s="84"/>
      <c r="CM130" s="84"/>
      <c r="CN130" s="84"/>
      <c r="CO130" s="84"/>
      <c r="CP130" s="84"/>
      <c r="CQ130" s="84"/>
      <c r="CR130" s="84"/>
      <c r="CS130" s="84"/>
      <c r="CT130" s="84"/>
      <c r="CU130" s="84"/>
      <c r="CV130" s="84"/>
      <c r="CW130" s="84"/>
      <c r="CX130" s="84"/>
      <c r="CY130" s="84"/>
      <c r="CZ130" s="84"/>
      <c r="DA130" s="84"/>
      <c r="DB130" s="84"/>
      <c r="DC130" s="85"/>
    </row>
    <row r="131" customFormat="false" ht="18.75" hidden="true" customHeight="false" outlineLevel="0" collapsed="false">
      <c r="A131" s="104" t="n">
        <f aca="false">A130</f>
        <v>62</v>
      </c>
      <c r="B131" s="105" t="n">
        <f aca="false">B130</f>
        <v>31</v>
      </c>
      <c r="C131" s="106" t="str">
        <f aca="false">C130</f>
        <v>動画視聴画面</v>
      </c>
      <c r="D131" s="107" t="str">
        <f aca="false">D130</f>
        <v>カテゴリー別にアコーディオン化</v>
      </c>
      <c r="E131" s="91" t="str">
        <f aca="false">E130</f>
        <v>受講生</v>
      </c>
      <c r="F131" s="91" t="str">
        <f aca="false">F130</f>
        <v>初級</v>
      </c>
      <c r="G131" s="91" t="str">
        <f aca="false">G130</f>
        <v>A</v>
      </c>
      <c r="H131" s="108" t="str">
        <f aca="false">H130</f>
        <v>試験</v>
      </c>
      <c r="I131" s="109" t="n">
        <f aca="false">I130</f>
        <v>1.68571428571429</v>
      </c>
      <c r="J131" s="94" t="s">
        <v>33</v>
      </c>
      <c r="K131" s="110"/>
      <c r="L131" s="96"/>
      <c r="M131" s="97" t="n">
        <f aca="false">M130</f>
        <v>0</v>
      </c>
      <c r="N131" s="98" t="n">
        <f aca="false">N130</f>
        <v>0</v>
      </c>
      <c r="O131" s="83"/>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5"/>
      <c r="AT131" s="86"/>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5"/>
      <c r="BY131" s="86"/>
      <c r="BZ131" s="84"/>
      <c r="CA131" s="84"/>
      <c r="CB131" s="84"/>
      <c r="CC131" s="84"/>
      <c r="CD131" s="84"/>
      <c r="CE131" s="84"/>
      <c r="CF131" s="84"/>
      <c r="CG131" s="84"/>
      <c r="CH131" s="84"/>
      <c r="CI131" s="84"/>
      <c r="CJ131" s="84"/>
      <c r="CK131" s="84"/>
      <c r="CL131" s="84"/>
      <c r="CM131" s="84"/>
      <c r="CN131" s="84"/>
      <c r="CO131" s="84"/>
      <c r="CP131" s="84"/>
      <c r="CQ131" s="84"/>
      <c r="CR131" s="84"/>
      <c r="CS131" s="84"/>
      <c r="CT131" s="84"/>
      <c r="CU131" s="84"/>
      <c r="CV131" s="84"/>
      <c r="CW131" s="84"/>
      <c r="CX131" s="84"/>
      <c r="CY131" s="84"/>
      <c r="CZ131" s="84"/>
      <c r="DA131" s="84"/>
      <c r="DB131" s="84"/>
      <c r="DC131" s="85"/>
    </row>
    <row r="132" customFormat="false" ht="18.75" hidden="true" customHeight="false" outlineLevel="0" collapsed="false">
      <c r="A132" s="70" t="n">
        <f aca="false">(ROW()-6)/2</f>
        <v>63</v>
      </c>
      <c r="B132" s="71" t="n">
        <f aca="false">変更管理台帳!$A38</f>
        <v>32</v>
      </c>
      <c r="C132" s="72" t="str">
        <f aca="false">変更管理台帳!$B38</f>
        <v>試験詳細画面</v>
      </c>
      <c r="D132" s="73" t="str">
        <f aca="false">変更管理台帳!$C38</f>
        <v>試験詳細画面の新規作成</v>
      </c>
      <c r="E132" s="74" t="str">
        <f aca="false">変更管理台帳!$G38</f>
        <v>受講生</v>
      </c>
      <c r="F132" s="75" t="str">
        <f aca="false">変更管理台帳!$K38</f>
        <v>初級</v>
      </c>
      <c r="G132" s="76" t="str">
        <f aca="false">変更管理台帳!$L38</f>
        <v>A</v>
      </c>
      <c r="H132" s="77" t="s">
        <v>31</v>
      </c>
      <c r="I132" s="78" t="n">
        <f aca="false">変更管理台帳!$AX38</f>
        <v>2.91428571428571</v>
      </c>
      <c r="J132" s="79" t="s">
        <v>32</v>
      </c>
      <c r="K132" s="80"/>
      <c r="L132" s="81"/>
      <c r="M132" s="76"/>
      <c r="N132" s="82" t="n">
        <f aca="false">IF(MAX(O132:DC132)&lt;&gt;0,IF(MAX(O133:DC133)/MAX(O132:DC132)=1,1,MAX(O133:DC133)/MAX(O132:DC132)),0)</f>
        <v>0</v>
      </c>
      <c r="O132" s="83"/>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5"/>
      <c r="AT132" s="86"/>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5"/>
      <c r="BY132" s="86"/>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5"/>
    </row>
    <row r="133" customFormat="false" ht="18.75" hidden="true" customHeight="false" outlineLevel="0" collapsed="false">
      <c r="A133" s="87" t="n">
        <f aca="false">A132</f>
        <v>63</v>
      </c>
      <c r="B133" s="88" t="n">
        <f aca="false">B132</f>
        <v>32</v>
      </c>
      <c r="C133" s="89" t="str">
        <f aca="false">C132</f>
        <v>試験詳細画面</v>
      </c>
      <c r="D133" s="90" t="str">
        <f aca="false">D132</f>
        <v>試験詳細画面の新規作成</v>
      </c>
      <c r="E133" s="91" t="str">
        <f aca="false">E132</f>
        <v>受講生</v>
      </c>
      <c r="F133" s="91" t="str">
        <f aca="false">F132</f>
        <v>初級</v>
      </c>
      <c r="G133" s="91" t="str">
        <f aca="false">G132</f>
        <v>A</v>
      </c>
      <c r="H133" s="92" t="str">
        <f aca="false">H132</f>
        <v>製造</v>
      </c>
      <c r="I133" s="93" t="n">
        <f aca="false">I132</f>
        <v>2.91428571428571</v>
      </c>
      <c r="J133" s="94" t="s">
        <v>33</v>
      </c>
      <c r="K133" s="95"/>
      <c r="L133" s="96"/>
      <c r="M133" s="97" t="n">
        <f aca="false">M132</f>
        <v>0</v>
      </c>
      <c r="N133" s="98" t="n">
        <f aca="false">N132</f>
        <v>0</v>
      </c>
      <c r="O133" s="83"/>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5"/>
      <c r="AT133" s="86"/>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5"/>
      <c r="BY133" s="86"/>
      <c r="BZ133" s="84"/>
      <c r="CA133" s="84"/>
      <c r="CB133" s="84"/>
      <c r="CC133" s="84"/>
      <c r="CD133" s="84"/>
      <c r="CE133" s="84"/>
      <c r="CF133" s="84"/>
      <c r="CG133" s="84"/>
      <c r="CH133" s="84"/>
      <c r="CI133" s="84"/>
      <c r="CJ133" s="84"/>
      <c r="CK133" s="84"/>
      <c r="CL133" s="84"/>
      <c r="CM133" s="84"/>
      <c r="CN133" s="84"/>
      <c r="CO133" s="84"/>
      <c r="CP133" s="84"/>
      <c r="CQ133" s="84"/>
      <c r="CR133" s="84"/>
      <c r="CS133" s="84"/>
      <c r="CT133" s="84"/>
      <c r="CU133" s="84"/>
      <c r="CV133" s="84"/>
      <c r="CW133" s="84"/>
      <c r="CX133" s="84"/>
      <c r="CY133" s="84"/>
      <c r="CZ133" s="84"/>
      <c r="DA133" s="84"/>
      <c r="DB133" s="84"/>
      <c r="DC133" s="85"/>
    </row>
    <row r="134" customFormat="false" ht="18.75" hidden="true" customHeight="false" outlineLevel="0" collapsed="false">
      <c r="A134" s="99" t="n">
        <f aca="false">(ROW()-6)/2</f>
        <v>64</v>
      </c>
      <c r="B134" s="100" t="n">
        <f aca="false">B133</f>
        <v>32</v>
      </c>
      <c r="C134" s="101" t="str">
        <f aca="false">C133</f>
        <v>試験詳細画面</v>
      </c>
      <c r="D134" s="102" t="str">
        <f aca="false">D133</f>
        <v>試験詳細画面の新規作成</v>
      </c>
      <c r="E134" s="74" t="str">
        <f aca="false">E133</f>
        <v>受講生</v>
      </c>
      <c r="F134" s="74" t="str">
        <f aca="false">F133</f>
        <v>初級</v>
      </c>
      <c r="G134" s="74" t="str">
        <f aca="false">G133</f>
        <v>A</v>
      </c>
      <c r="H134" s="103" t="s">
        <v>34</v>
      </c>
      <c r="I134" s="78" t="n">
        <f aca="false">変更管理台帳!$BW38</f>
        <v>1.91428571428571</v>
      </c>
      <c r="J134" s="79" t="s">
        <v>32</v>
      </c>
      <c r="K134" s="81" t="str">
        <f aca="false">IF($L132&lt;&gt;"",WORKDAY($L132,1,祝日・休校日!$B$3:$B$62),"")</f>
        <v/>
      </c>
      <c r="L134" s="81" t="str">
        <f aca="false">IF($K134&lt;&gt;"",WORKDAY($K134,$I134 -0.11,祝日・休校日!$B$3:$B$62),"")</f>
        <v/>
      </c>
      <c r="M134" s="76" t="n">
        <f aca="false">M133</f>
        <v>0</v>
      </c>
      <c r="N134" s="82" t="n">
        <f aca="false">IF(MAX(O134:DC134)&lt;&gt;0,IF(MAX(O135:DC135)/MAX(O134:DC134)=1,1,MAX(O135:DC135)/MAX(O134:DC134)),0)</f>
        <v>0</v>
      </c>
      <c r="O134" s="83"/>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5"/>
      <c r="AT134" s="86"/>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5"/>
      <c r="BY134" s="86"/>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5"/>
    </row>
    <row r="135" customFormat="false" ht="18.75" hidden="true" customHeight="false" outlineLevel="0" collapsed="false">
      <c r="A135" s="104" t="n">
        <f aca="false">A134</f>
        <v>64</v>
      </c>
      <c r="B135" s="105" t="n">
        <f aca="false">B134</f>
        <v>32</v>
      </c>
      <c r="C135" s="106" t="str">
        <f aca="false">C134</f>
        <v>試験詳細画面</v>
      </c>
      <c r="D135" s="107" t="str">
        <f aca="false">D134</f>
        <v>試験詳細画面の新規作成</v>
      </c>
      <c r="E135" s="91" t="str">
        <f aca="false">E134</f>
        <v>受講生</v>
      </c>
      <c r="F135" s="91" t="str">
        <f aca="false">F134</f>
        <v>初級</v>
      </c>
      <c r="G135" s="91" t="str">
        <f aca="false">G134</f>
        <v>A</v>
      </c>
      <c r="H135" s="108" t="str">
        <f aca="false">H134</f>
        <v>試験</v>
      </c>
      <c r="I135" s="109" t="n">
        <f aca="false">I134</f>
        <v>1.91428571428571</v>
      </c>
      <c r="J135" s="94" t="s">
        <v>33</v>
      </c>
      <c r="K135" s="110"/>
      <c r="L135" s="96"/>
      <c r="M135" s="97" t="n">
        <f aca="false">M134</f>
        <v>0</v>
      </c>
      <c r="N135" s="98" t="n">
        <f aca="false">N134</f>
        <v>0</v>
      </c>
      <c r="O135" s="83"/>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5"/>
      <c r="AT135" s="86"/>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5"/>
      <c r="BY135" s="86"/>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5"/>
    </row>
    <row r="136" customFormat="false" ht="22.5" hidden="true" customHeight="false" outlineLevel="0" collapsed="false">
      <c r="A136" s="70" t="n">
        <f aca="false">(ROW()-6)/2</f>
        <v>65</v>
      </c>
      <c r="B136" s="71" t="n">
        <f aca="false">変更管理台帳!$A39</f>
        <v>33</v>
      </c>
      <c r="C136" s="72" t="str">
        <f aca="false">変更管理台帳!$B39</f>
        <v>試験開始画面</v>
      </c>
      <c r="D136" s="73" t="str">
        <f aca="false">変更管理台帳!$C39</f>
        <v>①平均点の表示
②戻るボタンの追加</v>
      </c>
      <c r="E136" s="74" t="str">
        <f aca="false">変更管理台帳!$G39</f>
        <v>受講生</v>
      </c>
      <c r="F136" s="75" t="str">
        <f aca="false">変更管理台帳!$K39</f>
        <v>基礎</v>
      </c>
      <c r="G136" s="76" t="str">
        <f aca="false">変更管理台帳!$L39</f>
        <v>B</v>
      </c>
      <c r="H136" s="77" t="s">
        <v>31</v>
      </c>
      <c r="I136" s="78" t="n">
        <f aca="false">変更管理台帳!$AX39</f>
        <v>2.05714285714286</v>
      </c>
      <c r="J136" s="79" t="s">
        <v>32</v>
      </c>
      <c r="K136" s="80" t="n">
        <v>45384</v>
      </c>
      <c r="L136" s="81" t="n">
        <f aca="false">IF($K136&lt;&gt;"",WORKDAY($K136,$I136 -0.11,祝日・休校日!$B$3:$B$62),"")</f>
        <v>45385</v>
      </c>
      <c r="M136" s="76"/>
      <c r="N136" s="82" t="n">
        <f aca="false">IF(MAX(O136:DC136)&lt;&gt;0,IF(MAX(O137:DC137)/MAX(O136:DC136)=1,1,MAX(O137:DC137)/MAX(O136:DC136)),0)</f>
        <v>0</v>
      </c>
      <c r="O136" s="83"/>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5"/>
      <c r="AT136" s="86"/>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5"/>
      <c r="BY136" s="86"/>
      <c r="BZ136" s="84"/>
      <c r="CA136" s="84"/>
      <c r="CB136" s="84"/>
      <c r="CC136" s="84"/>
      <c r="CD136" s="84"/>
      <c r="CE136" s="84"/>
      <c r="CF136" s="84"/>
      <c r="CG136" s="84"/>
      <c r="CH136" s="84"/>
      <c r="CI136" s="84"/>
      <c r="CJ136" s="84"/>
      <c r="CK136" s="84"/>
      <c r="CL136" s="84"/>
      <c r="CM136" s="84"/>
      <c r="CN136" s="84"/>
      <c r="CO136" s="84"/>
      <c r="CP136" s="84"/>
      <c r="CQ136" s="84"/>
      <c r="CR136" s="84"/>
      <c r="CS136" s="84"/>
      <c r="CT136" s="84"/>
      <c r="CU136" s="84"/>
      <c r="CV136" s="84"/>
      <c r="CW136" s="84"/>
      <c r="CX136" s="84"/>
      <c r="CY136" s="84"/>
      <c r="CZ136" s="84"/>
      <c r="DA136" s="84"/>
      <c r="DB136" s="84"/>
      <c r="DC136" s="85"/>
    </row>
    <row r="137" customFormat="false" ht="22.5" hidden="true" customHeight="false" outlineLevel="0" collapsed="false">
      <c r="A137" s="87" t="n">
        <f aca="false">A136</f>
        <v>65</v>
      </c>
      <c r="B137" s="88" t="n">
        <f aca="false">B136</f>
        <v>33</v>
      </c>
      <c r="C137" s="89" t="str">
        <f aca="false">C136</f>
        <v>試験開始画面</v>
      </c>
      <c r="D137" s="90" t="str">
        <f aca="false">D136</f>
        <v>①平均点の表示
②戻るボタンの追加</v>
      </c>
      <c r="E137" s="91" t="str">
        <f aca="false">E136</f>
        <v>受講生</v>
      </c>
      <c r="F137" s="91" t="str">
        <f aca="false">F136</f>
        <v>基礎</v>
      </c>
      <c r="G137" s="91" t="str">
        <f aca="false">G136</f>
        <v>B</v>
      </c>
      <c r="H137" s="92" t="str">
        <f aca="false">H136</f>
        <v>製造</v>
      </c>
      <c r="I137" s="93" t="n">
        <f aca="false">I136</f>
        <v>2.05714285714286</v>
      </c>
      <c r="J137" s="94" t="s">
        <v>33</v>
      </c>
      <c r="K137" s="95"/>
      <c r="L137" s="96"/>
      <c r="M137" s="97" t="n">
        <f aca="false">M136</f>
        <v>0</v>
      </c>
      <c r="N137" s="98" t="n">
        <f aca="false">N136</f>
        <v>0</v>
      </c>
      <c r="O137" s="83"/>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5"/>
      <c r="AT137" s="86"/>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5"/>
      <c r="BY137" s="86"/>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5"/>
    </row>
    <row r="138" customFormat="false" ht="22.5" hidden="true" customHeight="false" outlineLevel="0" collapsed="false">
      <c r="A138" s="99" t="n">
        <f aca="false">(ROW()-6)/2</f>
        <v>66</v>
      </c>
      <c r="B138" s="100" t="n">
        <f aca="false">B137</f>
        <v>33</v>
      </c>
      <c r="C138" s="101" t="str">
        <f aca="false">C137</f>
        <v>試験開始画面</v>
      </c>
      <c r="D138" s="102" t="str">
        <f aca="false">D137</f>
        <v>①平均点の表示
②戻るボタンの追加</v>
      </c>
      <c r="E138" s="74" t="str">
        <f aca="false">E137</f>
        <v>受講生</v>
      </c>
      <c r="F138" s="74" t="str">
        <f aca="false">F137</f>
        <v>基礎</v>
      </c>
      <c r="G138" s="74" t="str">
        <f aca="false">G137</f>
        <v>B</v>
      </c>
      <c r="H138" s="103" t="s">
        <v>34</v>
      </c>
      <c r="I138" s="78" t="n">
        <f aca="false">変更管理台帳!$BW39</f>
        <v>1.54285714285714</v>
      </c>
      <c r="J138" s="79" t="s">
        <v>32</v>
      </c>
      <c r="K138" s="81" t="n">
        <f aca="false">IF($L136&lt;&gt;"",WORKDAY($L136,1,祝日・休校日!$B$3:$B$62),"")</f>
        <v>45386</v>
      </c>
      <c r="L138" s="81" t="n">
        <f aca="false">IF($K138&lt;&gt;"",WORKDAY($K138,$I138 -0.11,祝日・休校日!$B$3:$B$62),"")</f>
        <v>45387</v>
      </c>
      <c r="M138" s="76" t="n">
        <f aca="false">M137</f>
        <v>0</v>
      </c>
      <c r="N138" s="82" t="n">
        <f aca="false">IF(MAX(O138:DC138)&lt;&gt;0,IF(MAX(O139:DC139)/MAX(O138:DC138)=1,1,MAX(O139:DC139)/MAX(O138:DC138)),0)</f>
        <v>0</v>
      </c>
      <c r="O138" s="83"/>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5"/>
      <c r="AT138" s="86"/>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5"/>
      <c r="BY138" s="86"/>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5"/>
    </row>
    <row r="139" customFormat="false" ht="22.5" hidden="true" customHeight="false" outlineLevel="0" collapsed="false">
      <c r="A139" s="104" t="n">
        <f aca="false">A138</f>
        <v>66</v>
      </c>
      <c r="B139" s="105" t="n">
        <f aca="false">B138</f>
        <v>33</v>
      </c>
      <c r="C139" s="106" t="str">
        <f aca="false">C138</f>
        <v>試験開始画面</v>
      </c>
      <c r="D139" s="107" t="str">
        <f aca="false">D138</f>
        <v>①平均点の表示
②戻るボタンの追加</v>
      </c>
      <c r="E139" s="91" t="str">
        <f aca="false">E138</f>
        <v>受講生</v>
      </c>
      <c r="F139" s="91" t="str">
        <f aca="false">F138</f>
        <v>基礎</v>
      </c>
      <c r="G139" s="91" t="str">
        <f aca="false">G138</f>
        <v>B</v>
      </c>
      <c r="H139" s="108" t="str">
        <f aca="false">H138</f>
        <v>試験</v>
      </c>
      <c r="I139" s="109" t="n">
        <f aca="false">I138</f>
        <v>1.54285714285714</v>
      </c>
      <c r="J139" s="94" t="s">
        <v>33</v>
      </c>
      <c r="K139" s="110"/>
      <c r="L139" s="96"/>
      <c r="M139" s="97" t="n">
        <f aca="false">M138</f>
        <v>0</v>
      </c>
      <c r="N139" s="98" t="n">
        <f aca="false">N138</f>
        <v>0</v>
      </c>
      <c r="O139" s="83"/>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5"/>
      <c r="AT139" s="86"/>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5"/>
      <c r="BY139" s="86"/>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5"/>
    </row>
    <row r="140" customFormat="false" ht="18.75" hidden="true" customHeight="false" outlineLevel="0" collapsed="false">
      <c r="A140" s="70" t="n">
        <f aca="false">(ROW()-6)/2</f>
        <v>67</v>
      </c>
      <c r="B140" s="71" t="n">
        <f aca="false">変更管理台帳!$A40</f>
        <v>34</v>
      </c>
      <c r="C140" s="72" t="str">
        <f aca="false">変更管理台帳!$B40</f>
        <v>試験開始画面</v>
      </c>
      <c r="D140" s="73" t="str">
        <f aca="false">変更管理台帳!$C40</f>
        <v>試験の解答時間の表示</v>
      </c>
      <c r="E140" s="74" t="str">
        <f aca="false">変更管理台帳!$G40</f>
        <v>受講生</v>
      </c>
      <c r="F140" s="75" t="str">
        <f aca="false">変更管理台帳!$K40</f>
        <v>初級</v>
      </c>
      <c r="G140" s="76" t="str">
        <f aca="false">変更管理台帳!$L40</f>
        <v>B</v>
      </c>
      <c r="H140" s="77" t="s">
        <v>31</v>
      </c>
      <c r="I140" s="78" t="n">
        <f aca="false">変更管理台帳!$AX40</f>
        <v>3.54285714285714</v>
      </c>
      <c r="J140" s="79" t="s">
        <v>32</v>
      </c>
      <c r="K140" s="80"/>
      <c r="L140" s="81"/>
      <c r="M140" s="76"/>
      <c r="N140" s="82" t="n">
        <f aca="false">IF(MAX(O140:DC140)&lt;&gt;0,IF(MAX(O141:DC141)/MAX(O140:DC140)=1,1,MAX(O141:DC141)/MAX(O140:DC140)),0)</f>
        <v>0</v>
      </c>
      <c r="O140" s="83"/>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5"/>
      <c r="AT140" s="86"/>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5"/>
      <c r="BY140" s="86"/>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5"/>
    </row>
    <row r="141" customFormat="false" ht="18.75" hidden="true" customHeight="false" outlineLevel="0" collapsed="false">
      <c r="A141" s="87" t="n">
        <f aca="false">A140</f>
        <v>67</v>
      </c>
      <c r="B141" s="88" t="n">
        <f aca="false">B140</f>
        <v>34</v>
      </c>
      <c r="C141" s="89" t="str">
        <f aca="false">C140</f>
        <v>試験開始画面</v>
      </c>
      <c r="D141" s="90" t="str">
        <f aca="false">D140</f>
        <v>試験の解答時間の表示</v>
      </c>
      <c r="E141" s="91" t="str">
        <f aca="false">E140</f>
        <v>受講生</v>
      </c>
      <c r="F141" s="91" t="str">
        <f aca="false">F140</f>
        <v>初級</v>
      </c>
      <c r="G141" s="91" t="str">
        <f aca="false">G140</f>
        <v>B</v>
      </c>
      <c r="H141" s="92" t="str">
        <f aca="false">H140</f>
        <v>製造</v>
      </c>
      <c r="I141" s="93" t="n">
        <f aca="false">I140</f>
        <v>3.54285714285714</v>
      </c>
      <c r="J141" s="94" t="s">
        <v>33</v>
      </c>
      <c r="K141" s="95"/>
      <c r="L141" s="96"/>
      <c r="M141" s="97" t="n">
        <f aca="false">M140</f>
        <v>0</v>
      </c>
      <c r="N141" s="98" t="n">
        <f aca="false">N140</f>
        <v>0</v>
      </c>
      <c r="O141" s="83"/>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5"/>
      <c r="AT141" s="86"/>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5"/>
      <c r="BY141" s="86"/>
      <c r="BZ141" s="84"/>
      <c r="CA141" s="84"/>
      <c r="CB141" s="84"/>
      <c r="CC141" s="84"/>
      <c r="CD141" s="84"/>
      <c r="CE141" s="84"/>
      <c r="CF141" s="84"/>
      <c r="CG141" s="84"/>
      <c r="CH141" s="84"/>
      <c r="CI141" s="84"/>
      <c r="CJ141" s="84"/>
      <c r="CK141" s="84"/>
      <c r="CL141" s="84"/>
      <c r="CM141" s="84"/>
      <c r="CN141" s="84"/>
      <c r="CO141" s="84"/>
      <c r="CP141" s="84"/>
      <c r="CQ141" s="84"/>
      <c r="CR141" s="84"/>
      <c r="CS141" s="84"/>
      <c r="CT141" s="84"/>
      <c r="CU141" s="84"/>
      <c r="CV141" s="84"/>
      <c r="CW141" s="84"/>
      <c r="CX141" s="84"/>
      <c r="CY141" s="84"/>
      <c r="CZ141" s="84"/>
      <c r="DA141" s="84"/>
      <c r="DB141" s="84"/>
      <c r="DC141" s="85"/>
    </row>
    <row r="142" customFormat="false" ht="18.75" hidden="true" customHeight="false" outlineLevel="0" collapsed="false">
      <c r="A142" s="99" t="n">
        <f aca="false">(ROW()-6)/2</f>
        <v>68</v>
      </c>
      <c r="B142" s="100" t="n">
        <f aca="false">B141</f>
        <v>34</v>
      </c>
      <c r="C142" s="101" t="str">
        <f aca="false">C141</f>
        <v>試験開始画面</v>
      </c>
      <c r="D142" s="102" t="str">
        <f aca="false">D141</f>
        <v>試験の解答時間の表示</v>
      </c>
      <c r="E142" s="74" t="str">
        <f aca="false">E141</f>
        <v>受講生</v>
      </c>
      <c r="F142" s="74" t="str">
        <f aca="false">F141</f>
        <v>初級</v>
      </c>
      <c r="G142" s="74" t="str">
        <f aca="false">G141</f>
        <v>B</v>
      </c>
      <c r="H142" s="103" t="s">
        <v>34</v>
      </c>
      <c r="I142" s="78" t="n">
        <f aca="false">変更管理台帳!$BW40</f>
        <v>2.45714285714286</v>
      </c>
      <c r="J142" s="79" t="s">
        <v>32</v>
      </c>
      <c r="K142" s="81" t="str">
        <f aca="false">IF($L140&lt;&gt;"",WORKDAY($L140,1,祝日・休校日!$B$3:$B$62),"")</f>
        <v/>
      </c>
      <c r="L142" s="81" t="str">
        <f aca="false">IF($K142&lt;&gt;"",WORKDAY($K142,$I142 -0.11,祝日・休校日!$B$3:$B$62),"")</f>
        <v/>
      </c>
      <c r="M142" s="76" t="n">
        <f aca="false">M141</f>
        <v>0</v>
      </c>
      <c r="N142" s="82" t="n">
        <f aca="false">IF(MAX(O142:DC142)&lt;&gt;0,IF(MAX(O143:DC143)/MAX(O142:DC142)=1,1,MAX(O143:DC143)/MAX(O142:DC142)),0)</f>
        <v>0</v>
      </c>
      <c r="O142" s="83"/>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5"/>
      <c r="AT142" s="86"/>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5"/>
      <c r="BY142" s="86"/>
      <c r="BZ142" s="84"/>
      <c r="CA142" s="84"/>
      <c r="CB142" s="84"/>
      <c r="CC142" s="84"/>
      <c r="CD142" s="84"/>
      <c r="CE142" s="84"/>
      <c r="CF142" s="84"/>
      <c r="CG142" s="84"/>
      <c r="CH142" s="84"/>
      <c r="CI142" s="84"/>
      <c r="CJ142" s="84"/>
      <c r="CK142" s="84"/>
      <c r="CL142" s="84"/>
      <c r="CM142" s="84"/>
      <c r="CN142" s="84"/>
      <c r="CO142" s="84"/>
      <c r="CP142" s="84"/>
      <c r="CQ142" s="84"/>
      <c r="CR142" s="84"/>
      <c r="CS142" s="84"/>
      <c r="CT142" s="84"/>
      <c r="CU142" s="84"/>
      <c r="CV142" s="84"/>
      <c r="CW142" s="84"/>
      <c r="CX142" s="84"/>
      <c r="CY142" s="84"/>
      <c r="CZ142" s="84"/>
      <c r="DA142" s="84"/>
      <c r="DB142" s="84"/>
      <c r="DC142" s="85"/>
    </row>
    <row r="143" customFormat="false" ht="18.75" hidden="true" customHeight="false" outlineLevel="0" collapsed="false">
      <c r="A143" s="104" t="n">
        <f aca="false">A142</f>
        <v>68</v>
      </c>
      <c r="B143" s="105" t="n">
        <f aca="false">B142</f>
        <v>34</v>
      </c>
      <c r="C143" s="106" t="str">
        <f aca="false">C142</f>
        <v>試験開始画面</v>
      </c>
      <c r="D143" s="107" t="str">
        <f aca="false">D142</f>
        <v>試験の解答時間の表示</v>
      </c>
      <c r="E143" s="91" t="str">
        <f aca="false">E142</f>
        <v>受講生</v>
      </c>
      <c r="F143" s="91" t="str">
        <f aca="false">F142</f>
        <v>初級</v>
      </c>
      <c r="G143" s="91" t="str">
        <f aca="false">G142</f>
        <v>B</v>
      </c>
      <c r="H143" s="108" t="str">
        <f aca="false">H142</f>
        <v>試験</v>
      </c>
      <c r="I143" s="109" t="n">
        <f aca="false">I142</f>
        <v>2.45714285714286</v>
      </c>
      <c r="J143" s="94" t="s">
        <v>33</v>
      </c>
      <c r="K143" s="110"/>
      <c r="L143" s="96"/>
      <c r="M143" s="97" t="n">
        <f aca="false">M142</f>
        <v>0</v>
      </c>
      <c r="N143" s="98" t="n">
        <f aca="false">N142</f>
        <v>0</v>
      </c>
      <c r="O143" s="83"/>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5"/>
      <c r="AT143" s="86"/>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5"/>
      <c r="BY143" s="86"/>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5"/>
    </row>
    <row r="144" customFormat="false" ht="22.5" hidden="true" customHeight="false" outlineLevel="0" collapsed="false">
      <c r="A144" s="70" t="n">
        <f aca="false">(ROW()-6)/2</f>
        <v>69</v>
      </c>
      <c r="B144" s="71" t="n">
        <f aca="false">変更管理台帳!$A41</f>
        <v>35</v>
      </c>
      <c r="C144" s="72" t="str">
        <f aca="false">変更管理台帳!$B41</f>
        <v>試験問題画面</v>
      </c>
      <c r="D144" s="73" t="str">
        <f aca="false">変更管理台帳!$C41</f>
        <v>①残り時間の表示
②戻るボタンの追加</v>
      </c>
      <c r="E144" s="74" t="str">
        <f aca="false">変更管理台帳!$G41</f>
        <v>受講生</v>
      </c>
      <c r="F144" s="75" t="str">
        <f aca="false">変更管理台帳!$K41</f>
        <v>初級</v>
      </c>
      <c r="G144" s="76" t="str">
        <f aca="false">変更管理台帳!$L41</f>
        <v>B</v>
      </c>
      <c r="H144" s="77" t="s">
        <v>31</v>
      </c>
      <c r="I144" s="78" t="n">
        <f aca="false">変更管理台帳!$AX41</f>
        <v>3.17142857142857</v>
      </c>
      <c r="J144" s="79" t="s">
        <v>32</v>
      </c>
      <c r="K144" s="80"/>
      <c r="L144" s="81"/>
      <c r="M144" s="76"/>
      <c r="N144" s="82" t="n">
        <f aca="false">IF(MAX(O144:DC144)&lt;&gt;0,IF(MAX(O145:DC145)/MAX(O144:DC144)=1,1,MAX(O145:DC145)/MAX(O144:DC144)),0)</f>
        <v>0</v>
      </c>
      <c r="O144" s="83"/>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5"/>
      <c r="AT144" s="86"/>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5"/>
      <c r="BY144" s="86"/>
      <c r="BZ144" s="84"/>
      <c r="CA144" s="84"/>
      <c r="CB144" s="84"/>
      <c r="CC144" s="84"/>
      <c r="CD144" s="84"/>
      <c r="CE144" s="84"/>
      <c r="CF144" s="84"/>
      <c r="CG144" s="84"/>
      <c r="CH144" s="84"/>
      <c r="CI144" s="84"/>
      <c r="CJ144" s="84"/>
      <c r="CK144" s="84"/>
      <c r="CL144" s="84"/>
      <c r="CM144" s="84"/>
      <c r="CN144" s="84"/>
      <c r="CO144" s="84"/>
      <c r="CP144" s="84"/>
      <c r="CQ144" s="84"/>
      <c r="CR144" s="84"/>
      <c r="CS144" s="84"/>
      <c r="CT144" s="84"/>
      <c r="CU144" s="84"/>
      <c r="CV144" s="84"/>
      <c r="CW144" s="84"/>
      <c r="CX144" s="84"/>
      <c r="CY144" s="84"/>
      <c r="CZ144" s="84"/>
      <c r="DA144" s="84"/>
      <c r="DB144" s="84"/>
      <c r="DC144" s="85"/>
    </row>
    <row r="145" customFormat="false" ht="22.5" hidden="true" customHeight="false" outlineLevel="0" collapsed="false">
      <c r="A145" s="87" t="n">
        <f aca="false">A144</f>
        <v>69</v>
      </c>
      <c r="B145" s="88" t="n">
        <f aca="false">B144</f>
        <v>35</v>
      </c>
      <c r="C145" s="89" t="str">
        <f aca="false">C144</f>
        <v>試験問題画面</v>
      </c>
      <c r="D145" s="90" t="str">
        <f aca="false">D144</f>
        <v>①残り時間の表示
②戻るボタンの追加</v>
      </c>
      <c r="E145" s="91" t="str">
        <f aca="false">E144</f>
        <v>受講生</v>
      </c>
      <c r="F145" s="91" t="str">
        <f aca="false">F144</f>
        <v>初級</v>
      </c>
      <c r="G145" s="91" t="str">
        <f aca="false">G144</f>
        <v>B</v>
      </c>
      <c r="H145" s="92" t="str">
        <f aca="false">H144</f>
        <v>製造</v>
      </c>
      <c r="I145" s="93" t="n">
        <f aca="false">I144</f>
        <v>3.17142857142857</v>
      </c>
      <c r="J145" s="94" t="s">
        <v>33</v>
      </c>
      <c r="K145" s="95"/>
      <c r="L145" s="96"/>
      <c r="M145" s="97" t="n">
        <f aca="false">M144</f>
        <v>0</v>
      </c>
      <c r="N145" s="98" t="n">
        <f aca="false">N144</f>
        <v>0</v>
      </c>
      <c r="O145" s="83"/>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5"/>
      <c r="AT145" s="86"/>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5"/>
      <c r="BY145" s="86"/>
      <c r="BZ145" s="84"/>
      <c r="CA145" s="84"/>
      <c r="CB145" s="84"/>
      <c r="CC145" s="84"/>
      <c r="CD145" s="84"/>
      <c r="CE145" s="84"/>
      <c r="CF145" s="84"/>
      <c r="CG145" s="84"/>
      <c r="CH145" s="84"/>
      <c r="CI145" s="84"/>
      <c r="CJ145" s="84"/>
      <c r="CK145" s="84"/>
      <c r="CL145" s="84"/>
      <c r="CM145" s="84"/>
      <c r="CN145" s="84"/>
      <c r="CO145" s="84"/>
      <c r="CP145" s="84"/>
      <c r="CQ145" s="84"/>
      <c r="CR145" s="84"/>
      <c r="CS145" s="84"/>
      <c r="CT145" s="84"/>
      <c r="CU145" s="84"/>
      <c r="CV145" s="84"/>
      <c r="CW145" s="84"/>
      <c r="CX145" s="84"/>
      <c r="CY145" s="84"/>
      <c r="CZ145" s="84"/>
      <c r="DA145" s="84"/>
      <c r="DB145" s="84"/>
      <c r="DC145" s="85"/>
    </row>
    <row r="146" customFormat="false" ht="22.5" hidden="true" customHeight="false" outlineLevel="0" collapsed="false">
      <c r="A146" s="99" t="n">
        <f aca="false">(ROW()-6)/2</f>
        <v>70</v>
      </c>
      <c r="B146" s="100" t="n">
        <f aca="false">B145</f>
        <v>35</v>
      </c>
      <c r="C146" s="101" t="str">
        <f aca="false">C145</f>
        <v>試験問題画面</v>
      </c>
      <c r="D146" s="102" t="str">
        <f aca="false">D145</f>
        <v>①残り時間の表示
②戻るボタンの追加</v>
      </c>
      <c r="E146" s="74" t="str">
        <f aca="false">E145</f>
        <v>受講生</v>
      </c>
      <c r="F146" s="74" t="str">
        <f aca="false">F145</f>
        <v>初級</v>
      </c>
      <c r="G146" s="74" t="str">
        <f aca="false">G145</f>
        <v>B</v>
      </c>
      <c r="H146" s="103" t="s">
        <v>34</v>
      </c>
      <c r="I146" s="78" t="n">
        <f aca="false">変更管理台帳!$BW41</f>
        <v>1.6</v>
      </c>
      <c r="J146" s="79" t="s">
        <v>32</v>
      </c>
      <c r="K146" s="81" t="str">
        <f aca="false">IF($L144&lt;&gt;"",WORKDAY($L144,1,祝日・休校日!$B$3:$B$62),"")</f>
        <v/>
      </c>
      <c r="L146" s="81" t="str">
        <f aca="false">IF($K146&lt;&gt;"",WORKDAY($K146,$I146 -0.11,祝日・休校日!$B$3:$B$62),"")</f>
        <v/>
      </c>
      <c r="M146" s="76" t="n">
        <f aca="false">M145</f>
        <v>0</v>
      </c>
      <c r="N146" s="82" t="n">
        <f aca="false">IF(MAX(O146:DC146)&lt;&gt;0,IF(MAX(O147:DC147)/MAX(O146:DC146)=1,1,MAX(O147:DC147)/MAX(O146:DC146)),0)</f>
        <v>0</v>
      </c>
      <c r="O146" s="83"/>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5"/>
      <c r="AT146" s="86"/>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5"/>
      <c r="BY146" s="86"/>
      <c r="BZ146" s="84"/>
      <c r="CA146" s="84"/>
      <c r="CB146" s="84"/>
      <c r="CC146" s="84"/>
      <c r="CD146" s="84"/>
      <c r="CE146" s="84"/>
      <c r="CF146" s="84"/>
      <c r="CG146" s="84"/>
      <c r="CH146" s="84"/>
      <c r="CI146" s="84"/>
      <c r="CJ146" s="84"/>
      <c r="CK146" s="84"/>
      <c r="CL146" s="84"/>
      <c r="CM146" s="84"/>
      <c r="CN146" s="84"/>
      <c r="CO146" s="84"/>
      <c r="CP146" s="84"/>
      <c r="CQ146" s="84"/>
      <c r="CR146" s="84"/>
      <c r="CS146" s="84"/>
      <c r="CT146" s="84"/>
      <c r="CU146" s="84"/>
      <c r="CV146" s="84"/>
      <c r="CW146" s="84"/>
      <c r="CX146" s="84"/>
      <c r="CY146" s="84"/>
      <c r="CZ146" s="84"/>
      <c r="DA146" s="84"/>
      <c r="DB146" s="84"/>
      <c r="DC146" s="85"/>
    </row>
    <row r="147" customFormat="false" ht="22.5" hidden="true" customHeight="false" outlineLevel="0" collapsed="false">
      <c r="A147" s="104" t="n">
        <f aca="false">A146</f>
        <v>70</v>
      </c>
      <c r="B147" s="105" t="n">
        <f aca="false">B146</f>
        <v>35</v>
      </c>
      <c r="C147" s="106" t="str">
        <f aca="false">C146</f>
        <v>試験問題画面</v>
      </c>
      <c r="D147" s="107" t="str">
        <f aca="false">D146</f>
        <v>①残り時間の表示
②戻るボタンの追加</v>
      </c>
      <c r="E147" s="91" t="str">
        <f aca="false">E146</f>
        <v>受講生</v>
      </c>
      <c r="F147" s="91" t="str">
        <f aca="false">F146</f>
        <v>初級</v>
      </c>
      <c r="G147" s="91" t="str">
        <f aca="false">G146</f>
        <v>B</v>
      </c>
      <c r="H147" s="108" t="str">
        <f aca="false">H146</f>
        <v>試験</v>
      </c>
      <c r="I147" s="109" t="n">
        <f aca="false">I146</f>
        <v>1.6</v>
      </c>
      <c r="J147" s="94" t="s">
        <v>33</v>
      </c>
      <c r="K147" s="110"/>
      <c r="L147" s="96"/>
      <c r="M147" s="97" t="n">
        <f aca="false">M146</f>
        <v>0</v>
      </c>
      <c r="N147" s="98" t="n">
        <f aca="false">N146</f>
        <v>0</v>
      </c>
      <c r="O147" s="83"/>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5"/>
      <c r="AT147" s="86"/>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5"/>
      <c r="BY147" s="86"/>
      <c r="BZ147" s="84"/>
      <c r="CA147" s="84"/>
      <c r="CB147" s="84"/>
      <c r="CC147" s="84"/>
      <c r="CD147" s="84"/>
      <c r="CE147" s="84"/>
      <c r="CF147" s="84"/>
      <c r="CG147" s="84"/>
      <c r="CH147" s="84"/>
      <c r="CI147" s="84"/>
      <c r="CJ147" s="84"/>
      <c r="CK147" s="84"/>
      <c r="CL147" s="84"/>
      <c r="CM147" s="84"/>
      <c r="CN147" s="84"/>
      <c r="CO147" s="84"/>
      <c r="CP147" s="84"/>
      <c r="CQ147" s="84"/>
      <c r="CR147" s="84"/>
      <c r="CS147" s="84"/>
      <c r="CT147" s="84"/>
      <c r="CU147" s="84"/>
      <c r="CV147" s="84"/>
      <c r="CW147" s="84"/>
      <c r="CX147" s="84"/>
      <c r="CY147" s="84"/>
      <c r="CZ147" s="84"/>
      <c r="DA147" s="84"/>
      <c r="DB147" s="84"/>
      <c r="DC147" s="85"/>
    </row>
    <row r="148" customFormat="false" ht="18.75" hidden="true" customHeight="false" outlineLevel="0" collapsed="false">
      <c r="A148" s="70" t="n">
        <f aca="false">(ROW()-6)/2</f>
        <v>71</v>
      </c>
      <c r="B148" s="71" t="n">
        <f aca="false">変更管理台帳!$A42</f>
        <v>36</v>
      </c>
      <c r="C148" s="72" t="str">
        <f aca="false">変更管理台帳!$B42</f>
        <v>試験回答確認画面</v>
      </c>
      <c r="D148" s="73" t="str">
        <f aca="false">変更管理台帳!$C42</f>
        <v>残り時間の表示</v>
      </c>
      <c r="E148" s="74" t="str">
        <f aca="false">変更管理台帳!$G42</f>
        <v>受講生</v>
      </c>
      <c r="F148" s="75" t="str">
        <f aca="false">変更管理台帳!$K42</f>
        <v>初級</v>
      </c>
      <c r="G148" s="76" t="str">
        <f aca="false">変更管理台帳!$L42</f>
        <v>B</v>
      </c>
      <c r="H148" s="77" t="s">
        <v>31</v>
      </c>
      <c r="I148" s="78" t="n">
        <f aca="false">変更管理台帳!$AX42</f>
        <v>2.22857142857143</v>
      </c>
      <c r="J148" s="79" t="s">
        <v>32</v>
      </c>
      <c r="K148" s="80" t="n">
        <v>45384</v>
      </c>
      <c r="L148" s="81" t="n">
        <f aca="false">IF($K148&lt;&gt;"",WORKDAY($K148,$I148 -0.11,祝日・休校日!$B$3:$B$62),"")</f>
        <v>45386</v>
      </c>
      <c r="M148" s="76"/>
      <c r="N148" s="82" t="n">
        <f aca="false">IF(MAX(O148:DC148)&lt;&gt;0,IF(MAX(O149:DC149)/MAX(O148:DC148)=1,1,MAX(O149:DC149)/MAX(O148:DC148)),0)</f>
        <v>0</v>
      </c>
      <c r="O148" s="83"/>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5"/>
      <c r="AT148" s="86"/>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5"/>
      <c r="BY148" s="86"/>
      <c r="BZ148" s="84"/>
      <c r="CA148" s="84"/>
      <c r="CB148" s="84"/>
      <c r="CC148" s="84"/>
      <c r="CD148" s="84"/>
      <c r="CE148" s="84"/>
      <c r="CF148" s="84"/>
      <c r="CG148" s="84"/>
      <c r="CH148" s="84"/>
      <c r="CI148" s="84"/>
      <c r="CJ148" s="84"/>
      <c r="CK148" s="84"/>
      <c r="CL148" s="84"/>
      <c r="CM148" s="84"/>
      <c r="CN148" s="84"/>
      <c r="CO148" s="84"/>
      <c r="CP148" s="84"/>
      <c r="CQ148" s="84"/>
      <c r="CR148" s="84"/>
      <c r="CS148" s="84"/>
      <c r="CT148" s="84"/>
      <c r="CU148" s="84"/>
      <c r="CV148" s="84"/>
      <c r="CW148" s="84"/>
      <c r="CX148" s="84"/>
      <c r="CY148" s="84"/>
      <c r="CZ148" s="84"/>
      <c r="DA148" s="84"/>
      <c r="DB148" s="84"/>
      <c r="DC148" s="85"/>
    </row>
    <row r="149" customFormat="false" ht="18.75" hidden="true" customHeight="false" outlineLevel="0" collapsed="false">
      <c r="A149" s="87" t="n">
        <f aca="false">A148</f>
        <v>71</v>
      </c>
      <c r="B149" s="88" t="n">
        <f aca="false">B148</f>
        <v>36</v>
      </c>
      <c r="C149" s="89" t="str">
        <f aca="false">C148</f>
        <v>試験回答確認画面</v>
      </c>
      <c r="D149" s="90" t="str">
        <f aca="false">D148</f>
        <v>残り時間の表示</v>
      </c>
      <c r="E149" s="91" t="str">
        <f aca="false">E148</f>
        <v>受講生</v>
      </c>
      <c r="F149" s="91" t="str">
        <f aca="false">F148</f>
        <v>初級</v>
      </c>
      <c r="G149" s="91" t="str">
        <f aca="false">G148</f>
        <v>B</v>
      </c>
      <c r="H149" s="92" t="str">
        <f aca="false">H148</f>
        <v>製造</v>
      </c>
      <c r="I149" s="93" t="n">
        <f aca="false">I148</f>
        <v>2.22857142857143</v>
      </c>
      <c r="J149" s="94" t="s">
        <v>33</v>
      </c>
      <c r="K149" s="95"/>
      <c r="L149" s="96"/>
      <c r="M149" s="97" t="n">
        <f aca="false">M148</f>
        <v>0</v>
      </c>
      <c r="N149" s="98" t="n">
        <f aca="false">N148</f>
        <v>0</v>
      </c>
      <c r="O149" s="83"/>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5"/>
      <c r="AT149" s="86"/>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5"/>
      <c r="BY149" s="86"/>
      <c r="BZ149" s="84"/>
      <c r="CA149" s="84"/>
      <c r="CB149" s="84"/>
      <c r="CC149" s="84"/>
      <c r="CD149" s="84"/>
      <c r="CE149" s="84"/>
      <c r="CF149" s="84"/>
      <c r="CG149" s="84"/>
      <c r="CH149" s="84"/>
      <c r="CI149" s="84"/>
      <c r="CJ149" s="84"/>
      <c r="CK149" s="84"/>
      <c r="CL149" s="84"/>
      <c r="CM149" s="84"/>
      <c r="CN149" s="84"/>
      <c r="CO149" s="84"/>
      <c r="CP149" s="84"/>
      <c r="CQ149" s="84"/>
      <c r="CR149" s="84"/>
      <c r="CS149" s="84"/>
      <c r="CT149" s="84"/>
      <c r="CU149" s="84"/>
      <c r="CV149" s="84"/>
      <c r="CW149" s="84"/>
      <c r="CX149" s="84"/>
      <c r="CY149" s="84"/>
      <c r="CZ149" s="84"/>
      <c r="DA149" s="84"/>
      <c r="DB149" s="84"/>
      <c r="DC149" s="85"/>
    </row>
    <row r="150" customFormat="false" ht="18.75" hidden="true" customHeight="false" outlineLevel="0" collapsed="false">
      <c r="A150" s="99" t="n">
        <f aca="false">(ROW()-6)/2</f>
        <v>72</v>
      </c>
      <c r="B150" s="100" t="n">
        <f aca="false">B149</f>
        <v>36</v>
      </c>
      <c r="C150" s="101" t="str">
        <f aca="false">C149</f>
        <v>試験回答確認画面</v>
      </c>
      <c r="D150" s="102" t="str">
        <f aca="false">D149</f>
        <v>残り時間の表示</v>
      </c>
      <c r="E150" s="74" t="str">
        <f aca="false">E149</f>
        <v>受講生</v>
      </c>
      <c r="F150" s="74" t="str">
        <f aca="false">F149</f>
        <v>初級</v>
      </c>
      <c r="G150" s="74" t="str">
        <f aca="false">G149</f>
        <v>B</v>
      </c>
      <c r="H150" s="103" t="s">
        <v>34</v>
      </c>
      <c r="I150" s="78" t="n">
        <f aca="false">変更管理台帳!$BW42</f>
        <v>1.42857142857143</v>
      </c>
      <c r="J150" s="79" t="s">
        <v>32</v>
      </c>
      <c r="K150" s="81" t="n">
        <f aca="false">IF($L148&lt;&gt;"",WORKDAY($L148,1,祝日・休校日!$B$3:$B$62),"")</f>
        <v>45387</v>
      </c>
      <c r="L150" s="81" t="n">
        <f aca="false">IF($K150&lt;&gt;"",WORKDAY($K150,$I150 -0.11,祝日・休校日!$B$3:$B$62),"")</f>
        <v>45390</v>
      </c>
      <c r="M150" s="76" t="n">
        <f aca="false">M149</f>
        <v>0</v>
      </c>
      <c r="N150" s="82" t="n">
        <f aca="false">IF(MAX(O150:DC150)&lt;&gt;0,IF(MAX(O151:DC151)/MAX(O150:DC150)=1,1,MAX(O151:DC151)/MAX(O150:DC150)),0)</f>
        <v>0</v>
      </c>
      <c r="O150" s="83"/>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5"/>
      <c r="AT150" s="86"/>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5"/>
      <c r="BY150" s="86"/>
      <c r="BZ150" s="84"/>
      <c r="CA150" s="84"/>
      <c r="CB150" s="84"/>
      <c r="CC150" s="84"/>
      <c r="CD150" s="84"/>
      <c r="CE150" s="84"/>
      <c r="CF150" s="84"/>
      <c r="CG150" s="84"/>
      <c r="CH150" s="84"/>
      <c r="CI150" s="84"/>
      <c r="CJ150" s="84"/>
      <c r="CK150" s="84"/>
      <c r="CL150" s="84"/>
      <c r="CM150" s="84"/>
      <c r="CN150" s="84"/>
      <c r="CO150" s="84"/>
      <c r="CP150" s="84"/>
      <c r="CQ150" s="84"/>
      <c r="CR150" s="84"/>
      <c r="CS150" s="84"/>
      <c r="CT150" s="84"/>
      <c r="CU150" s="84"/>
      <c r="CV150" s="84"/>
      <c r="CW150" s="84"/>
      <c r="CX150" s="84"/>
      <c r="CY150" s="84"/>
      <c r="CZ150" s="84"/>
      <c r="DA150" s="84"/>
      <c r="DB150" s="84"/>
      <c r="DC150" s="85"/>
    </row>
    <row r="151" customFormat="false" ht="18.75" hidden="true" customHeight="false" outlineLevel="0" collapsed="false">
      <c r="A151" s="104" t="n">
        <f aca="false">A150</f>
        <v>72</v>
      </c>
      <c r="B151" s="105" t="n">
        <f aca="false">B150</f>
        <v>36</v>
      </c>
      <c r="C151" s="106" t="str">
        <f aca="false">C150</f>
        <v>試験回答確認画面</v>
      </c>
      <c r="D151" s="107" t="str">
        <f aca="false">D150</f>
        <v>残り時間の表示</v>
      </c>
      <c r="E151" s="91" t="str">
        <f aca="false">E150</f>
        <v>受講生</v>
      </c>
      <c r="F151" s="91" t="str">
        <f aca="false">F150</f>
        <v>初級</v>
      </c>
      <c r="G151" s="91" t="str">
        <f aca="false">G150</f>
        <v>B</v>
      </c>
      <c r="H151" s="108" t="str">
        <f aca="false">H150</f>
        <v>試験</v>
      </c>
      <c r="I151" s="109" t="n">
        <f aca="false">I150</f>
        <v>1.42857142857143</v>
      </c>
      <c r="J151" s="94" t="s">
        <v>33</v>
      </c>
      <c r="K151" s="110"/>
      <c r="L151" s="96"/>
      <c r="M151" s="97" t="n">
        <f aca="false">M150</f>
        <v>0</v>
      </c>
      <c r="N151" s="98" t="n">
        <f aca="false">N150</f>
        <v>0</v>
      </c>
      <c r="O151" s="83"/>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5"/>
      <c r="AT151" s="86"/>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5"/>
      <c r="BY151" s="86"/>
      <c r="BZ151" s="84"/>
      <c r="CA151" s="84"/>
      <c r="CB151" s="84"/>
      <c r="CC151" s="84"/>
      <c r="CD151" s="84"/>
      <c r="CE151" s="84"/>
      <c r="CF151" s="84"/>
      <c r="CG151" s="84"/>
      <c r="CH151" s="84"/>
      <c r="CI151" s="84"/>
      <c r="CJ151" s="84"/>
      <c r="CK151" s="84"/>
      <c r="CL151" s="84"/>
      <c r="CM151" s="84"/>
      <c r="CN151" s="84"/>
      <c r="CO151" s="84"/>
      <c r="CP151" s="84"/>
      <c r="CQ151" s="84"/>
      <c r="CR151" s="84"/>
      <c r="CS151" s="84"/>
      <c r="CT151" s="84"/>
      <c r="CU151" s="84"/>
      <c r="CV151" s="84"/>
      <c r="CW151" s="84"/>
      <c r="CX151" s="84"/>
      <c r="CY151" s="84"/>
      <c r="CZ151" s="84"/>
      <c r="DA151" s="84"/>
      <c r="DB151" s="84"/>
      <c r="DC151" s="85"/>
    </row>
    <row r="152" customFormat="false" ht="18.75" hidden="true" customHeight="false" outlineLevel="0" collapsed="false">
      <c r="A152" s="70" t="n">
        <f aca="false">(ROW()-6)/2</f>
        <v>73</v>
      </c>
      <c r="B152" s="71" t="n">
        <f aca="false">変更管理台帳!$A43</f>
        <v>37</v>
      </c>
      <c r="C152" s="72" t="str">
        <f aca="false">変更管理台帳!$B43</f>
        <v>試験回答確認画面</v>
      </c>
      <c r="D152" s="73" t="str">
        <f aca="false">変更管理台帳!$C43</f>
        <v>回答数の表示</v>
      </c>
      <c r="E152" s="74" t="str">
        <f aca="false">変更管理台帳!$G43</f>
        <v>受講生</v>
      </c>
      <c r="F152" s="75" t="str">
        <f aca="false">変更管理台帳!$K43</f>
        <v>基礎</v>
      </c>
      <c r="G152" s="76" t="str">
        <f aca="false">変更管理台帳!$L43</f>
        <v>B</v>
      </c>
      <c r="H152" s="77" t="s">
        <v>31</v>
      </c>
      <c r="I152" s="78" t="n">
        <f aca="false">変更管理台帳!$AX43</f>
        <v>2.05714285714286</v>
      </c>
      <c r="J152" s="79" t="s">
        <v>32</v>
      </c>
      <c r="K152" s="80" t="n">
        <v>45384</v>
      </c>
      <c r="L152" s="81" t="n">
        <f aca="false">IF($K152&lt;&gt;"",WORKDAY($K152,$I152 -0.11,祝日・休校日!$B$3:$B$62),"")</f>
        <v>45385</v>
      </c>
      <c r="M152" s="76"/>
      <c r="N152" s="82" t="n">
        <f aca="false">IF(MAX(O152:DC152)&lt;&gt;0,IF(MAX(O153:DC153)/MAX(O152:DC152)=1,1,MAX(O153:DC153)/MAX(O152:DC152)),0)</f>
        <v>0</v>
      </c>
      <c r="O152" s="83"/>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5"/>
      <c r="AT152" s="86"/>
      <c r="AU152" s="84"/>
      <c r="AV152" s="84"/>
      <c r="AW152" s="84"/>
      <c r="AX152" s="84"/>
      <c r="AY152" s="84"/>
      <c r="AZ152" s="84"/>
      <c r="BA152" s="84"/>
      <c r="BB152" s="84"/>
      <c r="BC152" s="84"/>
      <c r="BD152" s="84"/>
      <c r="BE152" s="84"/>
      <c r="BF152" s="84"/>
      <c r="BG152" s="84"/>
      <c r="BH152" s="84"/>
      <c r="BI152" s="84"/>
      <c r="BJ152" s="84"/>
      <c r="BK152" s="84"/>
      <c r="BL152" s="84"/>
      <c r="BM152" s="84"/>
      <c r="BN152" s="84"/>
      <c r="BO152" s="84"/>
      <c r="BP152" s="84"/>
      <c r="BQ152" s="84"/>
      <c r="BR152" s="84"/>
      <c r="BS152" s="84"/>
      <c r="BT152" s="84"/>
      <c r="BU152" s="84"/>
      <c r="BV152" s="84"/>
      <c r="BW152" s="84"/>
      <c r="BX152" s="85"/>
      <c r="BY152" s="86"/>
      <c r="BZ152" s="84"/>
      <c r="CA152" s="84"/>
      <c r="CB152" s="84"/>
      <c r="CC152" s="84"/>
      <c r="CD152" s="84"/>
      <c r="CE152" s="84"/>
      <c r="CF152" s="84"/>
      <c r="CG152" s="84"/>
      <c r="CH152" s="84"/>
      <c r="CI152" s="84"/>
      <c r="CJ152" s="84"/>
      <c r="CK152" s="84"/>
      <c r="CL152" s="84"/>
      <c r="CM152" s="84"/>
      <c r="CN152" s="84"/>
      <c r="CO152" s="84"/>
      <c r="CP152" s="84"/>
      <c r="CQ152" s="84"/>
      <c r="CR152" s="84"/>
      <c r="CS152" s="84"/>
      <c r="CT152" s="84"/>
      <c r="CU152" s="84"/>
      <c r="CV152" s="84"/>
      <c r="CW152" s="84"/>
      <c r="CX152" s="84"/>
      <c r="CY152" s="84"/>
      <c r="CZ152" s="84"/>
      <c r="DA152" s="84"/>
      <c r="DB152" s="84"/>
      <c r="DC152" s="85"/>
    </row>
    <row r="153" customFormat="false" ht="18.75" hidden="true" customHeight="false" outlineLevel="0" collapsed="false">
      <c r="A153" s="87" t="n">
        <f aca="false">A152</f>
        <v>73</v>
      </c>
      <c r="B153" s="88" t="n">
        <f aca="false">B152</f>
        <v>37</v>
      </c>
      <c r="C153" s="89" t="str">
        <f aca="false">C152</f>
        <v>試験回答確認画面</v>
      </c>
      <c r="D153" s="90" t="str">
        <f aca="false">D152</f>
        <v>回答数の表示</v>
      </c>
      <c r="E153" s="91" t="str">
        <f aca="false">E152</f>
        <v>受講生</v>
      </c>
      <c r="F153" s="91" t="str">
        <f aca="false">F152</f>
        <v>基礎</v>
      </c>
      <c r="G153" s="91" t="str">
        <f aca="false">G152</f>
        <v>B</v>
      </c>
      <c r="H153" s="92" t="str">
        <f aca="false">H152</f>
        <v>製造</v>
      </c>
      <c r="I153" s="93" t="n">
        <f aca="false">I152</f>
        <v>2.05714285714286</v>
      </c>
      <c r="J153" s="94" t="s">
        <v>33</v>
      </c>
      <c r="K153" s="95"/>
      <c r="L153" s="96"/>
      <c r="M153" s="97" t="n">
        <f aca="false">M152</f>
        <v>0</v>
      </c>
      <c r="N153" s="98" t="n">
        <f aca="false">N152</f>
        <v>0</v>
      </c>
      <c r="O153" s="83"/>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5"/>
      <c r="AT153" s="86"/>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84"/>
      <c r="BT153" s="84"/>
      <c r="BU153" s="84"/>
      <c r="BV153" s="84"/>
      <c r="BW153" s="84"/>
      <c r="BX153" s="85"/>
      <c r="BY153" s="86"/>
      <c r="BZ153" s="84"/>
      <c r="CA153" s="84"/>
      <c r="CB153" s="84"/>
      <c r="CC153" s="84"/>
      <c r="CD153" s="84"/>
      <c r="CE153" s="84"/>
      <c r="CF153" s="84"/>
      <c r="CG153" s="84"/>
      <c r="CH153" s="84"/>
      <c r="CI153" s="84"/>
      <c r="CJ153" s="84"/>
      <c r="CK153" s="84"/>
      <c r="CL153" s="84"/>
      <c r="CM153" s="84"/>
      <c r="CN153" s="84"/>
      <c r="CO153" s="84"/>
      <c r="CP153" s="84"/>
      <c r="CQ153" s="84"/>
      <c r="CR153" s="84"/>
      <c r="CS153" s="84"/>
      <c r="CT153" s="84"/>
      <c r="CU153" s="84"/>
      <c r="CV153" s="84"/>
      <c r="CW153" s="84"/>
      <c r="CX153" s="84"/>
      <c r="CY153" s="84"/>
      <c r="CZ153" s="84"/>
      <c r="DA153" s="84"/>
      <c r="DB153" s="84"/>
      <c r="DC153" s="85"/>
    </row>
    <row r="154" customFormat="false" ht="18.75" hidden="true" customHeight="false" outlineLevel="0" collapsed="false">
      <c r="A154" s="99" t="n">
        <f aca="false">(ROW()-6)/2</f>
        <v>74</v>
      </c>
      <c r="B154" s="100" t="n">
        <f aca="false">B153</f>
        <v>37</v>
      </c>
      <c r="C154" s="101" t="str">
        <f aca="false">C153</f>
        <v>試験回答確認画面</v>
      </c>
      <c r="D154" s="102" t="str">
        <f aca="false">D153</f>
        <v>回答数の表示</v>
      </c>
      <c r="E154" s="74" t="str">
        <f aca="false">E153</f>
        <v>受講生</v>
      </c>
      <c r="F154" s="74" t="str">
        <f aca="false">F153</f>
        <v>基礎</v>
      </c>
      <c r="G154" s="74" t="str">
        <f aca="false">G153</f>
        <v>B</v>
      </c>
      <c r="H154" s="103" t="s">
        <v>34</v>
      </c>
      <c r="I154" s="78" t="n">
        <f aca="false">変更管理台帳!$BW43</f>
        <v>1.51428571428571</v>
      </c>
      <c r="J154" s="79" t="s">
        <v>32</v>
      </c>
      <c r="K154" s="81" t="n">
        <f aca="false">IF($L152&lt;&gt;"",WORKDAY($L152,1,祝日・休校日!$B$3:$B$62),"")</f>
        <v>45386</v>
      </c>
      <c r="L154" s="81" t="n">
        <f aca="false">IF($K154&lt;&gt;"",WORKDAY($K154,$I154 -0.11,祝日・休校日!$B$3:$B$62),"")</f>
        <v>45387</v>
      </c>
      <c r="M154" s="76" t="n">
        <f aca="false">M153</f>
        <v>0</v>
      </c>
      <c r="N154" s="82" t="n">
        <f aca="false">IF(MAX(O154:DC154)&lt;&gt;0,IF(MAX(O155:DC155)/MAX(O154:DC154)=1,1,MAX(O155:DC155)/MAX(O154:DC154)),0)</f>
        <v>0</v>
      </c>
      <c r="O154" s="83"/>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5"/>
      <c r="AT154" s="86"/>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5"/>
      <c r="BY154" s="86"/>
      <c r="BZ154" s="84"/>
      <c r="CA154" s="84"/>
      <c r="CB154" s="84"/>
      <c r="CC154" s="84"/>
      <c r="CD154" s="84"/>
      <c r="CE154" s="84"/>
      <c r="CF154" s="84"/>
      <c r="CG154" s="84"/>
      <c r="CH154" s="84"/>
      <c r="CI154" s="84"/>
      <c r="CJ154" s="84"/>
      <c r="CK154" s="84"/>
      <c r="CL154" s="84"/>
      <c r="CM154" s="84"/>
      <c r="CN154" s="84"/>
      <c r="CO154" s="84"/>
      <c r="CP154" s="84"/>
      <c r="CQ154" s="84"/>
      <c r="CR154" s="84"/>
      <c r="CS154" s="84"/>
      <c r="CT154" s="84"/>
      <c r="CU154" s="84"/>
      <c r="CV154" s="84"/>
      <c r="CW154" s="84"/>
      <c r="CX154" s="84"/>
      <c r="CY154" s="84"/>
      <c r="CZ154" s="84"/>
      <c r="DA154" s="84"/>
      <c r="DB154" s="84"/>
      <c r="DC154" s="85"/>
    </row>
    <row r="155" customFormat="false" ht="18.75" hidden="true" customHeight="false" outlineLevel="0" collapsed="false">
      <c r="A155" s="104" t="n">
        <f aca="false">A154</f>
        <v>74</v>
      </c>
      <c r="B155" s="105" t="n">
        <f aca="false">B154</f>
        <v>37</v>
      </c>
      <c r="C155" s="106" t="str">
        <f aca="false">C154</f>
        <v>試験回答確認画面</v>
      </c>
      <c r="D155" s="107" t="str">
        <f aca="false">D154</f>
        <v>回答数の表示</v>
      </c>
      <c r="E155" s="91" t="str">
        <f aca="false">E154</f>
        <v>受講生</v>
      </c>
      <c r="F155" s="91" t="str">
        <f aca="false">F154</f>
        <v>基礎</v>
      </c>
      <c r="G155" s="91" t="str">
        <f aca="false">G154</f>
        <v>B</v>
      </c>
      <c r="H155" s="108" t="str">
        <f aca="false">H154</f>
        <v>試験</v>
      </c>
      <c r="I155" s="109" t="n">
        <f aca="false">I154</f>
        <v>1.51428571428571</v>
      </c>
      <c r="J155" s="94" t="s">
        <v>33</v>
      </c>
      <c r="K155" s="110"/>
      <c r="L155" s="96"/>
      <c r="M155" s="97" t="n">
        <f aca="false">M154</f>
        <v>0</v>
      </c>
      <c r="N155" s="98" t="n">
        <f aca="false">N154</f>
        <v>0</v>
      </c>
      <c r="O155" s="83"/>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5"/>
      <c r="AT155" s="86"/>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5"/>
      <c r="BY155" s="86"/>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5"/>
    </row>
    <row r="156" customFormat="false" ht="18.75" hidden="true" customHeight="false" outlineLevel="0" collapsed="false">
      <c r="A156" s="70" t="n">
        <f aca="false">(ROW()-6)/2</f>
        <v>75</v>
      </c>
      <c r="B156" s="71" t="n">
        <f aca="false">変更管理台帳!$A44</f>
        <v>38</v>
      </c>
      <c r="C156" s="72" t="str">
        <f aca="false">変更管理台帳!$B44</f>
        <v>試験回答確認画面</v>
      </c>
      <c r="D156" s="73" t="str">
        <f aca="false">変更管理台帳!$C44</f>
        <v>回答送信ダイアログの追加</v>
      </c>
      <c r="E156" s="74" t="str">
        <f aca="false">変更管理台帳!$G44</f>
        <v>受講生</v>
      </c>
      <c r="F156" s="75" t="str">
        <f aca="false">変更管理台帳!$K44</f>
        <v>基礎</v>
      </c>
      <c r="G156" s="76" t="str">
        <f aca="false">変更管理台帳!$L44</f>
        <v>B</v>
      </c>
      <c r="H156" s="77" t="s">
        <v>31</v>
      </c>
      <c r="I156" s="78" t="n">
        <f aca="false">変更管理台帳!$AX44</f>
        <v>1.28571428571429</v>
      </c>
      <c r="J156" s="79" t="s">
        <v>32</v>
      </c>
      <c r="K156" s="80" t="n">
        <v>45384</v>
      </c>
      <c r="L156" s="81" t="n">
        <f aca="false">IF($K156&lt;&gt;"",WORKDAY($K156,$I156 -0.11,祝日・休校日!$B$3:$B$62),"")</f>
        <v>45385</v>
      </c>
      <c r="M156" s="76"/>
      <c r="N156" s="82" t="n">
        <f aca="false">IF(MAX(O156:DC156)&lt;&gt;0,IF(MAX(O157:DC157)/MAX(O156:DC156)=1,1,MAX(O157:DC157)/MAX(O156:DC156)),0)</f>
        <v>0</v>
      </c>
      <c r="O156" s="83"/>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5"/>
      <c r="AT156" s="86"/>
      <c r="AU156" s="84"/>
      <c r="AV156" s="84"/>
      <c r="AW156" s="84"/>
      <c r="AX156" s="84"/>
      <c r="AY156" s="84"/>
      <c r="AZ156" s="84"/>
      <c r="BA156" s="84"/>
      <c r="BB156" s="84"/>
      <c r="BC156" s="84"/>
      <c r="BD156" s="84"/>
      <c r="BE156" s="84"/>
      <c r="BF156" s="84"/>
      <c r="BG156" s="84"/>
      <c r="BH156" s="84"/>
      <c r="BI156" s="84"/>
      <c r="BJ156" s="84"/>
      <c r="BK156" s="84"/>
      <c r="BL156" s="84"/>
      <c r="BM156" s="84"/>
      <c r="BN156" s="84"/>
      <c r="BO156" s="84"/>
      <c r="BP156" s="84"/>
      <c r="BQ156" s="84"/>
      <c r="BR156" s="84"/>
      <c r="BS156" s="84"/>
      <c r="BT156" s="84"/>
      <c r="BU156" s="84"/>
      <c r="BV156" s="84"/>
      <c r="BW156" s="84"/>
      <c r="BX156" s="85"/>
      <c r="BY156" s="86"/>
      <c r="BZ156" s="84"/>
      <c r="CA156" s="84"/>
      <c r="CB156" s="84"/>
      <c r="CC156" s="84"/>
      <c r="CD156" s="84"/>
      <c r="CE156" s="84"/>
      <c r="CF156" s="84"/>
      <c r="CG156" s="84"/>
      <c r="CH156" s="84"/>
      <c r="CI156" s="84"/>
      <c r="CJ156" s="84"/>
      <c r="CK156" s="84"/>
      <c r="CL156" s="84"/>
      <c r="CM156" s="84"/>
      <c r="CN156" s="84"/>
      <c r="CO156" s="84"/>
      <c r="CP156" s="84"/>
      <c r="CQ156" s="84"/>
      <c r="CR156" s="84"/>
      <c r="CS156" s="84"/>
      <c r="CT156" s="84"/>
      <c r="CU156" s="84"/>
      <c r="CV156" s="84"/>
      <c r="CW156" s="84"/>
      <c r="CX156" s="84"/>
      <c r="CY156" s="84"/>
      <c r="CZ156" s="84"/>
      <c r="DA156" s="84"/>
      <c r="DB156" s="84"/>
      <c r="DC156" s="85"/>
    </row>
    <row r="157" customFormat="false" ht="18.75" hidden="true" customHeight="false" outlineLevel="0" collapsed="false">
      <c r="A157" s="87" t="n">
        <f aca="false">A156</f>
        <v>75</v>
      </c>
      <c r="B157" s="88" t="n">
        <f aca="false">B156</f>
        <v>38</v>
      </c>
      <c r="C157" s="89" t="str">
        <f aca="false">C156</f>
        <v>試験回答確認画面</v>
      </c>
      <c r="D157" s="90" t="str">
        <f aca="false">D156</f>
        <v>回答送信ダイアログの追加</v>
      </c>
      <c r="E157" s="91" t="str">
        <f aca="false">E156</f>
        <v>受講生</v>
      </c>
      <c r="F157" s="91" t="str">
        <f aca="false">F156</f>
        <v>基礎</v>
      </c>
      <c r="G157" s="91" t="str">
        <f aca="false">G156</f>
        <v>B</v>
      </c>
      <c r="H157" s="92" t="str">
        <f aca="false">H156</f>
        <v>製造</v>
      </c>
      <c r="I157" s="93" t="n">
        <f aca="false">I156</f>
        <v>1.28571428571429</v>
      </c>
      <c r="J157" s="94" t="s">
        <v>33</v>
      </c>
      <c r="K157" s="95"/>
      <c r="L157" s="96"/>
      <c r="M157" s="97" t="n">
        <f aca="false">M156</f>
        <v>0</v>
      </c>
      <c r="N157" s="98" t="n">
        <f aca="false">N156</f>
        <v>0</v>
      </c>
      <c r="O157" s="83"/>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5"/>
      <c r="AT157" s="86"/>
      <c r="AU157" s="84"/>
      <c r="AV157" s="84"/>
      <c r="AW157" s="84"/>
      <c r="AX157" s="84"/>
      <c r="AY157" s="84"/>
      <c r="AZ157" s="84"/>
      <c r="BA157" s="84"/>
      <c r="BB157" s="84"/>
      <c r="BC157" s="84"/>
      <c r="BD157" s="84"/>
      <c r="BE157" s="84"/>
      <c r="BF157" s="84"/>
      <c r="BG157" s="84"/>
      <c r="BH157" s="84"/>
      <c r="BI157" s="84"/>
      <c r="BJ157" s="84"/>
      <c r="BK157" s="84"/>
      <c r="BL157" s="84"/>
      <c r="BM157" s="84"/>
      <c r="BN157" s="84"/>
      <c r="BO157" s="84"/>
      <c r="BP157" s="84"/>
      <c r="BQ157" s="84"/>
      <c r="BR157" s="84"/>
      <c r="BS157" s="84"/>
      <c r="BT157" s="84"/>
      <c r="BU157" s="84"/>
      <c r="BV157" s="84"/>
      <c r="BW157" s="84"/>
      <c r="BX157" s="85"/>
      <c r="BY157" s="86"/>
      <c r="BZ157" s="84"/>
      <c r="CA157" s="84"/>
      <c r="CB157" s="84"/>
      <c r="CC157" s="84"/>
      <c r="CD157" s="84"/>
      <c r="CE157" s="84"/>
      <c r="CF157" s="84"/>
      <c r="CG157" s="84"/>
      <c r="CH157" s="84"/>
      <c r="CI157" s="84"/>
      <c r="CJ157" s="84"/>
      <c r="CK157" s="84"/>
      <c r="CL157" s="84"/>
      <c r="CM157" s="84"/>
      <c r="CN157" s="84"/>
      <c r="CO157" s="84"/>
      <c r="CP157" s="84"/>
      <c r="CQ157" s="84"/>
      <c r="CR157" s="84"/>
      <c r="CS157" s="84"/>
      <c r="CT157" s="84"/>
      <c r="CU157" s="84"/>
      <c r="CV157" s="84"/>
      <c r="CW157" s="84"/>
      <c r="CX157" s="84"/>
      <c r="CY157" s="84"/>
      <c r="CZ157" s="84"/>
      <c r="DA157" s="84"/>
      <c r="DB157" s="84"/>
      <c r="DC157" s="85"/>
    </row>
    <row r="158" customFormat="false" ht="18.75" hidden="true" customHeight="false" outlineLevel="0" collapsed="false">
      <c r="A158" s="99" t="n">
        <f aca="false">(ROW()-6)/2</f>
        <v>76</v>
      </c>
      <c r="B158" s="100" t="n">
        <f aca="false">B157</f>
        <v>38</v>
      </c>
      <c r="C158" s="101" t="str">
        <f aca="false">C157</f>
        <v>試験回答確認画面</v>
      </c>
      <c r="D158" s="102" t="str">
        <f aca="false">D157</f>
        <v>回答送信ダイアログの追加</v>
      </c>
      <c r="E158" s="74" t="str">
        <f aca="false">E157</f>
        <v>受講生</v>
      </c>
      <c r="F158" s="74" t="str">
        <f aca="false">F157</f>
        <v>基礎</v>
      </c>
      <c r="G158" s="74" t="str">
        <f aca="false">G157</f>
        <v>B</v>
      </c>
      <c r="H158" s="103" t="s">
        <v>34</v>
      </c>
      <c r="I158" s="78" t="n">
        <f aca="false">変更管理台帳!$BW44</f>
        <v>1.17142857142857</v>
      </c>
      <c r="J158" s="79" t="s">
        <v>32</v>
      </c>
      <c r="K158" s="81" t="n">
        <f aca="false">IF($L156&lt;&gt;"",WORKDAY($L156,1,祝日・休校日!$B$3:$B$62),"")</f>
        <v>45386</v>
      </c>
      <c r="L158" s="81" t="n">
        <f aca="false">IF($K158&lt;&gt;"",WORKDAY($K158,$I158 -0.11,祝日・休校日!$B$3:$B$62),"")</f>
        <v>45387</v>
      </c>
      <c r="M158" s="76" t="n">
        <f aca="false">M157</f>
        <v>0</v>
      </c>
      <c r="N158" s="82" t="n">
        <f aca="false">IF(MAX(O158:DC158)&lt;&gt;0,IF(MAX(O159:DC159)/MAX(O158:DC158)=1,1,MAX(O159:DC159)/MAX(O158:DC158)),0)</f>
        <v>0</v>
      </c>
      <c r="O158" s="83"/>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5"/>
      <c r="AT158" s="86"/>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5"/>
      <c r="BY158" s="86"/>
      <c r="BZ158" s="84"/>
      <c r="CA158" s="84"/>
      <c r="CB158" s="84"/>
      <c r="CC158" s="84"/>
      <c r="CD158" s="84"/>
      <c r="CE158" s="84"/>
      <c r="CF158" s="84"/>
      <c r="CG158" s="84"/>
      <c r="CH158" s="84"/>
      <c r="CI158" s="84"/>
      <c r="CJ158" s="84"/>
      <c r="CK158" s="84"/>
      <c r="CL158" s="84"/>
      <c r="CM158" s="84"/>
      <c r="CN158" s="84"/>
      <c r="CO158" s="84"/>
      <c r="CP158" s="84"/>
      <c r="CQ158" s="84"/>
      <c r="CR158" s="84"/>
      <c r="CS158" s="84"/>
      <c r="CT158" s="84"/>
      <c r="CU158" s="84"/>
      <c r="CV158" s="84"/>
      <c r="CW158" s="84"/>
      <c r="CX158" s="84"/>
      <c r="CY158" s="84"/>
      <c r="CZ158" s="84"/>
      <c r="DA158" s="84"/>
      <c r="DB158" s="84"/>
      <c r="DC158" s="85"/>
    </row>
    <row r="159" customFormat="false" ht="18.75" hidden="true" customHeight="false" outlineLevel="0" collapsed="false">
      <c r="A159" s="104" t="n">
        <f aca="false">A158</f>
        <v>76</v>
      </c>
      <c r="B159" s="105" t="n">
        <f aca="false">B158</f>
        <v>38</v>
      </c>
      <c r="C159" s="106" t="str">
        <f aca="false">C158</f>
        <v>試験回答確認画面</v>
      </c>
      <c r="D159" s="107" t="str">
        <f aca="false">D158</f>
        <v>回答送信ダイアログの追加</v>
      </c>
      <c r="E159" s="91" t="str">
        <f aca="false">E158</f>
        <v>受講生</v>
      </c>
      <c r="F159" s="91" t="str">
        <f aca="false">F158</f>
        <v>基礎</v>
      </c>
      <c r="G159" s="91" t="str">
        <f aca="false">G158</f>
        <v>B</v>
      </c>
      <c r="H159" s="108" t="str">
        <f aca="false">H158</f>
        <v>試験</v>
      </c>
      <c r="I159" s="109" t="n">
        <f aca="false">I158</f>
        <v>1.17142857142857</v>
      </c>
      <c r="J159" s="94" t="s">
        <v>33</v>
      </c>
      <c r="K159" s="110"/>
      <c r="L159" s="96"/>
      <c r="M159" s="97" t="n">
        <f aca="false">M158</f>
        <v>0</v>
      </c>
      <c r="N159" s="98" t="n">
        <f aca="false">N158</f>
        <v>0</v>
      </c>
      <c r="O159" s="83"/>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5"/>
      <c r="AT159" s="86"/>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5"/>
      <c r="BY159" s="86"/>
      <c r="BZ159" s="84"/>
      <c r="CA159" s="84"/>
      <c r="CB159" s="84"/>
      <c r="CC159" s="84"/>
      <c r="CD159" s="84"/>
      <c r="CE159" s="84"/>
      <c r="CF159" s="84"/>
      <c r="CG159" s="84"/>
      <c r="CH159" s="84"/>
      <c r="CI159" s="84"/>
      <c r="CJ159" s="84"/>
      <c r="CK159" s="84"/>
      <c r="CL159" s="84"/>
      <c r="CM159" s="84"/>
      <c r="CN159" s="84"/>
      <c r="CO159" s="84"/>
      <c r="CP159" s="84"/>
      <c r="CQ159" s="84"/>
      <c r="CR159" s="84"/>
      <c r="CS159" s="84"/>
      <c r="CT159" s="84"/>
      <c r="CU159" s="84"/>
      <c r="CV159" s="84"/>
      <c r="CW159" s="84"/>
      <c r="CX159" s="84"/>
      <c r="CY159" s="84"/>
      <c r="CZ159" s="84"/>
      <c r="DA159" s="84"/>
      <c r="DB159" s="84"/>
      <c r="DC159" s="85"/>
    </row>
    <row r="160" customFormat="false" ht="22.5" hidden="true" customHeight="false" outlineLevel="0" collapsed="false">
      <c r="A160" s="70" t="n">
        <f aca="false">(ROW()-6)/2</f>
        <v>77</v>
      </c>
      <c r="B160" s="71" t="n">
        <f aca="false">変更管理台帳!$A45</f>
        <v>39</v>
      </c>
      <c r="C160" s="72" t="str">
        <f aca="false">変更管理台帳!$B45</f>
        <v>試験結果画面</v>
      </c>
      <c r="D160" s="73" t="str">
        <f aca="false">変更管理台帳!$C45</f>
        <v>①正答数の表示
②解説の表示</v>
      </c>
      <c r="E160" s="74" t="str">
        <f aca="false">変更管理台帳!$G45</f>
        <v>受講生</v>
      </c>
      <c r="F160" s="75" t="str">
        <f aca="false">変更管理台帳!$K45</f>
        <v>基礎</v>
      </c>
      <c r="G160" s="76" t="n">
        <f aca="false">変更管理台帳!$L45</f>
        <v>0</v>
      </c>
      <c r="H160" s="77" t="s">
        <v>31</v>
      </c>
      <c r="I160" s="78" t="n">
        <f aca="false">変更管理台帳!$AX45</f>
        <v>2.14285714285714</v>
      </c>
      <c r="J160" s="79" t="s">
        <v>32</v>
      </c>
      <c r="K160" s="80"/>
      <c r="L160" s="81" t="str">
        <f aca="false">IF($K160&lt;&gt;"",WORKDAY($K160,$I160 -0.11,祝日・休校日!$B$3:$B$62),"")</f>
        <v/>
      </c>
      <c r="M160" s="76"/>
      <c r="N160" s="82" t="n">
        <f aca="false">IF(MAX(O160:DC160)&lt;&gt;0,IF(MAX(O161:DC161)/MAX(O160:DC160)=1,1,MAX(O161:DC161)/MAX(O160:DC160)),0)</f>
        <v>0</v>
      </c>
      <c r="O160" s="83"/>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5"/>
      <c r="AT160" s="86"/>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5"/>
      <c r="BY160" s="86"/>
      <c r="BZ160" s="84"/>
      <c r="CA160" s="84"/>
      <c r="CB160" s="84"/>
      <c r="CC160" s="84"/>
      <c r="CD160" s="84"/>
      <c r="CE160" s="84"/>
      <c r="CF160" s="84"/>
      <c r="CG160" s="84"/>
      <c r="CH160" s="84"/>
      <c r="CI160" s="84"/>
      <c r="CJ160" s="84"/>
      <c r="CK160" s="84"/>
      <c r="CL160" s="84"/>
      <c r="CM160" s="84"/>
      <c r="CN160" s="84"/>
      <c r="CO160" s="84"/>
      <c r="CP160" s="84"/>
      <c r="CQ160" s="84"/>
      <c r="CR160" s="84"/>
      <c r="CS160" s="84"/>
      <c r="CT160" s="84"/>
      <c r="CU160" s="84"/>
      <c r="CV160" s="84"/>
      <c r="CW160" s="84"/>
      <c r="CX160" s="84"/>
      <c r="CY160" s="84"/>
      <c r="CZ160" s="84"/>
      <c r="DA160" s="84"/>
      <c r="DB160" s="84"/>
      <c r="DC160" s="85"/>
    </row>
    <row r="161" customFormat="false" ht="22.5" hidden="true" customHeight="false" outlineLevel="0" collapsed="false">
      <c r="A161" s="87" t="n">
        <f aca="false">A160</f>
        <v>77</v>
      </c>
      <c r="B161" s="88" t="n">
        <f aca="false">B160</f>
        <v>39</v>
      </c>
      <c r="C161" s="89" t="str">
        <f aca="false">C160</f>
        <v>試験結果画面</v>
      </c>
      <c r="D161" s="90" t="str">
        <f aca="false">D160</f>
        <v>①正答数の表示
②解説の表示</v>
      </c>
      <c r="E161" s="91" t="str">
        <f aca="false">E160</f>
        <v>受講生</v>
      </c>
      <c r="F161" s="91" t="str">
        <f aca="false">F160</f>
        <v>基礎</v>
      </c>
      <c r="G161" s="91" t="n">
        <f aca="false">G160</f>
        <v>0</v>
      </c>
      <c r="H161" s="92" t="str">
        <f aca="false">H160</f>
        <v>製造</v>
      </c>
      <c r="I161" s="93" t="n">
        <f aca="false">I160</f>
        <v>2.14285714285714</v>
      </c>
      <c r="J161" s="94" t="s">
        <v>33</v>
      </c>
      <c r="K161" s="95"/>
      <c r="L161" s="96"/>
      <c r="M161" s="97" t="n">
        <f aca="false">M160</f>
        <v>0</v>
      </c>
      <c r="N161" s="98" t="n">
        <f aca="false">N160</f>
        <v>0</v>
      </c>
      <c r="O161" s="83"/>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5"/>
      <c r="AT161" s="86"/>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5"/>
      <c r="BY161" s="86"/>
      <c r="BZ161" s="84"/>
      <c r="CA161" s="84"/>
      <c r="CB161" s="84"/>
      <c r="CC161" s="84"/>
      <c r="CD161" s="84"/>
      <c r="CE161" s="84"/>
      <c r="CF161" s="84"/>
      <c r="CG161" s="84"/>
      <c r="CH161" s="84"/>
      <c r="CI161" s="84"/>
      <c r="CJ161" s="84"/>
      <c r="CK161" s="84"/>
      <c r="CL161" s="84"/>
      <c r="CM161" s="84"/>
      <c r="CN161" s="84"/>
      <c r="CO161" s="84"/>
      <c r="CP161" s="84"/>
      <c r="CQ161" s="84"/>
      <c r="CR161" s="84"/>
      <c r="CS161" s="84"/>
      <c r="CT161" s="84"/>
      <c r="CU161" s="84"/>
      <c r="CV161" s="84"/>
      <c r="CW161" s="84"/>
      <c r="CX161" s="84"/>
      <c r="CY161" s="84"/>
      <c r="CZ161" s="84"/>
      <c r="DA161" s="84"/>
      <c r="DB161" s="84"/>
      <c r="DC161" s="85"/>
    </row>
    <row r="162" customFormat="false" ht="22.5" hidden="true" customHeight="false" outlineLevel="0" collapsed="false">
      <c r="A162" s="99" t="n">
        <f aca="false">(ROW()-6)/2</f>
        <v>78</v>
      </c>
      <c r="B162" s="100" t="n">
        <f aca="false">B161</f>
        <v>39</v>
      </c>
      <c r="C162" s="101" t="str">
        <f aca="false">C161</f>
        <v>試験結果画面</v>
      </c>
      <c r="D162" s="102" t="str">
        <f aca="false">D161</f>
        <v>①正答数の表示
②解説の表示</v>
      </c>
      <c r="E162" s="74" t="str">
        <f aca="false">E161</f>
        <v>受講生</v>
      </c>
      <c r="F162" s="74" t="str">
        <f aca="false">F161</f>
        <v>基礎</v>
      </c>
      <c r="G162" s="74" t="n">
        <f aca="false">G161</f>
        <v>0</v>
      </c>
      <c r="H162" s="103" t="s">
        <v>34</v>
      </c>
      <c r="I162" s="78" t="n">
        <f aca="false">変更管理台帳!$BW45</f>
        <v>1.25714285714286</v>
      </c>
      <c r="J162" s="79" t="s">
        <v>32</v>
      </c>
      <c r="K162" s="81" t="str">
        <f aca="false">IF($L160&lt;&gt;"",WORKDAY($L160,1,祝日・休校日!$B$3:$B$62),"")</f>
        <v/>
      </c>
      <c r="L162" s="81" t="str">
        <f aca="false">IF($K162&lt;&gt;"",WORKDAY($K162,$I162 -0.11,祝日・休校日!$B$3:$B$62),"")</f>
        <v/>
      </c>
      <c r="M162" s="76" t="n">
        <f aca="false">M161</f>
        <v>0</v>
      </c>
      <c r="N162" s="82" t="n">
        <f aca="false">IF(MAX(O162:DC162)&lt;&gt;0,IF(MAX(O163:DC163)/MAX(O162:DC162)=1,1,MAX(O163:DC163)/MAX(O162:DC162)),0)</f>
        <v>0</v>
      </c>
      <c r="O162" s="83"/>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5"/>
      <c r="AT162" s="86"/>
      <c r="AU162" s="84"/>
      <c r="AV162" s="84"/>
      <c r="AW162" s="84"/>
      <c r="AX162" s="84"/>
      <c r="AY162" s="84"/>
      <c r="AZ162" s="84"/>
      <c r="BA162" s="84"/>
      <c r="BB162" s="84"/>
      <c r="BC162" s="84"/>
      <c r="BD162" s="84"/>
      <c r="BE162" s="84"/>
      <c r="BF162" s="84"/>
      <c r="BG162" s="84"/>
      <c r="BH162" s="84"/>
      <c r="BI162" s="84"/>
      <c r="BJ162" s="84"/>
      <c r="BK162" s="84"/>
      <c r="BL162" s="84"/>
      <c r="BM162" s="84"/>
      <c r="BN162" s="84"/>
      <c r="BO162" s="84"/>
      <c r="BP162" s="84"/>
      <c r="BQ162" s="84"/>
      <c r="BR162" s="84"/>
      <c r="BS162" s="84"/>
      <c r="BT162" s="84"/>
      <c r="BU162" s="84"/>
      <c r="BV162" s="84"/>
      <c r="BW162" s="84"/>
      <c r="BX162" s="85"/>
      <c r="BY162" s="86"/>
      <c r="BZ162" s="84"/>
      <c r="CA162" s="84"/>
      <c r="CB162" s="84"/>
      <c r="CC162" s="84"/>
      <c r="CD162" s="84"/>
      <c r="CE162" s="84"/>
      <c r="CF162" s="84"/>
      <c r="CG162" s="84"/>
      <c r="CH162" s="84"/>
      <c r="CI162" s="84"/>
      <c r="CJ162" s="84"/>
      <c r="CK162" s="84"/>
      <c r="CL162" s="84"/>
      <c r="CM162" s="84"/>
      <c r="CN162" s="84"/>
      <c r="CO162" s="84"/>
      <c r="CP162" s="84"/>
      <c r="CQ162" s="84"/>
      <c r="CR162" s="84"/>
      <c r="CS162" s="84"/>
      <c r="CT162" s="84"/>
      <c r="CU162" s="84"/>
      <c r="CV162" s="84"/>
      <c r="CW162" s="84"/>
      <c r="CX162" s="84"/>
      <c r="CY162" s="84"/>
      <c r="CZ162" s="84"/>
      <c r="DA162" s="84"/>
      <c r="DB162" s="84"/>
      <c r="DC162" s="85"/>
    </row>
    <row r="163" customFormat="false" ht="22.5" hidden="true" customHeight="false" outlineLevel="0" collapsed="false">
      <c r="A163" s="104" t="n">
        <f aca="false">A162</f>
        <v>78</v>
      </c>
      <c r="B163" s="105" t="n">
        <f aca="false">B162</f>
        <v>39</v>
      </c>
      <c r="C163" s="106" t="str">
        <f aca="false">C162</f>
        <v>試験結果画面</v>
      </c>
      <c r="D163" s="107" t="str">
        <f aca="false">D162</f>
        <v>①正答数の表示
②解説の表示</v>
      </c>
      <c r="E163" s="91" t="str">
        <f aca="false">E162</f>
        <v>受講生</v>
      </c>
      <c r="F163" s="91" t="str">
        <f aca="false">F162</f>
        <v>基礎</v>
      </c>
      <c r="G163" s="91" t="n">
        <f aca="false">G162</f>
        <v>0</v>
      </c>
      <c r="H163" s="108" t="str">
        <f aca="false">H162</f>
        <v>試験</v>
      </c>
      <c r="I163" s="109" t="n">
        <f aca="false">I162</f>
        <v>1.25714285714286</v>
      </c>
      <c r="J163" s="94" t="s">
        <v>33</v>
      </c>
      <c r="K163" s="110"/>
      <c r="L163" s="96"/>
      <c r="M163" s="97" t="n">
        <f aca="false">M162</f>
        <v>0</v>
      </c>
      <c r="N163" s="98" t="n">
        <f aca="false">N162</f>
        <v>0</v>
      </c>
      <c r="O163" s="83"/>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5"/>
      <c r="AT163" s="86"/>
      <c r="AU163" s="84"/>
      <c r="AV163" s="84"/>
      <c r="AW163" s="84"/>
      <c r="AX163" s="84"/>
      <c r="AY163" s="84"/>
      <c r="AZ163" s="84"/>
      <c r="BA163" s="84"/>
      <c r="BB163" s="84"/>
      <c r="BC163" s="84"/>
      <c r="BD163" s="84"/>
      <c r="BE163" s="84"/>
      <c r="BF163" s="84"/>
      <c r="BG163" s="84"/>
      <c r="BH163" s="84"/>
      <c r="BI163" s="84"/>
      <c r="BJ163" s="84"/>
      <c r="BK163" s="84"/>
      <c r="BL163" s="84"/>
      <c r="BM163" s="84"/>
      <c r="BN163" s="84"/>
      <c r="BO163" s="84"/>
      <c r="BP163" s="84"/>
      <c r="BQ163" s="84"/>
      <c r="BR163" s="84"/>
      <c r="BS163" s="84"/>
      <c r="BT163" s="84"/>
      <c r="BU163" s="84"/>
      <c r="BV163" s="84"/>
      <c r="BW163" s="84"/>
      <c r="BX163" s="85"/>
      <c r="BY163" s="86"/>
      <c r="BZ163" s="84"/>
      <c r="CA163" s="84"/>
      <c r="CB163" s="84"/>
      <c r="CC163" s="84"/>
      <c r="CD163" s="84"/>
      <c r="CE163" s="84"/>
      <c r="CF163" s="84"/>
      <c r="CG163" s="84"/>
      <c r="CH163" s="84"/>
      <c r="CI163" s="84"/>
      <c r="CJ163" s="84"/>
      <c r="CK163" s="84"/>
      <c r="CL163" s="84"/>
      <c r="CM163" s="84"/>
      <c r="CN163" s="84"/>
      <c r="CO163" s="84"/>
      <c r="CP163" s="84"/>
      <c r="CQ163" s="84"/>
      <c r="CR163" s="84"/>
      <c r="CS163" s="84"/>
      <c r="CT163" s="84"/>
      <c r="CU163" s="84"/>
      <c r="CV163" s="84"/>
      <c r="CW163" s="84"/>
      <c r="CX163" s="84"/>
      <c r="CY163" s="84"/>
      <c r="CZ163" s="84"/>
      <c r="DA163" s="84"/>
      <c r="DB163" s="84"/>
      <c r="DC163" s="85"/>
    </row>
    <row r="164" customFormat="false" ht="33.75" hidden="true" customHeight="false" outlineLevel="0" collapsed="false">
      <c r="A164" s="70" t="n">
        <f aca="false">(ROW()-6)/2</f>
        <v>79</v>
      </c>
      <c r="B164" s="71" t="n">
        <f aca="false">変更管理台帳!$A46</f>
        <v>40</v>
      </c>
      <c r="C164" s="72" t="str">
        <f aca="false">変更管理台帳!$B46</f>
        <v>試験結果詳細画面</v>
      </c>
      <c r="D164" s="73" t="str">
        <f aca="false">変更管理台帳!$C46</f>
        <v>①正答数の表示
②解説の表示
③戻るボタンの追加</v>
      </c>
      <c r="E164" s="74" t="str">
        <f aca="false">変更管理台帳!$G46</f>
        <v>受講生</v>
      </c>
      <c r="F164" s="75" t="str">
        <f aca="false">変更管理台帳!$K46</f>
        <v>基礎</v>
      </c>
      <c r="G164" s="76" t="n">
        <f aca="false">変更管理台帳!$L46</f>
        <v>0</v>
      </c>
      <c r="H164" s="77" t="s">
        <v>31</v>
      </c>
      <c r="I164" s="78" t="n">
        <f aca="false">変更管理台帳!$AX46</f>
        <v>2.22857142857143</v>
      </c>
      <c r="J164" s="79" t="s">
        <v>32</v>
      </c>
      <c r="K164" s="80"/>
      <c r="L164" s="81" t="str">
        <f aca="false">IF($K164&lt;&gt;"",WORKDAY($K164,$I164 -0.11,祝日・休校日!$B$3:$B$62),"")</f>
        <v/>
      </c>
      <c r="M164" s="76"/>
      <c r="N164" s="82" t="n">
        <f aca="false">IF(MAX(O164:DC164)&lt;&gt;0,IF(MAX(O165:DC165)/MAX(O164:DC164)=1,1,MAX(O165:DC165)/MAX(O164:DC164)),0)</f>
        <v>0</v>
      </c>
      <c r="O164" s="83"/>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5"/>
      <c r="AT164" s="86"/>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5"/>
      <c r="BY164" s="86"/>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5"/>
    </row>
    <row r="165" customFormat="false" ht="33.75" hidden="true" customHeight="false" outlineLevel="0" collapsed="false">
      <c r="A165" s="87" t="n">
        <f aca="false">A164</f>
        <v>79</v>
      </c>
      <c r="B165" s="88" t="n">
        <f aca="false">B164</f>
        <v>40</v>
      </c>
      <c r="C165" s="89" t="str">
        <f aca="false">C164</f>
        <v>試験結果詳細画面</v>
      </c>
      <c r="D165" s="90" t="str">
        <f aca="false">D164</f>
        <v>①正答数の表示
②解説の表示
③戻るボタンの追加</v>
      </c>
      <c r="E165" s="91" t="str">
        <f aca="false">E164</f>
        <v>受講生</v>
      </c>
      <c r="F165" s="91" t="str">
        <f aca="false">F164</f>
        <v>基礎</v>
      </c>
      <c r="G165" s="91" t="n">
        <f aca="false">G164</f>
        <v>0</v>
      </c>
      <c r="H165" s="92" t="str">
        <f aca="false">H164</f>
        <v>製造</v>
      </c>
      <c r="I165" s="93" t="n">
        <f aca="false">I164</f>
        <v>2.22857142857143</v>
      </c>
      <c r="J165" s="94" t="s">
        <v>33</v>
      </c>
      <c r="K165" s="95"/>
      <c r="L165" s="96"/>
      <c r="M165" s="97" t="n">
        <f aca="false">M164</f>
        <v>0</v>
      </c>
      <c r="N165" s="98" t="n">
        <f aca="false">N164</f>
        <v>0</v>
      </c>
      <c r="O165" s="83"/>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5"/>
      <c r="AT165" s="86"/>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5"/>
      <c r="BY165" s="86"/>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5"/>
    </row>
    <row r="166" customFormat="false" ht="33.75" hidden="true" customHeight="false" outlineLevel="0" collapsed="false">
      <c r="A166" s="99" t="n">
        <f aca="false">(ROW()-6)/2</f>
        <v>80</v>
      </c>
      <c r="B166" s="100" t="n">
        <f aca="false">B165</f>
        <v>40</v>
      </c>
      <c r="C166" s="101" t="str">
        <f aca="false">C165</f>
        <v>試験結果詳細画面</v>
      </c>
      <c r="D166" s="102" t="str">
        <f aca="false">D165</f>
        <v>①正答数の表示
②解説の表示
③戻るボタンの追加</v>
      </c>
      <c r="E166" s="74" t="str">
        <f aca="false">E165</f>
        <v>受講生</v>
      </c>
      <c r="F166" s="74" t="str">
        <f aca="false">F165</f>
        <v>基礎</v>
      </c>
      <c r="G166" s="74" t="n">
        <f aca="false">G165</f>
        <v>0</v>
      </c>
      <c r="H166" s="103" t="s">
        <v>34</v>
      </c>
      <c r="I166" s="78" t="n">
        <f aca="false">変更管理台帳!$BW46</f>
        <v>1.51428571428571</v>
      </c>
      <c r="J166" s="79" t="s">
        <v>32</v>
      </c>
      <c r="K166" s="81" t="str">
        <f aca="false">IF($L164&lt;&gt;"",WORKDAY($L164,1,祝日・休校日!$B$3:$B$62),"")</f>
        <v/>
      </c>
      <c r="L166" s="81" t="str">
        <f aca="false">IF($K166&lt;&gt;"",WORKDAY($K166,$I166 -0.11,祝日・休校日!$B$3:$B$62),"")</f>
        <v/>
      </c>
      <c r="M166" s="76" t="n">
        <f aca="false">M165</f>
        <v>0</v>
      </c>
      <c r="N166" s="82" t="n">
        <f aca="false">IF(MAX(O166:DC166)&lt;&gt;0,IF(MAX(O167:DC167)/MAX(O166:DC166)=1,1,MAX(O167:DC167)/MAX(O166:DC166)),0)</f>
        <v>0</v>
      </c>
      <c r="O166" s="83"/>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5"/>
      <c r="AT166" s="86"/>
      <c r="AU166" s="84"/>
      <c r="AV166" s="84"/>
      <c r="AW166" s="84"/>
      <c r="AX166" s="84"/>
      <c r="AY166" s="84"/>
      <c r="AZ166" s="84"/>
      <c r="BA166" s="84"/>
      <c r="BB166" s="84"/>
      <c r="BC166" s="84"/>
      <c r="BD166" s="84"/>
      <c r="BE166" s="84"/>
      <c r="BF166" s="84"/>
      <c r="BG166" s="84"/>
      <c r="BH166" s="84"/>
      <c r="BI166" s="84"/>
      <c r="BJ166" s="84"/>
      <c r="BK166" s="84"/>
      <c r="BL166" s="84"/>
      <c r="BM166" s="84"/>
      <c r="BN166" s="84"/>
      <c r="BO166" s="84"/>
      <c r="BP166" s="84"/>
      <c r="BQ166" s="84"/>
      <c r="BR166" s="84"/>
      <c r="BS166" s="84"/>
      <c r="BT166" s="84"/>
      <c r="BU166" s="84"/>
      <c r="BV166" s="84"/>
      <c r="BW166" s="84"/>
      <c r="BX166" s="85"/>
      <c r="BY166" s="86"/>
      <c r="BZ166" s="84"/>
      <c r="CA166" s="84"/>
      <c r="CB166" s="84"/>
      <c r="CC166" s="84"/>
      <c r="CD166" s="84"/>
      <c r="CE166" s="84"/>
      <c r="CF166" s="84"/>
      <c r="CG166" s="84"/>
      <c r="CH166" s="84"/>
      <c r="CI166" s="84"/>
      <c r="CJ166" s="84"/>
      <c r="CK166" s="84"/>
      <c r="CL166" s="84"/>
      <c r="CM166" s="84"/>
      <c r="CN166" s="84"/>
      <c r="CO166" s="84"/>
      <c r="CP166" s="84"/>
      <c r="CQ166" s="84"/>
      <c r="CR166" s="84"/>
      <c r="CS166" s="84"/>
      <c r="CT166" s="84"/>
      <c r="CU166" s="84"/>
      <c r="CV166" s="84"/>
      <c r="CW166" s="84"/>
      <c r="CX166" s="84"/>
      <c r="CY166" s="84"/>
      <c r="CZ166" s="84"/>
      <c r="DA166" s="84"/>
      <c r="DB166" s="84"/>
      <c r="DC166" s="85"/>
    </row>
    <row r="167" customFormat="false" ht="33.75" hidden="true" customHeight="false" outlineLevel="0" collapsed="false">
      <c r="A167" s="104" t="n">
        <f aca="false">A166</f>
        <v>80</v>
      </c>
      <c r="B167" s="105" t="n">
        <f aca="false">B166</f>
        <v>40</v>
      </c>
      <c r="C167" s="106" t="str">
        <f aca="false">C166</f>
        <v>試験結果詳細画面</v>
      </c>
      <c r="D167" s="107" t="str">
        <f aca="false">D166</f>
        <v>①正答数の表示
②解説の表示
③戻るボタンの追加</v>
      </c>
      <c r="E167" s="91" t="str">
        <f aca="false">E166</f>
        <v>受講生</v>
      </c>
      <c r="F167" s="91" t="str">
        <f aca="false">F166</f>
        <v>基礎</v>
      </c>
      <c r="G167" s="91" t="n">
        <f aca="false">G166</f>
        <v>0</v>
      </c>
      <c r="H167" s="108" t="str">
        <f aca="false">H166</f>
        <v>試験</v>
      </c>
      <c r="I167" s="109" t="n">
        <f aca="false">I166</f>
        <v>1.51428571428571</v>
      </c>
      <c r="J167" s="94" t="s">
        <v>33</v>
      </c>
      <c r="K167" s="110"/>
      <c r="L167" s="96"/>
      <c r="M167" s="97" t="n">
        <f aca="false">M166</f>
        <v>0</v>
      </c>
      <c r="N167" s="98" t="n">
        <f aca="false">N166</f>
        <v>0</v>
      </c>
      <c r="O167" s="83"/>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5"/>
      <c r="AT167" s="86"/>
      <c r="AU167" s="84"/>
      <c r="AV167" s="84"/>
      <c r="AW167" s="84"/>
      <c r="AX167" s="84"/>
      <c r="AY167" s="84"/>
      <c r="AZ167" s="84"/>
      <c r="BA167" s="84"/>
      <c r="BB167" s="84"/>
      <c r="BC167" s="84"/>
      <c r="BD167" s="84"/>
      <c r="BE167" s="84"/>
      <c r="BF167" s="84"/>
      <c r="BG167" s="84"/>
      <c r="BH167" s="84"/>
      <c r="BI167" s="84"/>
      <c r="BJ167" s="84"/>
      <c r="BK167" s="84"/>
      <c r="BL167" s="84"/>
      <c r="BM167" s="84"/>
      <c r="BN167" s="84"/>
      <c r="BO167" s="84"/>
      <c r="BP167" s="84"/>
      <c r="BQ167" s="84"/>
      <c r="BR167" s="84"/>
      <c r="BS167" s="84"/>
      <c r="BT167" s="84"/>
      <c r="BU167" s="84"/>
      <c r="BV167" s="84"/>
      <c r="BW167" s="84"/>
      <c r="BX167" s="85"/>
      <c r="BY167" s="86"/>
      <c r="BZ167" s="84"/>
      <c r="CA167" s="84"/>
      <c r="CB167" s="84"/>
      <c r="CC167" s="84"/>
      <c r="CD167" s="84"/>
      <c r="CE167" s="84"/>
      <c r="CF167" s="84"/>
      <c r="CG167" s="84"/>
      <c r="CH167" s="84"/>
      <c r="CI167" s="84"/>
      <c r="CJ167" s="84"/>
      <c r="CK167" s="84"/>
      <c r="CL167" s="84"/>
      <c r="CM167" s="84"/>
      <c r="CN167" s="84"/>
      <c r="CO167" s="84"/>
      <c r="CP167" s="84"/>
      <c r="CQ167" s="84"/>
      <c r="CR167" s="84"/>
      <c r="CS167" s="84"/>
      <c r="CT167" s="84"/>
      <c r="CU167" s="84"/>
      <c r="CV167" s="84"/>
      <c r="CW167" s="84"/>
      <c r="CX167" s="84"/>
      <c r="CY167" s="84"/>
      <c r="CZ167" s="84"/>
      <c r="DA167" s="84"/>
      <c r="DB167" s="84"/>
      <c r="DC167" s="85"/>
    </row>
    <row r="168" customFormat="false" ht="24" hidden="true" customHeight="false" outlineLevel="0" collapsed="false">
      <c r="A168" s="70" t="n">
        <f aca="false">(ROW()-6)/2</f>
        <v>81</v>
      </c>
      <c r="B168" s="71" t="n">
        <f aca="false">変更管理台帳!$A47</f>
        <v>41</v>
      </c>
      <c r="C168" s="72" t="str">
        <f aca="false">変更管理台帳!$B47</f>
        <v>サポートセンター問い合わせ画面</v>
      </c>
      <c r="D168" s="73" t="str">
        <f aca="false">変更管理台帳!$C47</f>
        <v>サポートセンター問い合わせ画面の新規作成</v>
      </c>
      <c r="E168" s="74" t="str">
        <f aca="false">変更管理台帳!$G47</f>
        <v>受講生</v>
      </c>
      <c r="F168" s="75" t="str">
        <f aca="false">変更管理台帳!$K47</f>
        <v>初級</v>
      </c>
      <c r="G168" s="76" t="str">
        <f aca="false">変更管理台帳!$L47</f>
        <v>B</v>
      </c>
      <c r="H168" s="77" t="s">
        <v>31</v>
      </c>
      <c r="I168" s="78" t="n">
        <f aca="false">変更管理台帳!$AX47</f>
        <v>3.77142857142857</v>
      </c>
      <c r="J168" s="79" t="s">
        <v>32</v>
      </c>
      <c r="K168" s="80" t="n">
        <v>45384</v>
      </c>
      <c r="L168" s="81" t="n">
        <f aca="false">IF($K168&lt;&gt;"",WORKDAY($K168,$I168 -0.11,祝日・休校日!$B$3:$B$62),"")</f>
        <v>45387</v>
      </c>
      <c r="M168" s="76"/>
      <c r="N168" s="82" t="n">
        <f aca="false">IF(MAX(O168:DC168)&lt;&gt;0,IF(MAX(O169:DC169)/MAX(O168:DC168)=1,1,MAX(O169:DC169)/MAX(O168:DC168)),0)</f>
        <v>0</v>
      </c>
      <c r="O168" s="83"/>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5"/>
      <c r="AT168" s="86"/>
      <c r="AU168" s="84"/>
      <c r="AV168" s="84"/>
      <c r="AW168" s="84"/>
      <c r="AX168" s="84"/>
      <c r="AY168" s="84"/>
      <c r="AZ168" s="84"/>
      <c r="BA168" s="84"/>
      <c r="BB168" s="84"/>
      <c r="BC168" s="84"/>
      <c r="BD168" s="84"/>
      <c r="BE168" s="84"/>
      <c r="BF168" s="84"/>
      <c r="BG168" s="84"/>
      <c r="BH168" s="84"/>
      <c r="BI168" s="84"/>
      <c r="BJ168" s="84"/>
      <c r="BK168" s="84"/>
      <c r="BL168" s="84"/>
      <c r="BM168" s="84"/>
      <c r="BN168" s="84"/>
      <c r="BO168" s="84"/>
      <c r="BP168" s="84"/>
      <c r="BQ168" s="84"/>
      <c r="BR168" s="84"/>
      <c r="BS168" s="84"/>
      <c r="BT168" s="84"/>
      <c r="BU168" s="84"/>
      <c r="BV168" s="84"/>
      <c r="BW168" s="84"/>
      <c r="BX168" s="85"/>
      <c r="BY168" s="86"/>
      <c r="BZ168" s="84"/>
      <c r="CA168" s="84"/>
      <c r="CB168" s="84"/>
      <c r="CC168" s="84"/>
      <c r="CD168" s="84"/>
      <c r="CE168" s="84"/>
      <c r="CF168" s="84"/>
      <c r="CG168" s="84"/>
      <c r="CH168" s="84"/>
      <c r="CI168" s="84"/>
      <c r="CJ168" s="84"/>
      <c r="CK168" s="84"/>
      <c r="CL168" s="84"/>
      <c r="CM168" s="84"/>
      <c r="CN168" s="84"/>
      <c r="CO168" s="84"/>
      <c r="CP168" s="84"/>
      <c r="CQ168" s="84"/>
      <c r="CR168" s="84"/>
      <c r="CS168" s="84"/>
      <c r="CT168" s="84"/>
      <c r="CU168" s="84"/>
      <c r="CV168" s="84"/>
      <c r="CW168" s="84"/>
      <c r="CX168" s="84"/>
      <c r="CY168" s="84"/>
      <c r="CZ168" s="84"/>
      <c r="DA168" s="84"/>
      <c r="DB168" s="84"/>
      <c r="DC168" s="85"/>
    </row>
    <row r="169" customFormat="false" ht="24" hidden="true" customHeight="false" outlineLevel="0" collapsed="false">
      <c r="A169" s="87" t="n">
        <f aca="false">A168</f>
        <v>81</v>
      </c>
      <c r="B169" s="88" t="n">
        <f aca="false">B168</f>
        <v>41</v>
      </c>
      <c r="C169" s="89" t="str">
        <f aca="false">C168</f>
        <v>サポートセンター問い合わせ画面</v>
      </c>
      <c r="D169" s="90" t="str">
        <f aca="false">D168</f>
        <v>サポートセンター問い合わせ画面の新規作成</v>
      </c>
      <c r="E169" s="91" t="str">
        <f aca="false">E168</f>
        <v>受講生</v>
      </c>
      <c r="F169" s="91" t="str">
        <f aca="false">F168</f>
        <v>初級</v>
      </c>
      <c r="G169" s="91" t="str">
        <f aca="false">G168</f>
        <v>B</v>
      </c>
      <c r="H169" s="92" t="str">
        <f aca="false">H168</f>
        <v>製造</v>
      </c>
      <c r="I169" s="93" t="n">
        <f aca="false">I168</f>
        <v>3.77142857142857</v>
      </c>
      <c r="J169" s="94" t="s">
        <v>33</v>
      </c>
      <c r="K169" s="95"/>
      <c r="L169" s="96"/>
      <c r="M169" s="97" t="n">
        <f aca="false">M168</f>
        <v>0</v>
      </c>
      <c r="N169" s="98" t="n">
        <f aca="false">N168</f>
        <v>0</v>
      </c>
      <c r="O169" s="83"/>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5"/>
      <c r="AT169" s="86"/>
      <c r="AU169" s="84"/>
      <c r="AV169" s="84"/>
      <c r="AW169" s="84"/>
      <c r="AX169" s="84"/>
      <c r="AY169" s="84"/>
      <c r="AZ169" s="84"/>
      <c r="BA169" s="84"/>
      <c r="BB169" s="84"/>
      <c r="BC169" s="84"/>
      <c r="BD169" s="84"/>
      <c r="BE169" s="84"/>
      <c r="BF169" s="84"/>
      <c r="BG169" s="84"/>
      <c r="BH169" s="84"/>
      <c r="BI169" s="84"/>
      <c r="BJ169" s="84"/>
      <c r="BK169" s="84"/>
      <c r="BL169" s="84"/>
      <c r="BM169" s="84"/>
      <c r="BN169" s="84"/>
      <c r="BO169" s="84"/>
      <c r="BP169" s="84"/>
      <c r="BQ169" s="84"/>
      <c r="BR169" s="84"/>
      <c r="BS169" s="84"/>
      <c r="BT169" s="84"/>
      <c r="BU169" s="84"/>
      <c r="BV169" s="84"/>
      <c r="BW169" s="84"/>
      <c r="BX169" s="85"/>
      <c r="BY169" s="86"/>
      <c r="BZ169" s="84"/>
      <c r="CA169" s="84"/>
      <c r="CB169" s="84"/>
      <c r="CC169" s="84"/>
      <c r="CD169" s="84"/>
      <c r="CE169" s="84"/>
      <c r="CF169" s="84"/>
      <c r="CG169" s="84"/>
      <c r="CH169" s="84"/>
      <c r="CI169" s="84"/>
      <c r="CJ169" s="84"/>
      <c r="CK169" s="84"/>
      <c r="CL169" s="84"/>
      <c r="CM169" s="84"/>
      <c r="CN169" s="84"/>
      <c r="CO169" s="84"/>
      <c r="CP169" s="84"/>
      <c r="CQ169" s="84"/>
      <c r="CR169" s="84"/>
      <c r="CS169" s="84"/>
      <c r="CT169" s="84"/>
      <c r="CU169" s="84"/>
      <c r="CV169" s="84"/>
      <c r="CW169" s="84"/>
      <c r="CX169" s="84"/>
      <c r="CY169" s="84"/>
      <c r="CZ169" s="84"/>
      <c r="DA169" s="84"/>
      <c r="DB169" s="84"/>
      <c r="DC169" s="85"/>
    </row>
    <row r="170" customFormat="false" ht="24" hidden="true" customHeight="false" outlineLevel="0" collapsed="false">
      <c r="A170" s="99" t="n">
        <f aca="false">(ROW()-6)/2</f>
        <v>82</v>
      </c>
      <c r="B170" s="100" t="n">
        <f aca="false">B169</f>
        <v>41</v>
      </c>
      <c r="C170" s="101" t="str">
        <f aca="false">C169</f>
        <v>サポートセンター問い合わせ画面</v>
      </c>
      <c r="D170" s="102" t="str">
        <f aca="false">D169</f>
        <v>サポートセンター問い合わせ画面の新規作成</v>
      </c>
      <c r="E170" s="74" t="str">
        <f aca="false">E168</f>
        <v>受講生</v>
      </c>
      <c r="F170" s="74" t="str">
        <f aca="false">F168</f>
        <v>初級</v>
      </c>
      <c r="G170" s="74" t="str">
        <f aca="false">G168</f>
        <v>B</v>
      </c>
      <c r="H170" s="103" t="s">
        <v>34</v>
      </c>
      <c r="I170" s="78" t="n">
        <f aca="false">変更管理台帳!$BW47</f>
        <v>2.6</v>
      </c>
      <c r="J170" s="79" t="s">
        <v>32</v>
      </c>
      <c r="K170" s="81" t="n">
        <f aca="false">IF($L168&lt;&gt;"",WORKDAY($L168,1,祝日・休校日!$B$3:$B$62),"")</f>
        <v>45390</v>
      </c>
      <c r="L170" s="81" t="n">
        <f aca="false">IF($K170&lt;&gt;"",WORKDAY($K170,$I170 -0.11,祝日・休校日!$B$3:$B$62),"")</f>
        <v>45392</v>
      </c>
      <c r="M170" s="76" t="n">
        <f aca="false">M169</f>
        <v>0</v>
      </c>
      <c r="N170" s="82" t="n">
        <f aca="false">IF(MAX(O170:DC170)&lt;&gt;0,IF(MAX(O171:DC171)/MAX(O170:DC170)=1,1,MAX(O171:DC171)/MAX(O170:DC170)),0)</f>
        <v>0</v>
      </c>
      <c r="O170" s="83"/>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5"/>
      <c r="AT170" s="86"/>
      <c r="AU170" s="84"/>
      <c r="AV170" s="84"/>
      <c r="AW170" s="84"/>
      <c r="AX170" s="84"/>
      <c r="AY170" s="84"/>
      <c r="AZ170" s="84"/>
      <c r="BA170" s="84"/>
      <c r="BB170" s="84"/>
      <c r="BC170" s="84"/>
      <c r="BD170" s="84"/>
      <c r="BE170" s="84"/>
      <c r="BF170" s="84"/>
      <c r="BG170" s="84"/>
      <c r="BH170" s="84"/>
      <c r="BI170" s="84"/>
      <c r="BJ170" s="84"/>
      <c r="BK170" s="84"/>
      <c r="BL170" s="84"/>
      <c r="BM170" s="84"/>
      <c r="BN170" s="84"/>
      <c r="BO170" s="84"/>
      <c r="BP170" s="84"/>
      <c r="BQ170" s="84"/>
      <c r="BR170" s="84"/>
      <c r="BS170" s="84"/>
      <c r="BT170" s="84"/>
      <c r="BU170" s="84"/>
      <c r="BV170" s="84"/>
      <c r="BW170" s="84"/>
      <c r="BX170" s="85"/>
      <c r="BY170" s="86"/>
      <c r="BZ170" s="84"/>
      <c r="CA170" s="84"/>
      <c r="CB170" s="84"/>
      <c r="CC170" s="84"/>
      <c r="CD170" s="84"/>
      <c r="CE170" s="84"/>
      <c r="CF170" s="84"/>
      <c r="CG170" s="84"/>
      <c r="CH170" s="84"/>
      <c r="CI170" s="84"/>
      <c r="CJ170" s="84"/>
      <c r="CK170" s="84"/>
      <c r="CL170" s="84"/>
      <c r="CM170" s="84"/>
      <c r="CN170" s="84"/>
      <c r="CO170" s="84"/>
      <c r="CP170" s="84"/>
      <c r="CQ170" s="84"/>
      <c r="CR170" s="84"/>
      <c r="CS170" s="84"/>
      <c r="CT170" s="84"/>
      <c r="CU170" s="84"/>
      <c r="CV170" s="84"/>
      <c r="CW170" s="84"/>
      <c r="CX170" s="84"/>
      <c r="CY170" s="84"/>
      <c r="CZ170" s="84"/>
      <c r="DA170" s="84"/>
      <c r="DB170" s="84"/>
      <c r="DC170" s="85"/>
    </row>
    <row r="171" customFormat="false" ht="24" hidden="true" customHeight="false" outlineLevel="0" collapsed="false">
      <c r="A171" s="104" t="n">
        <f aca="false">A170</f>
        <v>82</v>
      </c>
      <c r="B171" s="105" t="n">
        <f aca="false">B170</f>
        <v>41</v>
      </c>
      <c r="C171" s="106" t="str">
        <f aca="false">C170</f>
        <v>サポートセンター問い合わせ画面</v>
      </c>
      <c r="D171" s="107" t="str">
        <f aca="false">D170</f>
        <v>サポートセンター問い合わせ画面の新規作成</v>
      </c>
      <c r="E171" s="91" t="str">
        <f aca="false">E170</f>
        <v>受講生</v>
      </c>
      <c r="F171" s="91" t="str">
        <f aca="false">F170</f>
        <v>初級</v>
      </c>
      <c r="G171" s="91" t="str">
        <f aca="false">G170</f>
        <v>B</v>
      </c>
      <c r="H171" s="108" t="str">
        <f aca="false">H170</f>
        <v>試験</v>
      </c>
      <c r="I171" s="109" t="n">
        <f aca="false">I170</f>
        <v>2.6</v>
      </c>
      <c r="J171" s="94" t="s">
        <v>33</v>
      </c>
      <c r="K171" s="110"/>
      <c r="L171" s="96"/>
      <c r="M171" s="97" t="n">
        <f aca="false">M170</f>
        <v>0</v>
      </c>
      <c r="N171" s="98" t="n">
        <f aca="false">N170</f>
        <v>0</v>
      </c>
      <c r="O171" s="83"/>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5"/>
      <c r="AT171" s="86"/>
      <c r="AU171" s="84"/>
      <c r="AV171" s="84"/>
      <c r="AW171" s="84"/>
      <c r="AX171" s="84"/>
      <c r="AY171" s="84"/>
      <c r="AZ171" s="84"/>
      <c r="BA171" s="84"/>
      <c r="BB171" s="84"/>
      <c r="BC171" s="84"/>
      <c r="BD171" s="84"/>
      <c r="BE171" s="84"/>
      <c r="BF171" s="84"/>
      <c r="BG171" s="84"/>
      <c r="BH171" s="84"/>
      <c r="BI171" s="84"/>
      <c r="BJ171" s="84"/>
      <c r="BK171" s="84"/>
      <c r="BL171" s="84"/>
      <c r="BM171" s="84"/>
      <c r="BN171" s="84"/>
      <c r="BO171" s="84"/>
      <c r="BP171" s="84"/>
      <c r="BQ171" s="84"/>
      <c r="BR171" s="84"/>
      <c r="BS171" s="84"/>
      <c r="BT171" s="84"/>
      <c r="BU171" s="84"/>
      <c r="BV171" s="84"/>
      <c r="BW171" s="84"/>
      <c r="BX171" s="85"/>
      <c r="BY171" s="86"/>
      <c r="BZ171" s="84"/>
      <c r="CA171" s="84"/>
      <c r="CB171" s="84"/>
      <c r="CC171" s="84"/>
      <c r="CD171" s="84"/>
      <c r="CE171" s="84"/>
      <c r="CF171" s="84"/>
      <c r="CG171" s="84"/>
      <c r="CH171" s="84"/>
      <c r="CI171" s="84"/>
      <c r="CJ171" s="84"/>
      <c r="CK171" s="84"/>
      <c r="CL171" s="84"/>
      <c r="CM171" s="84"/>
      <c r="CN171" s="84"/>
      <c r="CO171" s="84"/>
      <c r="CP171" s="84"/>
      <c r="CQ171" s="84"/>
      <c r="CR171" s="84"/>
      <c r="CS171" s="84"/>
      <c r="CT171" s="84"/>
      <c r="CU171" s="84"/>
      <c r="CV171" s="84"/>
      <c r="CW171" s="84"/>
      <c r="CX171" s="84"/>
      <c r="CY171" s="84"/>
      <c r="CZ171" s="84"/>
      <c r="DA171" s="84"/>
      <c r="DB171" s="84"/>
      <c r="DC171" s="85"/>
    </row>
    <row r="172" customFormat="false" ht="18.75" hidden="true" customHeight="false" outlineLevel="0" collapsed="false">
      <c r="A172" s="70" t="n">
        <f aca="false">(ROW()-6)/2</f>
        <v>83</v>
      </c>
      <c r="B172" s="71" t="n">
        <f aca="false">変更管理台帳!$A48</f>
        <v>42</v>
      </c>
      <c r="C172" s="72" t="str">
        <f aca="false">変更管理台帳!$B48</f>
        <v>コース一覧画面</v>
      </c>
      <c r="D172" s="73" t="str">
        <f aca="false">変更管理台帳!$C48</f>
        <v>コース一覧画面の新規作成</v>
      </c>
      <c r="E172" s="74" t="str">
        <f aca="false">変更管理台帳!$G48</f>
        <v>講師</v>
      </c>
      <c r="F172" s="75" t="str">
        <f aca="false">変更管理台帳!$K48</f>
        <v>中級</v>
      </c>
      <c r="G172" s="76" t="str">
        <f aca="false">変更管理台帳!$L48</f>
        <v>A</v>
      </c>
      <c r="H172" s="112" t="s">
        <v>36</v>
      </c>
      <c r="I172" s="78" t="n">
        <f aca="false">変更管理台帳!$AE48</f>
        <v>1.97142857142857</v>
      </c>
      <c r="J172" s="79" t="s">
        <v>32</v>
      </c>
      <c r="K172" s="80" t="n">
        <v>45355</v>
      </c>
      <c r="L172" s="81" t="n">
        <f aca="false">IF($K172&lt;&gt;"",WORKDAY($K172,$I172 -0.11,祝日・休校日!$B$3:$B$62),"")</f>
        <v>45356</v>
      </c>
      <c r="M172" s="76"/>
      <c r="N172" s="82" t="n">
        <f aca="false">IF(MAX(O172:DC172)&lt;&gt;0,IF(MAX(O173:DC173)/MAX(O172:DC172)=1,1,MAX(O173:DC173)/MAX(O172:DC172)),0)</f>
        <v>0</v>
      </c>
      <c r="O172" s="83"/>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5"/>
      <c r="AT172" s="86"/>
      <c r="AU172" s="84"/>
      <c r="AV172" s="84"/>
      <c r="AW172" s="84"/>
      <c r="AX172" s="84"/>
      <c r="AY172" s="84"/>
      <c r="AZ172" s="84"/>
      <c r="BA172" s="84"/>
      <c r="BB172" s="84"/>
      <c r="BC172" s="84"/>
      <c r="BD172" s="84"/>
      <c r="BE172" s="84"/>
      <c r="BF172" s="84"/>
      <c r="BG172" s="84"/>
      <c r="BH172" s="84"/>
      <c r="BI172" s="84"/>
      <c r="BJ172" s="84"/>
      <c r="BK172" s="84"/>
      <c r="BL172" s="84"/>
      <c r="BM172" s="84"/>
      <c r="BN172" s="84"/>
      <c r="BO172" s="84"/>
      <c r="BP172" s="84"/>
      <c r="BQ172" s="84"/>
      <c r="BR172" s="84"/>
      <c r="BS172" s="84"/>
      <c r="BT172" s="84"/>
      <c r="BU172" s="84"/>
      <c r="BV172" s="84"/>
      <c r="BW172" s="84"/>
      <c r="BX172" s="85"/>
      <c r="BY172" s="86"/>
      <c r="BZ172" s="84"/>
      <c r="CA172" s="84"/>
      <c r="CB172" s="84"/>
      <c r="CC172" s="84"/>
      <c r="CD172" s="84"/>
      <c r="CE172" s="84"/>
      <c r="CF172" s="84"/>
      <c r="CG172" s="84"/>
      <c r="CH172" s="84"/>
      <c r="CI172" s="84"/>
      <c r="CJ172" s="84"/>
      <c r="CK172" s="84"/>
      <c r="CL172" s="84"/>
      <c r="CM172" s="84"/>
      <c r="CN172" s="84"/>
      <c r="CO172" s="84"/>
      <c r="CP172" s="84"/>
      <c r="CQ172" s="84"/>
      <c r="CR172" s="84"/>
      <c r="CS172" s="84"/>
      <c r="CT172" s="84"/>
      <c r="CU172" s="84"/>
      <c r="CV172" s="84"/>
      <c r="CW172" s="84"/>
      <c r="CX172" s="84"/>
      <c r="CY172" s="84"/>
      <c r="CZ172" s="84"/>
      <c r="DA172" s="84"/>
      <c r="DB172" s="84"/>
      <c r="DC172" s="85"/>
    </row>
    <row r="173" customFormat="false" ht="18.75" hidden="true" customHeight="false" outlineLevel="0" collapsed="false">
      <c r="A173" s="87" t="n">
        <f aca="false">A172</f>
        <v>83</v>
      </c>
      <c r="B173" s="88" t="n">
        <f aca="false">B172</f>
        <v>42</v>
      </c>
      <c r="C173" s="89" t="str">
        <f aca="false">C172</f>
        <v>コース一覧画面</v>
      </c>
      <c r="D173" s="90" t="str">
        <f aca="false">D172</f>
        <v>コース一覧画面の新規作成</v>
      </c>
      <c r="E173" s="91" t="str">
        <f aca="false">E172</f>
        <v>講師</v>
      </c>
      <c r="F173" s="91" t="str">
        <f aca="false">F172</f>
        <v>中級</v>
      </c>
      <c r="G173" s="91" t="str">
        <f aca="false">G172</f>
        <v>A</v>
      </c>
      <c r="H173" s="113" t="str">
        <f aca="false">H172</f>
        <v>設計</v>
      </c>
      <c r="I173" s="93" t="n">
        <f aca="false">I172</f>
        <v>1.97142857142857</v>
      </c>
      <c r="J173" s="94" t="s">
        <v>33</v>
      </c>
      <c r="K173" s="95"/>
      <c r="L173" s="96"/>
      <c r="M173" s="97" t="n">
        <f aca="false">M172</f>
        <v>0</v>
      </c>
      <c r="N173" s="98" t="n">
        <f aca="false">N172</f>
        <v>0</v>
      </c>
      <c r="O173" s="83"/>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5"/>
      <c r="AT173" s="86"/>
      <c r="AU173" s="84"/>
      <c r="AV173" s="84"/>
      <c r="AW173" s="84"/>
      <c r="AX173" s="84"/>
      <c r="AY173" s="84"/>
      <c r="AZ173" s="84"/>
      <c r="BA173" s="84"/>
      <c r="BB173" s="84"/>
      <c r="BC173" s="84"/>
      <c r="BD173" s="84"/>
      <c r="BE173" s="84"/>
      <c r="BF173" s="84"/>
      <c r="BG173" s="84"/>
      <c r="BH173" s="84"/>
      <c r="BI173" s="84"/>
      <c r="BJ173" s="84"/>
      <c r="BK173" s="84"/>
      <c r="BL173" s="84"/>
      <c r="BM173" s="84"/>
      <c r="BN173" s="84"/>
      <c r="BO173" s="84"/>
      <c r="BP173" s="84"/>
      <c r="BQ173" s="84"/>
      <c r="BR173" s="84"/>
      <c r="BS173" s="84"/>
      <c r="BT173" s="84"/>
      <c r="BU173" s="84"/>
      <c r="BV173" s="84"/>
      <c r="BW173" s="84"/>
      <c r="BX173" s="85"/>
      <c r="BY173" s="86"/>
      <c r="BZ173" s="84"/>
      <c r="CA173" s="84"/>
      <c r="CB173" s="84"/>
      <c r="CC173" s="84"/>
      <c r="CD173" s="84"/>
      <c r="CE173" s="84"/>
      <c r="CF173" s="84"/>
      <c r="CG173" s="84"/>
      <c r="CH173" s="84"/>
      <c r="CI173" s="84"/>
      <c r="CJ173" s="84"/>
      <c r="CK173" s="84"/>
      <c r="CL173" s="84"/>
      <c r="CM173" s="84"/>
      <c r="CN173" s="84"/>
      <c r="CO173" s="84"/>
      <c r="CP173" s="84"/>
      <c r="CQ173" s="84"/>
      <c r="CR173" s="84"/>
      <c r="CS173" s="84"/>
      <c r="CT173" s="84"/>
      <c r="CU173" s="84"/>
      <c r="CV173" s="84"/>
      <c r="CW173" s="84"/>
      <c r="CX173" s="84"/>
      <c r="CY173" s="84"/>
      <c r="CZ173" s="84"/>
      <c r="DA173" s="84"/>
      <c r="DB173" s="84"/>
      <c r="DC173" s="85"/>
    </row>
    <row r="174" customFormat="false" ht="18.75" hidden="true" customHeight="false" outlineLevel="0" collapsed="false">
      <c r="A174" s="70" t="n">
        <f aca="false">(ROW()-6)/2</f>
        <v>84</v>
      </c>
      <c r="B174" s="100" t="n">
        <f aca="false">B173</f>
        <v>42</v>
      </c>
      <c r="C174" s="101" t="str">
        <f aca="false">C173</f>
        <v>コース一覧画面</v>
      </c>
      <c r="D174" s="102" t="str">
        <f aca="false">D173</f>
        <v>コース一覧画面の新規作成</v>
      </c>
      <c r="E174" s="74" t="str">
        <f aca="false">E172</f>
        <v>講師</v>
      </c>
      <c r="F174" s="74" t="str">
        <f aca="false">F172</f>
        <v>中級</v>
      </c>
      <c r="G174" s="74" t="str">
        <f aca="false">G172</f>
        <v>A</v>
      </c>
      <c r="H174" s="77" t="s">
        <v>31</v>
      </c>
      <c r="I174" s="78" t="n">
        <f aca="false">変更管理台帳!$AX48</f>
        <v>3.77142857142857</v>
      </c>
      <c r="J174" s="79" t="s">
        <v>32</v>
      </c>
      <c r="K174" s="80" t="n">
        <v>45355</v>
      </c>
      <c r="L174" s="81" t="n">
        <f aca="false">IF($K174&lt;&gt;"",WORKDAY($K174,$I174 -0.11,祝日・休校日!$B$3:$B$62),"")</f>
        <v>45358</v>
      </c>
      <c r="M174" s="76"/>
      <c r="N174" s="82" t="n">
        <f aca="false">IF(MAX(O174:DC174)&lt;&gt;0,IF(MAX(O175:DC175)/MAX(O174:DC174)=1,1,MAX(O175:DC175)/MAX(O174:DC174)),0)</f>
        <v>0</v>
      </c>
      <c r="O174" s="83"/>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5"/>
      <c r="AT174" s="86"/>
      <c r="AU174" s="84"/>
      <c r="AV174" s="84"/>
      <c r="AW174" s="84"/>
      <c r="AX174" s="84"/>
      <c r="AY174" s="84"/>
      <c r="AZ174" s="84"/>
      <c r="BA174" s="84"/>
      <c r="BB174" s="84"/>
      <c r="BC174" s="84"/>
      <c r="BD174" s="84"/>
      <c r="BE174" s="84"/>
      <c r="BF174" s="84"/>
      <c r="BG174" s="84"/>
      <c r="BH174" s="84"/>
      <c r="BI174" s="84"/>
      <c r="BJ174" s="84"/>
      <c r="BK174" s="84"/>
      <c r="BL174" s="84"/>
      <c r="BM174" s="84"/>
      <c r="BN174" s="84"/>
      <c r="BO174" s="84"/>
      <c r="BP174" s="84"/>
      <c r="BQ174" s="84"/>
      <c r="BR174" s="84"/>
      <c r="BS174" s="84"/>
      <c r="BT174" s="84"/>
      <c r="BU174" s="84"/>
      <c r="BV174" s="84"/>
      <c r="BW174" s="84"/>
      <c r="BX174" s="85"/>
      <c r="BY174" s="86"/>
      <c r="BZ174" s="84"/>
      <c r="CA174" s="84"/>
      <c r="CB174" s="84"/>
      <c r="CC174" s="84"/>
      <c r="CD174" s="84"/>
      <c r="CE174" s="84"/>
      <c r="CF174" s="84"/>
      <c r="CG174" s="84"/>
      <c r="CH174" s="84"/>
      <c r="CI174" s="84"/>
      <c r="CJ174" s="84"/>
      <c r="CK174" s="84"/>
      <c r="CL174" s="84"/>
      <c r="CM174" s="84"/>
      <c r="CN174" s="84"/>
      <c r="CO174" s="84"/>
      <c r="CP174" s="84"/>
      <c r="CQ174" s="84"/>
      <c r="CR174" s="84"/>
      <c r="CS174" s="84"/>
      <c r="CT174" s="84"/>
      <c r="CU174" s="84"/>
      <c r="CV174" s="84"/>
      <c r="CW174" s="84"/>
      <c r="CX174" s="84"/>
      <c r="CY174" s="84"/>
      <c r="CZ174" s="84"/>
      <c r="DA174" s="84"/>
      <c r="DB174" s="84"/>
      <c r="DC174" s="85"/>
    </row>
    <row r="175" customFormat="false" ht="18.75" hidden="true" customHeight="false" outlineLevel="0" collapsed="false">
      <c r="A175" s="87" t="n">
        <f aca="false">A174</f>
        <v>84</v>
      </c>
      <c r="B175" s="105" t="n">
        <f aca="false">B174</f>
        <v>42</v>
      </c>
      <c r="C175" s="106" t="str">
        <f aca="false">C174</f>
        <v>コース一覧画面</v>
      </c>
      <c r="D175" s="107" t="str">
        <f aca="false">D174</f>
        <v>コース一覧画面の新規作成</v>
      </c>
      <c r="E175" s="91" t="str">
        <f aca="false">E174</f>
        <v>講師</v>
      </c>
      <c r="F175" s="91" t="str">
        <f aca="false">F174</f>
        <v>中級</v>
      </c>
      <c r="G175" s="91" t="str">
        <f aca="false">G174</f>
        <v>A</v>
      </c>
      <c r="H175" s="92" t="str">
        <f aca="false">H174</f>
        <v>製造</v>
      </c>
      <c r="I175" s="93" t="n">
        <f aca="false">I174</f>
        <v>3.77142857142857</v>
      </c>
      <c r="J175" s="94" t="s">
        <v>33</v>
      </c>
      <c r="K175" s="95"/>
      <c r="L175" s="96"/>
      <c r="M175" s="97" t="n">
        <f aca="false">M174</f>
        <v>0</v>
      </c>
      <c r="N175" s="98" t="n">
        <f aca="false">N174</f>
        <v>0</v>
      </c>
      <c r="O175" s="83"/>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5"/>
      <c r="AT175" s="86"/>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5"/>
      <c r="BY175" s="86"/>
      <c r="BZ175" s="84"/>
      <c r="CA175" s="84"/>
      <c r="CB175" s="84"/>
      <c r="CC175" s="84"/>
      <c r="CD175" s="84"/>
      <c r="CE175" s="84"/>
      <c r="CF175" s="84"/>
      <c r="CG175" s="84"/>
      <c r="CH175" s="84"/>
      <c r="CI175" s="84"/>
      <c r="CJ175" s="84"/>
      <c r="CK175" s="84"/>
      <c r="CL175" s="84"/>
      <c r="CM175" s="84"/>
      <c r="CN175" s="84"/>
      <c r="CO175" s="84"/>
      <c r="CP175" s="84"/>
      <c r="CQ175" s="84"/>
      <c r="CR175" s="84"/>
      <c r="CS175" s="84"/>
      <c r="CT175" s="84"/>
      <c r="CU175" s="84"/>
      <c r="CV175" s="84"/>
      <c r="CW175" s="84"/>
      <c r="CX175" s="84"/>
      <c r="CY175" s="84"/>
      <c r="CZ175" s="84"/>
      <c r="DA175" s="84"/>
      <c r="DB175" s="84"/>
      <c r="DC175" s="85"/>
    </row>
    <row r="176" customFormat="false" ht="18.75" hidden="true" customHeight="false" outlineLevel="0" collapsed="false">
      <c r="A176" s="99" t="n">
        <f aca="false">(ROW()-6)/2</f>
        <v>85</v>
      </c>
      <c r="B176" s="100" t="n">
        <f aca="false">B175</f>
        <v>42</v>
      </c>
      <c r="C176" s="101" t="str">
        <f aca="false">C175</f>
        <v>コース一覧画面</v>
      </c>
      <c r="D176" s="102" t="str">
        <f aca="false">D175</f>
        <v>コース一覧画面の新規作成</v>
      </c>
      <c r="E176" s="74" t="str">
        <f aca="false">E174</f>
        <v>講師</v>
      </c>
      <c r="F176" s="74" t="str">
        <f aca="false">F174</f>
        <v>中級</v>
      </c>
      <c r="G176" s="74" t="str">
        <f aca="false">G174</f>
        <v>A</v>
      </c>
      <c r="H176" s="103" t="s">
        <v>34</v>
      </c>
      <c r="I176" s="78" t="n">
        <f aca="false">変更管理台帳!$BW48</f>
        <v>2.68571428571429</v>
      </c>
      <c r="J176" s="79" t="s">
        <v>32</v>
      </c>
      <c r="K176" s="81" t="n">
        <f aca="false">IF($L174&lt;&gt;"",WORKDAY($L174,1,祝日・休校日!$B$3:$B$62),"")</f>
        <v>45359</v>
      </c>
      <c r="L176" s="81" t="n">
        <f aca="false">IF($K176&lt;&gt;"",WORKDAY($K176,$I176 -0.11,祝日・休校日!$B$3:$B$62),"")</f>
        <v>45363</v>
      </c>
      <c r="M176" s="76" t="n">
        <f aca="false">M175</f>
        <v>0</v>
      </c>
      <c r="N176" s="82" t="n">
        <f aca="false">IF(MAX(O176:DC176)&lt;&gt;0,IF(MAX(O177:DC177)/MAX(O176:DC176)=1,1,MAX(O177:DC177)/MAX(O176:DC176)),0)</f>
        <v>0</v>
      </c>
      <c r="O176" s="83"/>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5"/>
      <c r="AT176" s="86"/>
      <c r="AU176" s="84"/>
      <c r="AV176" s="84"/>
      <c r="AW176" s="84"/>
      <c r="AX176" s="84"/>
      <c r="AY176" s="84"/>
      <c r="AZ176" s="84"/>
      <c r="BA176" s="84"/>
      <c r="BB176" s="84"/>
      <c r="BC176" s="84"/>
      <c r="BD176" s="84"/>
      <c r="BE176" s="84"/>
      <c r="BF176" s="84"/>
      <c r="BG176" s="84"/>
      <c r="BH176" s="84"/>
      <c r="BI176" s="84"/>
      <c r="BJ176" s="84"/>
      <c r="BK176" s="84"/>
      <c r="BL176" s="84"/>
      <c r="BM176" s="84"/>
      <c r="BN176" s="84"/>
      <c r="BO176" s="84"/>
      <c r="BP176" s="84"/>
      <c r="BQ176" s="84"/>
      <c r="BR176" s="84"/>
      <c r="BS176" s="84"/>
      <c r="BT176" s="84"/>
      <c r="BU176" s="84"/>
      <c r="BV176" s="84"/>
      <c r="BW176" s="84"/>
      <c r="BX176" s="85"/>
      <c r="BY176" s="86"/>
      <c r="BZ176" s="84"/>
      <c r="CA176" s="84"/>
      <c r="CB176" s="84"/>
      <c r="CC176" s="84"/>
      <c r="CD176" s="84"/>
      <c r="CE176" s="84"/>
      <c r="CF176" s="84"/>
      <c r="CG176" s="84"/>
      <c r="CH176" s="84"/>
      <c r="CI176" s="84"/>
      <c r="CJ176" s="84"/>
      <c r="CK176" s="84"/>
      <c r="CL176" s="84"/>
      <c r="CM176" s="84"/>
      <c r="CN176" s="84"/>
      <c r="CO176" s="84"/>
      <c r="CP176" s="84"/>
      <c r="CQ176" s="84"/>
      <c r="CR176" s="84"/>
      <c r="CS176" s="84"/>
      <c r="CT176" s="84"/>
      <c r="CU176" s="84"/>
      <c r="CV176" s="84"/>
      <c r="CW176" s="84"/>
      <c r="CX176" s="84"/>
      <c r="CY176" s="84"/>
      <c r="CZ176" s="84"/>
      <c r="DA176" s="84"/>
      <c r="DB176" s="84"/>
      <c r="DC176" s="85"/>
    </row>
    <row r="177" customFormat="false" ht="18.75" hidden="true" customHeight="false" outlineLevel="0" collapsed="false">
      <c r="A177" s="104" t="n">
        <f aca="false">A176</f>
        <v>85</v>
      </c>
      <c r="B177" s="105" t="n">
        <f aca="false">B176</f>
        <v>42</v>
      </c>
      <c r="C177" s="106" t="str">
        <f aca="false">C176</f>
        <v>コース一覧画面</v>
      </c>
      <c r="D177" s="107" t="str">
        <f aca="false">D176</f>
        <v>コース一覧画面の新規作成</v>
      </c>
      <c r="E177" s="91" t="str">
        <f aca="false">E176</f>
        <v>講師</v>
      </c>
      <c r="F177" s="91" t="str">
        <f aca="false">F176</f>
        <v>中級</v>
      </c>
      <c r="G177" s="91" t="str">
        <f aca="false">G176</f>
        <v>A</v>
      </c>
      <c r="H177" s="108" t="str">
        <f aca="false">H176</f>
        <v>試験</v>
      </c>
      <c r="I177" s="109" t="n">
        <f aca="false">I176</f>
        <v>2.68571428571429</v>
      </c>
      <c r="J177" s="94" t="s">
        <v>33</v>
      </c>
      <c r="K177" s="110"/>
      <c r="L177" s="96"/>
      <c r="M177" s="97" t="n">
        <f aca="false">M176</f>
        <v>0</v>
      </c>
      <c r="N177" s="98" t="n">
        <f aca="false">N176</f>
        <v>0</v>
      </c>
      <c r="O177" s="83"/>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5"/>
      <c r="AT177" s="86"/>
      <c r="AU177" s="84"/>
      <c r="AV177" s="84"/>
      <c r="AW177" s="84"/>
      <c r="AX177" s="84"/>
      <c r="AY177" s="84"/>
      <c r="AZ177" s="84"/>
      <c r="BA177" s="84"/>
      <c r="BB177" s="84"/>
      <c r="BC177" s="84"/>
      <c r="BD177" s="84"/>
      <c r="BE177" s="84"/>
      <c r="BF177" s="84"/>
      <c r="BG177" s="84"/>
      <c r="BH177" s="84"/>
      <c r="BI177" s="84"/>
      <c r="BJ177" s="84"/>
      <c r="BK177" s="84"/>
      <c r="BL177" s="84"/>
      <c r="BM177" s="84"/>
      <c r="BN177" s="84"/>
      <c r="BO177" s="84"/>
      <c r="BP177" s="84"/>
      <c r="BQ177" s="84"/>
      <c r="BR177" s="84"/>
      <c r="BS177" s="84"/>
      <c r="BT177" s="84"/>
      <c r="BU177" s="84"/>
      <c r="BV177" s="84"/>
      <c r="BW177" s="84"/>
      <c r="BX177" s="85"/>
      <c r="BY177" s="86"/>
      <c r="BZ177" s="84"/>
      <c r="CA177" s="84"/>
      <c r="CB177" s="84"/>
      <c r="CC177" s="84"/>
      <c r="CD177" s="84"/>
      <c r="CE177" s="84"/>
      <c r="CF177" s="84"/>
      <c r="CG177" s="84"/>
      <c r="CH177" s="84"/>
      <c r="CI177" s="84"/>
      <c r="CJ177" s="84"/>
      <c r="CK177" s="84"/>
      <c r="CL177" s="84"/>
      <c r="CM177" s="84"/>
      <c r="CN177" s="84"/>
      <c r="CO177" s="84"/>
      <c r="CP177" s="84"/>
      <c r="CQ177" s="84"/>
      <c r="CR177" s="84"/>
      <c r="CS177" s="84"/>
      <c r="CT177" s="84"/>
      <c r="CU177" s="84"/>
      <c r="CV177" s="84"/>
      <c r="CW177" s="84"/>
      <c r="CX177" s="84"/>
      <c r="CY177" s="84"/>
      <c r="CZ177" s="84"/>
      <c r="DA177" s="84"/>
      <c r="DB177" s="84"/>
      <c r="DC177" s="85"/>
    </row>
    <row r="178" customFormat="false" ht="18.75" hidden="true" customHeight="false" outlineLevel="0" collapsed="false">
      <c r="A178" s="70" t="n">
        <f aca="false">(ROW()-6)/2</f>
        <v>86</v>
      </c>
      <c r="B178" s="71" t="n">
        <f aca="false">変更管理台帳!$A49</f>
        <v>43</v>
      </c>
      <c r="C178" s="72" t="str">
        <f aca="false">変更管理台帳!$B49</f>
        <v>ユーザー一覧画面</v>
      </c>
      <c r="D178" s="73" t="str">
        <f aca="false">変更管理台帳!$C49</f>
        <v>ユーザー一覧画面の新規作成</v>
      </c>
      <c r="E178" s="74" t="str">
        <f aca="false">変更管理台帳!$G49</f>
        <v>講師</v>
      </c>
      <c r="F178" s="75" t="str">
        <f aca="false">変更管理台帳!$K49</f>
        <v>中級</v>
      </c>
      <c r="G178" s="76" t="str">
        <f aca="false">変更管理台帳!$L49</f>
        <v>A</v>
      </c>
      <c r="H178" s="112" t="s">
        <v>36</v>
      </c>
      <c r="I178" s="78" t="n">
        <f aca="false">変更管理台帳!$AE49</f>
        <v>2.34285714285714</v>
      </c>
      <c r="J178" s="79" t="s">
        <v>32</v>
      </c>
      <c r="K178" s="80" t="n">
        <v>45355</v>
      </c>
      <c r="L178" s="81" t="n">
        <f aca="false">IF($K178&lt;&gt;"",WORKDAY($K178,$I178 -0.11,祝日・休校日!$B$3:$B$62),"")</f>
        <v>45357</v>
      </c>
      <c r="M178" s="76"/>
      <c r="N178" s="82" t="n">
        <f aca="false">IF(MAX(O178:DC178)&lt;&gt;0,IF(MAX(O179:DC179)/MAX(O178:DC178)=1,1,MAX(O179:DC179)/MAX(O178:DC178)),0)</f>
        <v>0</v>
      </c>
      <c r="O178" s="83"/>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5"/>
      <c r="AT178" s="86"/>
      <c r="AU178" s="84"/>
      <c r="AV178" s="84"/>
      <c r="AW178" s="84"/>
      <c r="AX178" s="84"/>
      <c r="AY178" s="84"/>
      <c r="AZ178" s="84"/>
      <c r="BA178" s="84"/>
      <c r="BB178" s="84"/>
      <c r="BC178" s="84"/>
      <c r="BD178" s="84"/>
      <c r="BE178" s="84"/>
      <c r="BF178" s="84"/>
      <c r="BG178" s="84"/>
      <c r="BH178" s="84"/>
      <c r="BI178" s="84"/>
      <c r="BJ178" s="84"/>
      <c r="BK178" s="84"/>
      <c r="BL178" s="84"/>
      <c r="BM178" s="84"/>
      <c r="BN178" s="84"/>
      <c r="BO178" s="84"/>
      <c r="BP178" s="84"/>
      <c r="BQ178" s="84"/>
      <c r="BR178" s="84"/>
      <c r="BS178" s="84"/>
      <c r="BT178" s="84"/>
      <c r="BU178" s="84"/>
      <c r="BV178" s="84"/>
      <c r="BW178" s="84"/>
      <c r="BX178" s="85"/>
      <c r="BY178" s="86"/>
      <c r="BZ178" s="84"/>
      <c r="CA178" s="84"/>
      <c r="CB178" s="84"/>
      <c r="CC178" s="84"/>
      <c r="CD178" s="84"/>
      <c r="CE178" s="84"/>
      <c r="CF178" s="84"/>
      <c r="CG178" s="84"/>
      <c r="CH178" s="84"/>
      <c r="CI178" s="84"/>
      <c r="CJ178" s="84"/>
      <c r="CK178" s="84"/>
      <c r="CL178" s="84"/>
      <c r="CM178" s="84"/>
      <c r="CN178" s="84"/>
      <c r="CO178" s="84"/>
      <c r="CP178" s="84"/>
      <c r="CQ178" s="84"/>
      <c r="CR178" s="84"/>
      <c r="CS178" s="84"/>
      <c r="CT178" s="84"/>
      <c r="CU178" s="84"/>
      <c r="CV178" s="84"/>
      <c r="CW178" s="84"/>
      <c r="CX178" s="84"/>
      <c r="CY178" s="84"/>
      <c r="CZ178" s="84"/>
      <c r="DA178" s="84"/>
      <c r="DB178" s="84"/>
      <c r="DC178" s="85"/>
    </row>
    <row r="179" customFormat="false" ht="18.75" hidden="true" customHeight="false" outlineLevel="0" collapsed="false">
      <c r="A179" s="87" t="n">
        <f aca="false">A178</f>
        <v>86</v>
      </c>
      <c r="B179" s="88" t="n">
        <f aca="false">B178</f>
        <v>43</v>
      </c>
      <c r="C179" s="89" t="str">
        <f aca="false">C178</f>
        <v>ユーザー一覧画面</v>
      </c>
      <c r="D179" s="90" t="str">
        <f aca="false">D178</f>
        <v>ユーザー一覧画面の新規作成</v>
      </c>
      <c r="E179" s="91" t="str">
        <f aca="false">E178</f>
        <v>講師</v>
      </c>
      <c r="F179" s="91" t="str">
        <f aca="false">F178</f>
        <v>中級</v>
      </c>
      <c r="G179" s="91" t="str">
        <f aca="false">G178</f>
        <v>A</v>
      </c>
      <c r="H179" s="113" t="str">
        <f aca="false">H178</f>
        <v>設計</v>
      </c>
      <c r="I179" s="93" t="n">
        <f aca="false">I178</f>
        <v>2.34285714285714</v>
      </c>
      <c r="J179" s="94" t="s">
        <v>33</v>
      </c>
      <c r="K179" s="95"/>
      <c r="L179" s="96"/>
      <c r="M179" s="97" t="n">
        <f aca="false">M178</f>
        <v>0</v>
      </c>
      <c r="N179" s="98" t="n">
        <f aca="false">N178</f>
        <v>0</v>
      </c>
      <c r="O179" s="83"/>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5"/>
      <c r="AT179" s="86"/>
      <c r="AU179" s="84"/>
      <c r="AV179" s="84"/>
      <c r="AW179" s="84"/>
      <c r="AX179" s="84"/>
      <c r="AY179" s="84"/>
      <c r="AZ179" s="84"/>
      <c r="BA179" s="84"/>
      <c r="BB179" s="84"/>
      <c r="BC179" s="84"/>
      <c r="BD179" s="84"/>
      <c r="BE179" s="84"/>
      <c r="BF179" s="84"/>
      <c r="BG179" s="84"/>
      <c r="BH179" s="84"/>
      <c r="BI179" s="84"/>
      <c r="BJ179" s="84"/>
      <c r="BK179" s="84"/>
      <c r="BL179" s="84"/>
      <c r="BM179" s="84"/>
      <c r="BN179" s="84"/>
      <c r="BO179" s="84"/>
      <c r="BP179" s="84"/>
      <c r="BQ179" s="84"/>
      <c r="BR179" s="84"/>
      <c r="BS179" s="84"/>
      <c r="BT179" s="84"/>
      <c r="BU179" s="84"/>
      <c r="BV179" s="84"/>
      <c r="BW179" s="84"/>
      <c r="BX179" s="85"/>
      <c r="BY179" s="86"/>
      <c r="BZ179" s="84"/>
      <c r="CA179" s="84"/>
      <c r="CB179" s="84"/>
      <c r="CC179" s="84"/>
      <c r="CD179" s="84"/>
      <c r="CE179" s="84"/>
      <c r="CF179" s="84"/>
      <c r="CG179" s="84"/>
      <c r="CH179" s="84"/>
      <c r="CI179" s="84"/>
      <c r="CJ179" s="84"/>
      <c r="CK179" s="84"/>
      <c r="CL179" s="84"/>
      <c r="CM179" s="84"/>
      <c r="CN179" s="84"/>
      <c r="CO179" s="84"/>
      <c r="CP179" s="84"/>
      <c r="CQ179" s="84"/>
      <c r="CR179" s="84"/>
      <c r="CS179" s="84"/>
      <c r="CT179" s="84"/>
      <c r="CU179" s="84"/>
      <c r="CV179" s="84"/>
      <c r="CW179" s="84"/>
      <c r="CX179" s="84"/>
      <c r="CY179" s="84"/>
      <c r="CZ179" s="84"/>
      <c r="DA179" s="84"/>
      <c r="DB179" s="84"/>
      <c r="DC179" s="85"/>
    </row>
    <row r="180" customFormat="false" ht="18.75" hidden="true" customHeight="false" outlineLevel="0" collapsed="false">
      <c r="A180" s="70" t="n">
        <f aca="false">(ROW()-6)/2</f>
        <v>87</v>
      </c>
      <c r="B180" s="100" t="n">
        <f aca="false">B179</f>
        <v>43</v>
      </c>
      <c r="C180" s="101" t="str">
        <f aca="false">C179</f>
        <v>ユーザー一覧画面</v>
      </c>
      <c r="D180" s="102" t="str">
        <f aca="false">D179</f>
        <v>ユーザー一覧画面の新規作成</v>
      </c>
      <c r="E180" s="74" t="str">
        <f aca="false">E178</f>
        <v>講師</v>
      </c>
      <c r="F180" s="74" t="str">
        <f aca="false">F178</f>
        <v>中級</v>
      </c>
      <c r="G180" s="74" t="str">
        <f aca="false">G178</f>
        <v>A</v>
      </c>
      <c r="H180" s="77" t="s">
        <v>31</v>
      </c>
      <c r="I180" s="78" t="n">
        <f aca="false">変更管理台帳!$AX49</f>
        <v>4.88571428571429</v>
      </c>
      <c r="J180" s="79" t="s">
        <v>32</v>
      </c>
      <c r="K180" s="81" t="n">
        <f aca="false">IF($L178&lt;&gt;"",WORKDAY($L178,1,祝日・休校日!$B$3:$B$62),"")</f>
        <v>45358</v>
      </c>
      <c r="L180" s="81" t="n">
        <f aca="false">IF($K180&lt;&gt;"",WORKDAY($K180,$I180 -0.11,祝日・休校日!$B$3:$B$62),"")</f>
        <v>45364</v>
      </c>
      <c r="M180" s="76" t="n">
        <f aca="false">M179</f>
        <v>0</v>
      </c>
      <c r="N180" s="82" t="n">
        <f aca="false">IF(MAX(O180:DC180)&lt;&gt;0,IF(MAX(O181:DC181)/MAX(O180:DC180)=1,1,MAX(O181:DC181)/MAX(O180:DC180)),0)</f>
        <v>0</v>
      </c>
      <c r="O180" s="83"/>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5"/>
      <c r="AT180" s="86"/>
      <c r="AU180" s="84"/>
      <c r="AV180" s="84"/>
      <c r="AW180" s="84"/>
      <c r="AX180" s="84"/>
      <c r="AY180" s="84"/>
      <c r="AZ180" s="84"/>
      <c r="BA180" s="84"/>
      <c r="BB180" s="84"/>
      <c r="BC180" s="84"/>
      <c r="BD180" s="84"/>
      <c r="BE180" s="84"/>
      <c r="BF180" s="84"/>
      <c r="BG180" s="84"/>
      <c r="BH180" s="84"/>
      <c r="BI180" s="84"/>
      <c r="BJ180" s="84"/>
      <c r="BK180" s="84"/>
      <c r="BL180" s="84"/>
      <c r="BM180" s="84"/>
      <c r="BN180" s="84"/>
      <c r="BO180" s="84"/>
      <c r="BP180" s="84"/>
      <c r="BQ180" s="84"/>
      <c r="BR180" s="84"/>
      <c r="BS180" s="84"/>
      <c r="BT180" s="84"/>
      <c r="BU180" s="84"/>
      <c r="BV180" s="84"/>
      <c r="BW180" s="84"/>
      <c r="BX180" s="85"/>
      <c r="BY180" s="86"/>
      <c r="BZ180" s="84"/>
      <c r="CA180" s="84"/>
      <c r="CB180" s="84"/>
      <c r="CC180" s="84"/>
      <c r="CD180" s="84"/>
      <c r="CE180" s="84"/>
      <c r="CF180" s="84"/>
      <c r="CG180" s="84"/>
      <c r="CH180" s="84"/>
      <c r="CI180" s="84"/>
      <c r="CJ180" s="84"/>
      <c r="CK180" s="84"/>
      <c r="CL180" s="84"/>
      <c r="CM180" s="84"/>
      <c r="CN180" s="84"/>
      <c r="CO180" s="84"/>
      <c r="CP180" s="84"/>
      <c r="CQ180" s="84"/>
      <c r="CR180" s="84"/>
      <c r="CS180" s="84"/>
      <c r="CT180" s="84"/>
      <c r="CU180" s="84"/>
      <c r="CV180" s="84"/>
      <c r="CW180" s="84"/>
      <c r="CX180" s="84"/>
      <c r="CY180" s="84"/>
      <c r="CZ180" s="84"/>
      <c r="DA180" s="84"/>
      <c r="DB180" s="84"/>
      <c r="DC180" s="85"/>
    </row>
    <row r="181" customFormat="false" ht="18.75" hidden="true" customHeight="false" outlineLevel="0" collapsed="false">
      <c r="A181" s="87" t="n">
        <f aca="false">A180</f>
        <v>87</v>
      </c>
      <c r="B181" s="105" t="n">
        <f aca="false">B180</f>
        <v>43</v>
      </c>
      <c r="C181" s="106" t="str">
        <f aca="false">C180</f>
        <v>ユーザー一覧画面</v>
      </c>
      <c r="D181" s="107" t="str">
        <f aca="false">D180</f>
        <v>ユーザー一覧画面の新規作成</v>
      </c>
      <c r="E181" s="91" t="str">
        <f aca="false">E180</f>
        <v>講師</v>
      </c>
      <c r="F181" s="91" t="str">
        <f aca="false">F180</f>
        <v>中級</v>
      </c>
      <c r="G181" s="91" t="str">
        <f aca="false">G180</f>
        <v>A</v>
      </c>
      <c r="H181" s="92" t="str">
        <f aca="false">H180</f>
        <v>製造</v>
      </c>
      <c r="I181" s="93" t="n">
        <f aca="false">I180</f>
        <v>4.88571428571429</v>
      </c>
      <c r="J181" s="94" t="s">
        <v>33</v>
      </c>
      <c r="K181" s="110"/>
      <c r="L181" s="96"/>
      <c r="M181" s="97" t="n">
        <f aca="false">M180</f>
        <v>0</v>
      </c>
      <c r="N181" s="98" t="n">
        <f aca="false">N180</f>
        <v>0</v>
      </c>
      <c r="O181" s="83"/>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5"/>
      <c r="AT181" s="86"/>
      <c r="AU181" s="84"/>
      <c r="AV181" s="84"/>
      <c r="AW181" s="84"/>
      <c r="AX181" s="84"/>
      <c r="AY181" s="84"/>
      <c r="AZ181" s="84"/>
      <c r="BA181" s="84"/>
      <c r="BB181" s="84"/>
      <c r="BC181" s="84"/>
      <c r="BD181" s="84"/>
      <c r="BE181" s="84"/>
      <c r="BF181" s="84"/>
      <c r="BG181" s="84"/>
      <c r="BH181" s="84"/>
      <c r="BI181" s="84"/>
      <c r="BJ181" s="84"/>
      <c r="BK181" s="84"/>
      <c r="BL181" s="84"/>
      <c r="BM181" s="84"/>
      <c r="BN181" s="84"/>
      <c r="BO181" s="84"/>
      <c r="BP181" s="84"/>
      <c r="BQ181" s="84"/>
      <c r="BR181" s="84"/>
      <c r="BS181" s="84"/>
      <c r="BT181" s="84"/>
      <c r="BU181" s="84"/>
      <c r="BV181" s="84"/>
      <c r="BW181" s="84"/>
      <c r="BX181" s="85"/>
      <c r="BY181" s="86"/>
      <c r="BZ181" s="84"/>
      <c r="CA181" s="84"/>
      <c r="CB181" s="84"/>
      <c r="CC181" s="84"/>
      <c r="CD181" s="84"/>
      <c r="CE181" s="84"/>
      <c r="CF181" s="84"/>
      <c r="CG181" s="84"/>
      <c r="CH181" s="84"/>
      <c r="CI181" s="84"/>
      <c r="CJ181" s="84"/>
      <c r="CK181" s="84"/>
      <c r="CL181" s="84"/>
      <c r="CM181" s="84"/>
      <c r="CN181" s="84"/>
      <c r="CO181" s="84"/>
      <c r="CP181" s="84"/>
      <c r="CQ181" s="84"/>
      <c r="CR181" s="84"/>
      <c r="CS181" s="84"/>
      <c r="CT181" s="84"/>
      <c r="CU181" s="84"/>
      <c r="CV181" s="84"/>
      <c r="CW181" s="84"/>
      <c r="CX181" s="84"/>
      <c r="CY181" s="84"/>
      <c r="CZ181" s="84"/>
      <c r="DA181" s="84"/>
      <c r="DB181" s="84"/>
      <c r="DC181" s="85"/>
    </row>
    <row r="182" customFormat="false" ht="18.75" hidden="true" customHeight="false" outlineLevel="0" collapsed="false">
      <c r="A182" s="99" t="n">
        <f aca="false">(ROW()-6)/2</f>
        <v>88</v>
      </c>
      <c r="B182" s="100" t="n">
        <f aca="false">B181</f>
        <v>43</v>
      </c>
      <c r="C182" s="101" t="str">
        <f aca="false">C181</f>
        <v>ユーザー一覧画面</v>
      </c>
      <c r="D182" s="102" t="str">
        <f aca="false">D181</f>
        <v>ユーザー一覧画面の新規作成</v>
      </c>
      <c r="E182" s="74" t="str">
        <f aca="false">E180</f>
        <v>講師</v>
      </c>
      <c r="F182" s="74" t="str">
        <f aca="false">F180</f>
        <v>中級</v>
      </c>
      <c r="G182" s="74" t="str">
        <f aca="false">G180</f>
        <v>A</v>
      </c>
      <c r="H182" s="103" t="s">
        <v>34</v>
      </c>
      <c r="I182" s="78" t="n">
        <f aca="false">変更管理台帳!$BW49</f>
        <v>3.51428571428571</v>
      </c>
      <c r="J182" s="79" t="s">
        <v>32</v>
      </c>
      <c r="K182" s="81" t="n">
        <f aca="false">IF($L180&lt;&gt;"",WORKDAY($L180,1,祝日・休校日!$B$3:$B$62),"")</f>
        <v>45365</v>
      </c>
      <c r="L182" s="81" t="n">
        <f aca="false">IF($K182&lt;&gt;"",WORKDAY($K182,$I182 -0.11,祝日・休校日!$B$3:$B$62),"")</f>
        <v>45370</v>
      </c>
      <c r="M182" s="76" t="n">
        <f aca="false">M181</f>
        <v>0</v>
      </c>
      <c r="N182" s="82" t="n">
        <f aca="false">IF(MAX(O182:DC182)&lt;&gt;0,IF(MAX(O183:DC183)/MAX(O182:DC182)=1,1,MAX(O183:DC183)/MAX(O182:DC182)),0)</f>
        <v>0</v>
      </c>
      <c r="O182" s="83"/>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5"/>
      <c r="AT182" s="86"/>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5"/>
      <c r="BY182" s="86"/>
      <c r="BZ182" s="84"/>
      <c r="CA182" s="84"/>
      <c r="CB182" s="84"/>
      <c r="CC182" s="84"/>
      <c r="CD182" s="84"/>
      <c r="CE182" s="84"/>
      <c r="CF182" s="84"/>
      <c r="CG182" s="84"/>
      <c r="CH182" s="84"/>
      <c r="CI182" s="84"/>
      <c r="CJ182" s="84"/>
      <c r="CK182" s="84"/>
      <c r="CL182" s="84"/>
      <c r="CM182" s="84"/>
      <c r="CN182" s="84"/>
      <c r="CO182" s="84"/>
      <c r="CP182" s="84"/>
      <c r="CQ182" s="84"/>
      <c r="CR182" s="84"/>
      <c r="CS182" s="84"/>
      <c r="CT182" s="84"/>
      <c r="CU182" s="84"/>
      <c r="CV182" s="84"/>
      <c r="CW182" s="84"/>
      <c r="CX182" s="84"/>
      <c r="CY182" s="84"/>
      <c r="CZ182" s="84"/>
      <c r="DA182" s="84"/>
      <c r="DB182" s="84"/>
      <c r="DC182" s="85"/>
    </row>
    <row r="183" customFormat="false" ht="18.75" hidden="true" customHeight="false" outlineLevel="0" collapsed="false">
      <c r="A183" s="104" t="n">
        <f aca="false">A182</f>
        <v>88</v>
      </c>
      <c r="B183" s="105" t="n">
        <f aca="false">B182</f>
        <v>43</v>
      </c>
      <c r="C183" s="106" t="str">
        <f aca="false">C182</f>
        <v>ユーザー一覧画面</v>
      </c>
      <c r="D183" s="107" t="str">
        <f aca="false">D182</f>
        <v>ユーザー一覧画面の新規作成</v>
      </c>
      <c r="E183" s="91" t="str">
        <f aca="false">E182</f>
        <v>講師</v>
      </c>
      <c r="F183" s="91" t="str">
        <f aca="false">F182</f>
        <v>中級</v>
      </c>
      <c r="G183" s="91" t="str">
        <f aca="false">G182</f>
        <v>A</v>
      </c>
      <c r="H183" s="108" t="str">
        <f aca="false">H182</f>
        <v>試験</v>
      </c>
      <c r="I183" s="109" t="n">
        <f aca="false">I182</f>
        <v>3.51428571428571</v>
      </c>
      <c r="J183" s="94" t="s">
        <v>33</v>
      </c>
      <c r="K183" s="110"/>
      <c r="L183" s="96"/>
      <c r="M183" s="97" t="n">
        <f aca="false">M182</f>
        <v>0</v>
      </c>
      <c r="N183" s="98" t="n">
        <f aca="false">N182</f>
        <v>0</v>
      </c>
      <c r="O183" s="83"/>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5"/>
      <c r="AT183" s="86"/>
      <c r="AU183" s="84"/>
      <c r="AV183" s="84"/>
      <c r="AW183" s="84"/>
      <c r="AX183" s="84"/>
      <c r="AY183" s="84"/>
      <c r="AZ183" s="84"/>
      <c r="BA183" s="84"/>
      <c r="BB183" s="84"/>
      <c r="BC183" s="84"/>
      <c r="BD183" s="84"/>
      <c r="BE183" s="84"/>
      <c r="BF183" s="84"/>
      <c r="BG183" s="84"/>
      <c r="BH183" s="84"/>
      <c r="BI183" s="84"/>
      <c r="BJ183" s="84"/>
      <c r="BK183" s="84"/>
      <c r="BL183" s="84"/>
      <c r="BM183" s="84"/>
      <c r="BN183" s="84"/>
      <c r="BO183" s="84"/>
      <c r="BP183" s="84"/>
      <c r="BQ183" s="84"/>
      <c r="BR183" s="84"/>
      <c r="BS183" s="84"/>
      <c r="BT183" s="84"/>
      <c r="BU183" s="84"/>
      <c r="BV183" s="84"/>
      <c r="BW183" s="84"/>
      <c r="BX183" s="85"/>
      <c r="BY183" s="86"/>
      <c r="BZ183" s="84"/>
      <c r="CA183" s="84"/>
      <c r="CB183" s="84"/>
      <c r="CC183" s="84"/>
      <c r="CD183" s="84"/>
      <c r="CE183" s="84"/>
      <c r="CF183" s="84"/>
      <c r="CG183" s="84"/>
      <c r="CH183" s="84"/>
      <c r="CI183" s="84"/>
      <c r="CJ183" s="84"/>
      <c r="CK183" s="84"/>
      <c r="CL183" s="84"/>
      <c r="CM183" s="84"/>
      <c r="CN183" s="84"/>
      <c r="CO183" s="84"/>
      <c r="CP183" s="84"/>
      <c r="CQ183" s="84"/>
      <c r="CR183" s="84"/>
      <c r="CS183" s="84"/>
      <c r="CT183" s="84"/>
      <c r="CU183" s="84"/>
      <c r="CV183" s="84"/>
      <c r="CW183" s="84"/>
      <c r="CX183" s="84"/>
      <c r="CY183" s="84"/>
      <c r="CZ183" s="84"/>
      <c r="DA183" s="84"/>
      <c r="DB183" s="84"/>
      <c r="DC183" s="85"/>
    </row>
    <row r="184" customFormat="false" ht="22.5" hidden="true" customHeight="false" outlineLevel="0" collapsed="false">
      <c r="A184" s="70" t="n">
        <f aca="false">(ROW()-6)/2</f>
        <v>89</v>
      </c>
      <c r="B184" s="71" t="n">
        <f aca="false">変更管理台帳!$A50</f>
        <v>44</v>
      </c>
      <c r="C184" s="72" t="str">
        <f aca="false">変更管理台帳!$B50</f>
        <v>ユーザー一覧画面</v>
      </c>
      <c r="D184" s="73" t="str">
        <f aca="false">変更管理台帳!$C50</f>
        <v>①勤怠確認ボタン追加
②勤怠確認ボタンの処理</v>
      </c>
      <c r="E184" s="74" t="str">
        <f aca="false">変更管理台帳!$G50</f>
        <v>講師</v>
      </c>
      <c r="F184" s="75" t="str">
        <f aca="false">変更管理台帳!$K50</f>
        <v>基礎</v>
      </c>
      <c r="G184" s="76" t="str">
        <f aca="false">変更管理台帳!$L50</f>
        <v>A</v>
      </c>
      <c r="H184" s="77" t="s">
        <v>31</v>
      </c>
      <c r="I184" s="78" t="n">
        <f aca="false">変更管理台帳!$AX50</f>
        <v>0.857142857142857</v>
      </c>
      <c r="J184" s="79" t="s">
        <v>32</v>
      </c>
      <c r="K184" s="80" t="n">
        <v>45355</v>
      </c>
      <c r="L184" s="81" t="n">
        <f aca="false">IF($K184&lt;&gt;"",WORKDAY($K184,$I184 -0.11,祝日・休校日!$B$3:$B$62),"")</f>
        <v>45355</v>
      </c>
      <c r="M184" s="76"/>
      <c r="N184" s="82" t="n">
        <f aca="false">IF(MAX(O184:DC184)&lt;&gt;0,IF(MAX(O185:DC185)/MAX(O184:DC184)=1,1,MAX(O185:DC185)/MAX(O184:DC184)),0)</f>
        <v>0</v>
      </c>
      <c r="O184" s="83"/>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5"/>
      <c r="AT184" s="86"/>
      <c r="AU184" s="84"/>
      <c r="AV184" s="84"/>
      <c r="AW184" s="84"/>
      <c r="AX184" s="84"/>
      <c r="AY184" s="84"/>
      <c r="AZ184" s="84"/>
      <c r="BA184" s="84"/>
      <c r="BB184" s="84"/>
      <c r="BC184" s="84"/>
      <c r="BD184" s="84"/>
      <c r="BE184" s="84"/>
      <c r="BF184" s="84"/>
      <c r="BG184" s="84"/>
      <c r="BH184" s="84"/>
      <c r="BI184" s="84"/>
      <c r="BJ184" s="84"/>
      <c r="BK184" s="84"/>
      <c r="BL184" s="84"/>
      <c r="BM184" s="84"/>
      <c r="BN184" s="84"/>
      <c r="BO184" s="84"/>
      <c r="BP184" s="84"/>
      <c r="BQ184" s="84"/>
      <c r="BR184" s="84"/>
      <c r="BS184" s="84"/>
      <c r="BT184" s="84"/>
      <c r="BU184" s="84"/>
      <c r="BV184" s="84"/>
      <c r="BW184" s="84"/>
      <c r="BX184" s="85"/>
      <c r="BY184" s="86"/>
      <c r="BZ184" s="84"/>
      <c r="CA184" s="84"/>
      <c r="CB184" s="84"/>
      <c r="CC184" s="84"/>
      <c r="CD184" s="84"/>
      <c r="CE184" s="84"/>
      <c r="CF184" s="84"/>
      <c r="CG184" s="84"/>
      <c r="CH184" s="84"/>
      <c r="CI184" s="84"/>
      <c r="CJ184" s="84"/>
      <c r="CK184" s="84"/>
      <c r="CL184" s="84"/>
      <c r="CM184" s="84"/>
      <c r="CN184" s="84"/>
      <c r="CO184" s="84"/>
      <c r="CP184" s="84"/>
      <c r="CQ184" s="84"/>
      <c r="CR184" s="84"/>
      <c r="CS184" s="84"/>
      <c r="CT184" s="84"/>
      <c r="CU184" s="84"/>
      <c r="CV184" s="84"/>
      <c r="CW184" s="84"/>
      <c r="CX184" s="84"/>
      <c r="CY184" s="84"/>
      <c r="CZ184" s="84"/>
      <c r="DA184" s="84"/>
      <c r="DB184" s="84"/>
      <c r="DC184" s="85"/>
    </row>
    <row r="185" customFormat="false" ht="22.5" hidden="true" customHeight="false" outlineLevel="0" collapsed="false">
      <c r="A185" s="87" t="n">
        <f aca="false">A184</f>
        <v>89</v>
      </c>
      <c r="B185" s="88" t="n">
        <f aca="false">B184</f>
        <v>44</v>
      </c>
      <c r="C185" s="89" t="str">
        <f aca="false">C184</f>
        <v>ユーザー一覧画面</v>
      </c>
      <c r="D185" s="90" t="str">
        <f aca="false">D184</f>
        <v>①勤怠確認ボタン追加
②勤怠確認ボタンの処理</v>
      </c>
      <c r="E185" s="91" t="str">
        <f aca="false">E184</f>
        <v>講師</v>
      </c>
      <c r="F185" s="91" t="str">
        <f aca="false">F184</f>
        <v>基礎</v>
      </c>
      <c r="G185" s="91" t="str">
        <f aca="false">G184</f>
        <v>A</v>
      </c>
      <c r="H185" s="92" t="str">
        <f aca="false">H184</f>
        <v>製造</v>
      </c>
      <c r="I185" s="93" t="n">
        <f aca="false">I184</f>
        <v>0.857142857142857</v>
      </c>
      <c r="J185" s="94" t="s">
        <v>33</v>
      </c>
      <c r="K185" s="95"/>
      <c r="L185" s="96"/>
      <c r="M185" s="97" t="n">
        <f aca="false">M184</f>
        <v>0</v>
      </c>
      <c r="N185" s="98" t="n">
        <f aca="false">N184</f>
        <v>0</v>
      </c>
      <c r="O185" s="83"/>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5"/>
      <c r="AT185" s="86"/>
      <c r="AU185" s="84"/>
      <c r="AV185" s="84"/>
      <c r="AW185" s="84"/>
      <c r="AX185" s="84"/>
      <c r="AY185" s="84"/>
      <c r="AZ185" s="84"/>
      <c r="BA185" s="84"/>
      <c r="BB185" s="84"/>
      <c r="BC185" s="84"/>
      <c r="BD185" s="84"/>
      <c r="BE185" s="84"/>
      <c r="BF185" s="84"/>
      <c r="BG185" s="84"/>
      <c r="BH185" s="84"/>
      <c r="BI185" s="84"/>
      <c r="BJ185" s="84"/>
      <c r="BK185" s="84"/>
      <c r="BL185" s="84"/>
      <c r="BM185" s="84"/>
      <c r="BN185" s="84"/>
      <c r="BO185" s="84"/>
      <c r="BP185" s="84"/>
      <c r="BQ185" s="84"/>
      <c r="BR185" s="84"/>
      <c r="BS185" s="84"/>
      <c r="BT185" s="84"/>
      <c r="BU185" s="84"/>
      <c r="BV185" s="84"/>
      <c r="BW185" s="84"/>
      <c r="BX185" s="85"/>
      <c r="BY185" s="86"/>
      <c r="BZ185" s="84"/>
      <c r="CA185" s="84"/>
      <c r="CB185" s="84"/>
      <c r="CC185" s="84"/>
      <c r="CD185" s="84"/>
      <c r="CE185" s="84"/>
      <c r="CF185" s="84"/>
      <c r="CG185" s="84"/>
      <c r="CH185" s="84"/>
      <c r="CI185" s="84"/>
      <c r="CJ185" s="84"/>
      <c r="CK185" s="84"/>
      <c r="CL185" s="84"/>
      <c r="CM185" s="84"/>
      <c r="CN185" s="84"/>
      <c r="CO185" s="84"/>
      <c r="CP185" s="84"/>
      <c r="CQ185" s="84"/>
      <c r="CR185" s="84"/>
      <c r="CS185" s="84"/>
      <c r="CT185" s="84"/>
      <c r="CU185" s="84"/>
      <c r="CV185" s="84"/>
      <c r="CW185" s="84"/>
      <c r="CX185" s="84"/>
      <c r="CY185" s="84"/>
      <c r="CZ185" s="84"/>
      <c r="DA185" s="84"/>
      <c r="DB185" s="84"/>
      <c r="DC185" s="85"/>
    </row>
    <row r="186" customFormat="false" ht="22.5" hidden="true" customHeight="false" outlineLevel="0" collapsed="false">
      <c r="A186" s="99" t="n">
        <f aca="false">(ROW()-6)/2</f>
        <v>90</v>
      </c>
      <c r="B186" s="100" t="n">
        <f aca="false">B185</f>
        <v>44</v>
      </c>
      <c r="C186" s="101" t="str">
        <f aca="false">C185</f>
        <v>ユーザー一覧画面</v>
      </c>
      <c r="D186" s="102" t="str">
        <f aca="false">D185</f>
        <v>①勤怠確認ボタン追加
②勤怠確認ボタンの処理</v>
      </c>
      <c r="E186" s="74" t="str">
        <f aca="false">E184</f>
        <v>講師</v>
      </c>
      <c r="F186" s="74" t="str">
        <f aca="false">F184</f>
        <v>基礎</v>
      </c>
      <c r="G186" s="74" t="str">
        <f aca="false">G184</f>
        <v>A</v>
      </c>
      <c r="H186" s="103" t="s">
        <v>34</v>
      </c>
      <c r="I186" s="78" t="n">
        <f aca="false">変更管理台帳!$BW50</f>
        <v>1</v>
      </c>
      <c r="J186" s="79" t="s">
        <v>32</v>
      </c>
      <c r="K186" s="81" t="n">
        <f aca="false">IF($L184&lt;&gt;"",WORKDAY($L184,1,祝日・休校日!$B$3:$B$62),"")</f>
        <v>45356</v>
      </c>
      <c r="L186" s="81" t="n">
        <f aca="false">IF($K186&lt;&gt;"",WORKDAY($K186,$I186 -0.11,祝日・休校日!$B$3:$B$62),"")</f>
        <v>45356</v>
      </c>
      <c r="M186" s="76" t="n">
        <f aca="false">M185</f>
        <v>0</v>
      </c>
      <c r="N186" s="82" t="n">
        <f aca="false">IF(MAX(O186:DC186)&lt;&gt;0,IF(MAX(O187:DC187)/MAX(O186:DC186)=1,1,MAX(O187:DC187)/MAX(O186:DC186)),0)</f>
        <v>0</v>
      </c>
      <c r="O186" s="83"/>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5"/>
      <c r="AT186" s="86"/>
      <c r="AU186" s="84"/>
      <c r="AV186" s="84"/>
      <c r="AW186" s="84"/>
      <c r="AX186" s="84"/>
      <c r="AY186" s="84"/>
      <c r="AZ186" s="84"/>
      <c r="BA186" s="84"/>
      <c r="BB186" s="84"/>
      <c r="BC186" s="84"/>
      <c r="BD186" s="84"/>
      <c r="BE186" s="84"/>
      <c r="BF186" s="84"/>
      <c r="BG186" s="84"/>
      <c r="BH186" s="84"/>
      <c r="BI186" s="84"/>
      <c r="BJ186" s="84"/>
      <c r="BK186" s="84"/>
      <c r="BL186" s="84"/>
      <c r="BM186" s="84"/>
      <c r="BN186" s="84"/>
      <c r="BO186" s="84"/>
      <c r="BP186" s="84"/>
      <c r="BQ186" s="84"/>
      <c r="BR186" s="84"/>
      <c r="BS186" s="84"/>
      <c r="BT186" s="84"/>
      <c r="BU186" s="84"/>
      <c r="BV186" s="84"/>
      <c r="BW186" s="84"/>
      <c r="BX186" s="85"/>
      <c r="BY186" s="86"/>
      <c r="BZ186" s="84"/>
      <c r="CA186" s="84"/>
      <c r="CB186" s="84"/>
      <c r="CC186" s="84"/>
      <c r="CD186" s="84"/>
      <c r="CE186" s="84"/>
      <c r="CF186" s="84"/>
      <c r="CG186" s="84"/>
      <c r="CH186" s="84"/>
      <c r="CI186" s="84"/>
      <c r="CJ186" s="84"/>
      <c r="CK186" s="84"/>
      <c r="CL186" s="84"/>
      <c r="CM186" s="84"/>
      <c r="CN186" s="84"/>
      <c r="CO186" s="84"/>
      <c r="CP186" s="84"/>
      <c r="CQ186" s="84"/>
      <c r="CR186" s="84"/>
      <c r="CS186" s="84"/>
      <c r="CT186" s="84"/>
      <c r="CU186" s="84"/>
      <c r="CV186" s="84"/>
      <c r="CW186" s="84"/>
      <c r="CX186" s="84"/>
      <c r="CY186" s="84"/>
      <c r="CZ186" s="84"/>
      <c r="DA186" s="84"/>
      <c r="DB186" s="84"/>
      <c r="DC186" s="85"/>
    </row>
    <row r="187" customFormat="false" ht="22.5" hidden="true" customHeight="false" outlineLevel="0" collapsed="false">
      <c r="A187" s="104" t="n">
        <f aca="false">A186</f>
        <v>90</v>
      </c>
      <c r="B187" s="105" t="n">
        <f aca="false">B186</f>
        <v>44</v>
      </c>
      <c r="C187" s="106" t="str">
        <f aca="false">C186</f>
        <v>ユーザー一覧画面</v>
      </c>
      <c r="D187" s="107" t="str">
        <f aca="false">D186</f>
        <v>①勤怠確認ボタン追加
②勤怠確認ボタンの処理</v>
      </c>
      <c r="E187" s="91" t="str">
        <f aca="false">E186</f>
        <v>講師</v>
      </c>
      <c r="F187" s="91" t="str">
        <f aca="false">F186</f>
        <v>基礎</v>
      </c>
      <c r="G187" s="91" t="str">
        <f aca="false">G186</f>
        <v>A</v>
      </c>
      <c r="H187" s="108" t="str">
        <f aca="false">H186</f>
        <v>試験</v>
      </c>
      <c r="I187" s="109" t="n">
        <f aca="false">I186</f>
        <v>1</v>
      </c>
      <c r="J187" s="94" t="s">
        <v>33</v>
      </c>
      <c r="K187" s="110"/>
      <c r="L187" s="96"/>
      <c r="M187" s="97" t="n">
        <f aca="false">M186</f>
        <v>0</v>
      </c>
      <c r="N187" s="98" t="n">
        <f aca="false">N186</f>
        <v>0</v>
      </c>
      <c r="O187" s="83"/>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5"/>
      <c r="AT187" s="86"/>
      <c r="AU187" s="84"/>
      <c r="AV187" s="84"/>
      <c r="AW187" s="84"/>
      <c r="AX187" s="84"/>
      <c r="AY187" s="84"/>
      <c r="AZ187" s="84"/>
      <c r="BA187" s="84"/>
      <c r="BB187" s="84"/>
      <c r="BC187" s="84"/>
      <c r="BD187" s="84"/>
      <c r="BE187" s="84"/>
      <c r="BF187" s="84"/>
      <c r="BG187" s="84"/>
      <c r="BH187" s="84"/>
      <c r="BI187" s="84"/>
      <c r="BJ187" s="84"/>
      <c r="BK187" s="84"/>
      <c r="BL187" s="84"/>
      <c r="BM187" s="84"/>
      <c r="BN187" s="84"/>
      <c r="BO187" s="84"/>
      <c r="BP187" s="84"/>
      <c r="BQ187" s="84"/>
      <c r="BR187" s="84"/>
      <c r="BS187" s="84"/>
      <c r="BT187" s="84"/>
      <c r="BU187" s="84"/>
      <c r="BV187" s="84"/>
      <c r="BW187" s="84"/>
      <c r="BX187" s="85"/>
      <c r="BY187" s="86"/>
      <c r="BZ187" s="84"/>
      <c r="CA187" s="84"/>
      <c r="CB187" s="84"/>
      <c r="CC187" s="84"/>
      <c r="CD187" s="84"/>
      <c r="CE187" s="84"/>
      <c r="CF187" s="84"/>
      <c r="CG187" s="84"/>
      <c r="CH187" s="84"/>
      <c r="CI187" s="84"/>
      <c r="CJ187" s="84"/>
      <c r="CK187" s="84"/>
      <c r="CL187" s="84"/>
      <c r="CM187" s="84"/>
      <c r="CN187" s="84"/>
      <c r="CO187" s="84"/>
      <c r="CP187" s="84"/>
      <c r="CQ187" s="84"/>
      <c r="CR187" s="84"/>
      <c r="CS187" s="84"/>
      <c r="CT187" s="84"/>
      <c r="CU187" s="84"/>
      <c r="CV187" s="84"/>
      <c r="CW187" s="84"/>
      <c r="CX187" s="84"/>
      <c r="CY187" s="84"/>
      <c r="CZ187" s="84"/>
      <c r="DA187" s="84"/>
      <c r="DB187" s="84"/>
      <c r="DC187" s="85"/>
    </row>
    <row r="188" customFormat="false" ht="18.75" hidden="true" customHeight="false" outlineLevel="0" collapsed="false">
      <c r="A188" s="70" t="n">
        <f aca="false">(ROW()-6)/2</f>
        <v>91</v>
      </c>
      <c r="B188" s="71" t="n">
        <f aca="false">変更管理台帳!$A51</f>
        <v>45</v>
      </c>
      <c r="C188" s="72" t="str">
        <f aca="false">変更管理台帳!$B51</f>
        <v>パスワード再発行画面</v>
      </c>
      <c r="D188" s="73" t="str">
        <f aca="false">変更管理台帳!$C51</f>
        <v>パスワード再発行画面の新規作成</v>
      </c>
      <c r="E188" s="74" t="str">
        <f aca="false">変更管理台帳!$G51</f>
        <v>講師</v>
      </c>
      <c r="F188" s="75" t="str">
        <f aca="false">変更管理台帳!$K51</f>
        <v>初級</v>
      </c>
      <c r="G188" s="76" t="str">
        <f aca="false">変更管理台帳!$L51</f>
        <v>A</v>
      </c>
      <c r="H188" s="112" t="s">
        <v>36</v>
      </c>
      <c r="I188" s="78" t="n">
        <f aca="false">変更管理台帳!$AE51</f>
        <v>1.52857142857143</v>
      </c>
      <c r="J188" s="79" t="s">
        <v>32</v>
      </c>
      <c r="K188" s="80" t="n">
        <v>45355</v>
      </c>
      <c r="L188" s="81" t="n">
        <f aca="false">IF($K188&lt;&gt;"",WORKDAY($K188,$I188 -0.11,祝日・休校日!$B$3:$B$62),"")</f>
        <v>45356</v>
      </c>
      <c r="M188" s="76"/>
      <c r="N188" s="82" t="n">
        <f aca="false">IF(MAX(O188:DC188)&lt;&gt;0,IF(MAX(O189:DC189)/MAX(O188:DC188)=1,1,MAX(O189:DC189)/MAX(O188:DC188)),0)</f>
        <v>0</v>
      </c>
      <c r="O188" s="83"/>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5"/>
      <c r="AT188" s="86"/>
      <c r="AU188" s="84"/>
      <c r="AV188" s="84"/>
      <c r="AW188" s="84"/>
      <c r="AX188" s="84"/>
      <c r="AY188" s="84"/>
      <c r="AZ188" s="84"/>
      <c r="BA188" s="84"/>
      <c r="BB188" s="84"/>
      <c r="BC188" s="84"/>
      <c r="BD188" s="84"/>
      <c r="BE188" s="84"/>
      <c r="BF188" s="84"/>
      <c r="BG188" s="84"/>
      <c r="BH188" s="84"/>
      <c r="BI188" s="84"/>
      <c r="BJ188" s="84"/>
      <c r="BK188" s="84"/>
      <c r="BL188" s="84"/>
      <c r="BM188" s="84"/>
      <c r="BN188" s="84"/>
      <c r="BO188" s="84"/>
      <c r="BP188" s="84"/>
      <c r="BQ188" s="84"/>
      <c r="BR188" s="84"/>
      <c r="BS188" s="84"/>
      <c r="BT188" s="84"/>
      <c r="BU188" s="84"/>
      <c r="BV188" s="84"/>
      <c r="BW188" s="84"/>
      <c r="BX188" s="85"/>
      <c r="BY188" s="86"/>
      <c r="BZ188" s="84"/>
      <c r="CA188" s="84"/>
      <c r="CB188" s="84"/>
      <c r="CC188" s="84"/>
      <c r="CD188" s="84"/>
      <c r="CE188" s="84"/>
      <c r="CF188" s="84"/>
      <c r="CG188" s="84"/>
      <c r="CH188" s="84"/>
      <c r="CI188" s="84"/>
      <c r="CJ188" s="84"/>
      <c r="CK188" s="84"/>
      <c r="CL188" s="84"/>
      <c r="CM188" s="84"/>
      <c r="CN188" s="84"/>
      <c r="CO188" s="84"/>
      <c r="CP188" s="84"/>
      <c r="CQ188" s="84"/>
      <c r="CR188" s="84"/>
      <c r="CS188" s="84"/>
      <c r="CT188" s="84"/>
      <c r="CU188" s="84"/>
      <c r="CV188" s="84"/>
      <c r="CW188" s="84"/>
      <c r="CX188" s="84"/>
      <c r="CY188" s="84"/>
      <c r="CZ188" s="84"/>
      <c r="DA188" s="84"/>
      <c r="DB188" s="84"/>
      <c r="DC188" s="85"/>
    </row>
    <row r="189" customFormat="false" ht="18.75" hidden="true" customHeight="false" outlineLevel="0" collapsed="false">
      <c r="A189" s="87" t="n">
        <f aca="false">A188</f>
        <v>91</v>
      </c>
      <c r="B189" s="88" t="n">
        <f aca="false">B188</f>
        <v>45</v>
      </c>
      <c r="C189" s="89" t="str">
        <f aca="false">C188</f>
        <v>パスワード再発行画面</v>
      </c>
      <c r="D189" s="90" t="str">
        <f aca="false">D188</f>
        <v>パスワード再発行画面の新規作成</v>
      </c>
      <c r="E189" s="91" t="str">
        <f aca="false">E188</f>
        <v>講師</v>
      </c>
      <c r="F189" s="91" t="str">
        <f aca="false">F188</f>
        <v>初級</v>
      </c>
      <c r="G189" s="91" t="str">
        <f aca="false">G188</f>
        <v>A</v>
      </c>
      <c r="H189" s="113" t="str">
        <f aca="false">H188</f>
        <v>設計</v>
      </c>
      <c r="I189" s="93" t="n">
        <f aca="false">I188</f>
        <v>1.52857142857143</v>
      </c>
      <c r="J189" s="94" t="s">
        <v>33</v>
      </c>
      <c r="K189" s="95"/>
      <c r="L189" s="96"/>
      <c r="M189" s="97" t="n">
        <f aca="false">M188</f>
        <v>0</v>
      </c>
      <c r="N189" s="98" t="n">
        <f aca="false">N188</f>
        <v>0</v>
      </c>
      <c r="O189" s="83"/>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5"/>
      <c r="AT189" s="86"/>
      <c r="AU189" s="84"/>
      <c r="AV189" s="84"/>
      <c r="AW189" s="84"/>
      <c r="AX189" s="84"/>
      <c r="AY189" s="84"/>
      <c r="AZ189" s="84"/>
      <c r="BA189" s="84"/>
      <c r="BB189" s="84"/>
      <c r="BC189" s="84"/>
      <c r="BD189" s="84"/>
      <c r="BE189" s="84"/>
      <c r="BF189" s="84"/>
      <c r="BG189" s="84"/>
      <c r="BH189" s="84"/>
      <c r="BI189" s="84"/>
      <c r="BJ189" s="84"/>
      <c r="BK189" s="84"/>
      <c r="BL189" s="84"/>
      <c r="BM189" s="84"/>
      <c r="BN189" s="84"/>
      <c r="BO189" s="84"/>
      <c r="BP189" s="84"/>
      <c r="BQ189" s="84"/>
      <c r="BR189" s="84"/>
      <c r="BS189" s="84"/>
      <c r="BT189" s="84"/>
      <c r="BU189" s="84"/>
      <c r="BV189" s="84"/>
      <c r="BW189" s="84"/>
      <c r="BX189" s="85"/>
      <c r="BY189" s="86"/>
      <c r="BZ189" s="84"/>
      <c r="CA189" s="84"/>
      <c r="CB189" s="84"/>
      <c r="CC189" s="84"/>
      <c r="CD189" s="84"/>
      <c r="CE189" s="84"/>
      <c r="CF189" s="84"/>
      <c r="CG189" s="84"/>
      <c r="CH189" s="84"/>
      <c r="CI189" s="84"/>
      <c r="CJ189" s="84"/>
      <c r="CK189" s="84"/>
      <c r="CL189" s="84"/>
      <c r="CM189" s="84"/>
      <c r="CN189" s="84"/>
      <c r="CO189" s="84"/>
      <c r="CP189" s="84"/>
      <c r="CQ189" s="84"/>
      <c r="CR189" s="84"/>
      <c r="CS189" s="84"/>
      <c r="CT189" s="84"/>
      <c r="CU189" s="84"/>
      <c r="CV189" s="84"/>
      <c r="CW189" s="84"/>
      <c r="CX189" s="84"/>
      <c r="CY189" s="84"/>
      <c r="CZ189" s="84"/>
      <c r="DA189" s="84"/>
      <c r="DB189" s="84"/>
      <c r="DC189" s="85"/>
    </row>
    <row r="190" customFormat="false" ht="18.75" hidden="true" customHeight="false" outlineLevel="0" collapsed="false">
      <c r="A190" s="70" t="n">
        <f aca="false">(ROW()-6)/2</f>
        <v>92</v>
      </c>
      <c r="B190" s="100" t="n">
        <f aca="false">B189</f>
        <v>45</v>
      </c>
      <c r="C190" s="101" t="str">
        <f aca="false">C189</f>
        <v>パスワード再発行画面</v>
      </c>
      <c r="D190" s="102" t="str">
        <f aca="false">D189</f>
        <v>パスワード再発行画面の新規作成</v>
      </c>
      <c r="E190" s="74" t="str">
        <f aca="false">E188</f>
        <v>講師</v>
      </c>
      <c r="F190" s="74" t="str">
        <f aca="false">F188</f>
        <v>初級</v>
      </c>
      <c r="G190" s="74" t="str">
        <f aca="false">G188</f>
        <v>A</v>
      </c>
      <c r="H190" s="77" t="s">
        <v>31</v>
      </c>
      <c r="I190" s="78" t="n">
        <f aca="false">変更管理台帳!$AX51</f>
        <v>1.97142857142857</v>
      </c>
      <c r="J190" s="79" t="s">
        <v>32</v>
      </c>
      <c r="K190" s="81" t="n">
        <f aca="false">IF($L188&lt;&gt;"",WORKDAY($L188,1,祝日・休校日!$B$3:$B$62),"")</f>
        <v>45357</v>
      </c>
      <c r="L190" s="81" t="n">
        <f aca="false">IF($K190&lt;&gt;"",WORKDAY($K190,$I190 -0.11,祝日・休校日!$B$3:$B$62),"")</f>
        <v>45358</v>
      </c>
      <c r="M190" s="76" t="n">
        <f aca="false">M189</f>
        <v>0</v>
      </c>
      <c r="N190" s="82" t="n">
        <f aca="false">IF(MAX(O190:DC190)&lt;&gt;0,IF(MAX(O191:DC191)/MAX(O190:DC190)=1,1,MAX(O191:DC191)/MAX(O190:DC190)),0)</f>
        <v>0</v>
      </c>
      <c r="O190" s="83"/>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5"/>
      <c r="AT190" s="86"/>
      <c r="AU190" s="84"/>
      <c r="AV190" s="84"/>
      <c r="AW190" s="84"/>
      <c r="AX190" s="84"/>
      <c r="AY190" s="84"/>
      <c r="AZ190" s="84"/>
      <c r="BA190" s="84"/>
      <c r="BB190" s="84"/>
      <c r="BC190" s="84"/>
      <c r="BD190" s="84"/>
      <c r="BE190" s="84"/>
      <c r="BF190" s="84"/>
      <c r="BG190" s="84"/>
      <c r="BH190" s="84"/>
      <c r="BI190" s="84"/>
      <c r="BJ190" s="84"/>
      <c r="BK190" s="84"/>
      <c r="BL190" s="84"/>
      <c r="BM190" s="84"/>
      <c r="BN190" s="84"/>
      <c r="BO190" s="84"/>
      <c r="BP190" s="84"/>
      <c r="BQ190" s="84"/>
      <c r="BR190" s="84"/>
      <c r="BS190" s="84"/>
      <c r="BT190" s="84"/>
      <c r="BU190" s="84"/>
      <c r="BV190" s="84"/>
      <c r="BW190" s="84"/>
      <c r="BX190" s="85"/>
      <c r="BY190" s="86"/>
      <c r="BZ190" s="84"/>
      <c r="CA190" s="84"/>
      <c r="CB190" s="84"/>
      <c r="CC190" s="84"/>
      <c r="CD190" s="84"/>
      <c r="CE190" s="84"/>
      <c r="CF190" s="84"/>
      <c r="CG190" s="84"/>
      <c r="CH190" s="84"/>
      <c r="CI190" s="84"/>
      <c r="CJ190" s="84"/>
      <c r="CK190" s="84"/>
      <c r="CL190" s="84"/>
      <c r="CM190" s="84"/>
      <c r="CN190" s="84"/>
      <c r="CO190" s="84"/>
      <c r="CP190" s="84"/>
      <c r="CQ190" s="84"/>
      <c r="CR190" s="84"/>
      <c r="CS190" s="84"/>
      <c r="CT190" s="84"/>
      <c r="CU190" s="84"/>
      <c r="CV190" s="84"/>
      <c r="CW190" s="84"/>
      <c r="CX190" s="84"/>
      <c r="CY190" s="84"/>
      <c r="CZ190" s="84"/>
      <c r="DA190" s="84"/>
      <c r="DB190" s="84"/>
      <c r="DC190" s="85"/>
    </row>
    <row r="191" customFormat="false" ht="18.75" hidden="true" customHeight="false" outlineLevel="0" collapsed="false">
      <c r="A191" s="87" t="n">
        <f aca="false">A190</f>
        <v>92</v>
      </c>
      <c r="B191" s="105" t="n">
        <f aca="false">B190</f>
        <v>45</v>
      </c>
      <c r="C191" s="106" t="str">
        <f aca="false">C190</f>
        <v>パスワード再発行画面</v>
      </c>
      <c r="D191" s="107" t="str">
        <f aca="false">D190</f>
        <v>パスワード再発行画面の新規作成</v>
      </c>
      <c r="E191" s="91" t="str">
        <f aca="false">E190</f>
        <v>講師</v>
      </c>
      <c r="F191" s="91" t="str">
        <f aca="false">F190</f>
        <v>初級</v>
      </c>
      <c r="G191" s="91" t="str">
        <f aca="false">G190</f>
        <v>A</v>
      </c>
      <c r="H191" s="92" t="str">
        <f aca="false">H190</f>
        <v>製造</v>
      </c>
      <c r="I191" s="93" t="n">
        <f aca="false">I190</f>
        <v>1.97142857142857</v>
      </c>
      <c r="J191" s="94" t="s">
        <v>33</v>
      </c>
      <c r="K191" s="110"/>
      <c r="L191" s="96"/>
      <c r="M191" s="97" t="n">
        <f aca="false">M190</f>
        <v>0</v>
      </c>
      <c r="N191" s="98" t="n">
        <f aca="false">N190</f>
        <v>0</v>
      </c>
      <c r="O191" s="83"/>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5"/>
      <c r="AT191" s="86"/>
      <c r="AU191" s="84"/>
      <c r="AV191" s="84"/>
      <c r="AW191" s="84"/>
      <c r="AX191" s="84"/>
      <c r="AY191" s="84"/>
      <c r="AZ191" s="84"/>
      <c r="BA191" s="84"/>
      <c r="BB191" s="84"/>
      <c r="BC191" s="84"/>
      <c r="BD191" s="84"/>
      <c r="BE191" s="84"/>
      <c r="BF191" s="84"/>
      <c r="BG191" s="84"/>
      <c r="BH191" s="84"/>
      <c r="BI191" s="84"/>
      <c r="BJ191" s="84"/>
      <c r="BK191" s="84"/>
      <c r="BL191" s="84"/>
      <c r="BM191" s="84"/>
      <c r="BN191" s="84"/>
      <c r="BO191" s="84"/>
      <c r="BP191" s="84"/>
      <c r="BQ191" s="84"/>
      <c r="BR191" s="84"/>
      <c r="BS191" s="84"/>
      <c r="BT191" s="84"/>
      <c r="BU191" s="84"/>
      <c r="BV191" s="84"/>
      <c r="BW191" s="84"/>
      <c r="BX191" s="85"/>
      <c r="BY191" s="86"/>
      <c r="BZ191" s="84"/>
      <c r="CA191" s="84"/>
      <c r="CB191" s="84"/>
      <c r="CC191" s="84"/>
      <c r="CD191" s="84"/>
      <c r="CE191" s="84"/>
      <c r="CF191" s="84"/>
      <c r="CG191" s="84"/>
      <c r="CH191" s="84"/>
      <c r="CI191" s="84"/>
      <c r="CJ191" s="84"/>
      <c r="CK191" s="84"/>
      <c r="CL191" s="84"/>
      <c r="CM191" s="84"/>
      <c r="CN191" s="84"/>
      <c r="CO191" s="84"/>
      <c r="CP191" s="84"/>
      <c r="CQ191" s="84"/>
      <c r="CR191" s="84"/>
      <c r="CS191" s="84"/>
      <c r="CT191" s="84"/>
      <c r="CU191" s="84"/>
      <c r="CV191" s="84"/>
      <c r="CW191" s="84"/>
      <c r="CX191" s="84"/>
      <c r="CY191" s="84"/>
      <c r="CZ191" s="84"/>
      <c r="DA191" s="84"/>
      <c r="DB191" s="84"/>
      <c r="DC191" s="85"/>
    </row>
    <row r="192" customFormat="false" ht="18.75" hidden="true" customHeight="false" outlineLevel="0" collapsed="false">
      <c r="A192" s="99" t="n">
        <f aca="false">(ROW()-6)/2</f>
        <v>93</v>
      </c>
      <c r="B192" s="100" t="n">
        <f aca="false">B191</f>
        <v>45</v>
      </c>
      <c r="C192" s="101" t="str">
        <f aca="false">C191</f>
        <v>パスワード再発行画面</v>
      </c>
      <c r="D192" s="102" t="str">
        <f aca="false">D191</f>
        <v>パスワード再発行画面の新規作成</v>
      </c>
      <c r="E192" s="74" t="str">
        <f aca="false">E190</f>
        <v>講師</v>
      </c>
      <c r="F192" s="74" t="str">
        <f aca="false">F190</f>
        <v>初級</v>
      </c>
      <c r="G192" s="74" t="str">
        <f aca="false">G190</f>
        <v>A</v>
      </c>
      <c r="H192" s="103" t="s">
        <v>34</v>
      </c>
      <c r="I192" s="78" t="n">
        <f aca="false">変更管理台帳!$BW51</f>
        <v>2.28571428571429</v>
      </c>
      <c r="J192" s="79" t="s">
        <v>32</v>
      </c>
      <c r="K192" s="81" t="n">
        <f aca="false">IF($L190&lt;&gt;"",WORKDAY($L190,1,祝日・休校日!$B$3:$B$62),"")</f>
        <v>45359</v>
      </c>
      <c r="L192" s="81" t="n">
        <f aca="false">IF($K192&lt;&gt;"",WORKDAY($K192,$I192 -0.11,祝日・休校日!$B$3:$B$62),"")</f>
        <v>45363</v>
      </c>
      <c r="M192" s="76" t="n">
        <f aca="false">M191</f>
        <v>0</v>
      </c>
      <c r="N192" s="82" t="n">
        <f aca="false">IF(MAX(O192:DC192)&lt;&gt;0,IF(MAX(O193:DC193)/MAX(O192:DC192)=1,1,MAX(O193:DC193)/MAX(O192:DC192)),0)</f>
        <v>0</v>
      </c>
      <c r="O192" s="83"/>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5"/>
      <c r="AT192" s="86"/>
      <c r="AU192" s="84"/>
      <c r="AV192" s="84"/>
      <c r="AW192" s="84"/>
      <c r="AX192" s="84"/>
      <c r="AY192" s="84"/>
      <c r="AZ192" s="84"/>
      <c r="BA192" s="84"/>
      <c r="BB192" s="84"/>
      <c r="BC192" s="84"/>
      <c r="BD192" s="84"/>
      <c r="BE192" s="84"/>
      <c r="BF192" s="84"/>
      <c r="BG192" s="84"/>
      <c r="BH192" s="84"/>
      <c r="BI192" s="84"/>
      <c r="BJ192" s="84"/>
      <c r="BK192" s="84"/>
      <c r="BL192" s="84"/>
      <c r="BM192" s="84"/>
      <c r="BN192" s="84"/>
      <c r="BO192" s="84"/>
      <c r="BP192" s="84"/>
      <c r="BQ192" s="84"/>
      <c r="BR192" s="84"/>
      <c r="BS192" s="84"/>
      <c r="BT192" s="84"/>
      <c r="BU192" s="84"/>
      <c r="BV192" s="84"/>
      <c r="BW192" s="84"/>
      <c r="BX192" s="85"/>
      <c r="BY192" s="86"/>
      <c r="BZ192" s="84"/>
      <c r="CA192" s="84"/>
      <c r="CB192" s="84"/>
      <c r="CC192" s="84"/>
      <c r="CD192" s="84"/>
      <c r="CE192" s="84"/>
      <c r="CF192" s="84"/>
      <c r="CG192" s="84"/>
      <c r="CH192" s="84"/>
      <c r="CI192" s="84"/>
      <c r="CJ192" s="84"/>
      <c r="CK192" s="84"/>
      <c r="CL192" s="84"/>
      <c r="CM192" s="84"/>
      <c r="CN192" s="84"/>
      <c r="CO192" s="84"/>
      <c r="CP192" s="84"/>
      <c r="CQ192" s="84"/>
      <c r="CR192" s="84"/>
      <c r="CS192" s="84"/>
      <c r="CT192" s="84"/>
      <c r="CU192" s="84"/>
      <c r="CV192" s="84"/>
      <c r="CW192" s="84"/>
      <c r="CX192" s="84"/>
      <c r="CY192" s="84"/>
      <c r="CZ192" s="84"/>
      <c r="DA192" s="84"/>
      <c r="DB192" s="84"/>
      <c r="DC192" s="85"/>
    </row>
    <row r="193" customFormat="false" ht="18.75" hidden="true" customHeight="false" outlineLevel="0" collapsed="false">
      <c r="A193" s="104" t="n">
        <f aca="false">A192</f>
        <v>93</v>
      </c>
      <c r="B193" s="105" t="n">
        <f aca="false">B192</f>
        <v>45</v>
      </c>
      <c r="C193" s="106" t="str">
        <f aca="false">C192</f>
        <v>パスワード再発行画面</v>
      </c>
      <c r="D193" s="107" t="str">
        <f aca="false">D192</f>
        <v>パスワード再発行画面の新規作成</v>
      </c>
      <c r="E193" s="91" t="str">
        <f aca="false">E192</f>
        <v>講師</v>
      </c>
      <c r="F193" s="91" t="str">
        <f aca="false">F192</f>
        <v>初級</v>
      </c>
      <c r="G193" s="91" t="str">
        <f aca="false">G192</f>
        <v>A</v>
      </c>
      <c r="H193" s="108" t="str">
        <f aca="false">H192</f>
        <v>試験</v>
      </c>
      <c r="I193" s="109" t="n">
        <f aca="false">I192</f>
        <v>2.28571428571429</v>
      </c>
      <c r="J193" s="94" t="s">
        <v>33</v>
      </c>
      <c r="K193" s="110"/>
      <c r="L193" s="96"/>
      <c r="M193" s="97" t="n">
        <f aca="false">M192</f>
        <v>0</v>
      </c>
      <c r="N193" s="98" t="n">
        <f aca="false">N192</f>
        <v>0</v>
      </c>
      <c r="O193" s="83"/>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5"/>
      <c r="AT193" s="86"/>
      <c r="AU193" s="84"/>
      <c r="AV193" s="84"/>
      <c r="AW193" s="84"/>
      <c r="AX193" s="84"/>
      <c r="AY193" s="84"/>
      <c r="AZ193" s="84"/>
      <c r="BA193" s="84"/>
      <c r="BB193" s="84"/>
      <c r="BC193" s="84"/>
      <c r="BD193" s="84"/>
      <c r="BE193" s="84"/>
      <c r="BF193" s="84"/>
      <c r="BG193" s="84"/>
      <c r="BH193" s="84"/>
      <c r="BI193" s="84"/>
      <c r="BJ193" s="84"/>
      <c r="BK193" s="84"/>
      <c r="BL193" s="84"/>
      <c r="BM193" s="84"/>
      <c r="BN193" s="84"/>
      <c r="BO193" s="84"/>
      <c r="BP193" s="84"/>
      <c r="BQ193" s="84"/>
      <c r="BR193" s="84"/>
      <c r="BS193" s="84"/>
      <c r="BT193" s="84"/>
      <c r="BU193" s="84"/>
      <c r="BV193" s="84"/>
      <c r="BW193" s="84"/>
      <c r="BX193" s="85"/>
      <c r="BY193" s="86"/>
      <c r="BZ193" s="84"/>
      <c r="CA193" s="84"/>
      <c r="CB193" s="84"/>
      <c r="CC193" s="84"/>
      <c r="CD193" s="84"/>
      <c r="CE193" s="84"/>
      <c r="CF193" s="84"/>
      <c r="CG193" s="84"/>
      <c r="CH193" s="84"/>
      <c r="CI193" s="84"/>
      <c r="CJ193" s="84"/>
      <c r="CK193" s="84"/>
      <c r="CL193" s="84"/>
      <c r="CM193" s="84"/>
      <c r="CN193" s="84"/>
      <c r="CO193" s="84"/>
      <c r="CP193" s="84"/>
      <c r="CQ193" s="84"/>
      <c r="CR193" s="84"/>
      <c r="CS193" s="84"/>
      <c r="CT193" s="84"/>
      <c r="CU193" s="84"/>
      <c r="CV193" s="84"/>
      <c r="CW193" s="84"/>
      <c r="CX193" s="84"/>
      <c r="CY193" s="84"/>
      <c r="CZ193" s="84"/>
      <c r="DA193" s="84"/>
      <c r="DB193" s="84"/>
      <c r="DC193" s="85"/>
    </row>
    <row r="194" customFormat="false" ht="18.75" hidden="true" customHeight="false" outlineLevel="0" collapsed="false">
      <c r="A194" s="70" t="n">
        <f aca="false">(ROW()-6)/2</f>
        <v>94</v>
      </c>
      <c r="B194" s="71" t="n">
        <f aca="false">変更管理台帳!$A52</f>
        <v>46</v>
      </c>
      <c r="C194" s="72" t="str">
        <f aca="false">変更管理台帳!$B52</f>
        <v>ユーザー詳細画面</v>
      </c>
      <c r="D194" s="73" t="str">
        <f aca="false">変更管理台帳!$C52</f>
        <v>面談記録一覧の追加</v>
      </c>
      <c r="E194" s="74" t="str">
        <f aca="false">変更管理台帳!$G52</f>
        <v>講師</v>
      </c>
      <c r="F194" s="75" t="str">
        <f aca="false">変更管理台帳!$K52</f>
        <v>初級</v>
      </c>
      <c r="G194" s="76" t="str">
        <f aca="false">変更管理台帳!$L52</f>
        <v>A</v>
      </c>
      <c r="H194" s="77" t="s">
        <v>31</v>
      </c>
      <c r="I194" s="78" t="n">
        <f aca="false">変更管理台帳!$AX52</f>
        <v>3.77142857142857</v>
      </c>
      <c r="J194" s="79" t="s">
        <v>32</v>
      </c>
      <c r="K194" s="80" t="n">
        <v>45355</v>
      </c>
      <c r="L194" s="81" t="n">
        <f aca="false">IF($K194&lt;&gt;"",WORKDAY($K194,$I194 -0.11,祝日・休校日!$B$3:$B$62),"")</f>
        <v>45358</v>
      </c>
      <c r="M194" s="76"/>
      <c r="N194" s="82" t="n">
        <f aca="false">IF(MAX(O194:DC194)&lt;&gt;0,IF(MAX(O195:DC195)/MAX(O194:DC194)=1,1,MAX(O195:DC195)/MAX(O194:DC194)),0)</f>
        <v>0</v>
      </c>
      <c r="O194" s="83"/>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5"/>
      <c r="AT194" s="86"/>
      <c r="AU194" s="84"/>
      <c r="AV194" s="84"/>
      <c r="AW194" s="84"/>
      <c r="AX194" s="84"/>
      <c r="AY194" s="84"/>
      <c r="AZ194" s="84"/>
      <c r="BA194" s="84"/>
      <c r="BB194" s="84"/>
      <c r="BC194" s="84"/>
      <c r="BD194" s="84"/>
      <c r="BE194" s="84"/>
      <c r="BF194" s="84"/>
      <c r="BG194" s="84"/>
      <c r="BH194" s="84"/>
      <c r="BI194" s="84"/>
      <c r="BJ194" s="84"/>
      <c r="BK194" s="84"/>
      <c r="BL194" s="84"/>
      <c r="BM194" s="84"/>
      <c r="BN194" s="84"/>
      <c r="BO194" s="84"/>
      <c r="BP194" s="84"/>
      <c r="BQ194" s="84"/>
      <c r="BR194" s="84"/>
      <c r="BS194" s="84"/>
      <c r="BT194" s="84"/>
      <c r="BU194" s="84"/>
      <c r="BV194" s="84"/>
      <c r="BW194" s="84"/>
      <c r="BX194" s="85"/>
      <c r="BY194" s="86"/>
      <c r="BZ194" s="84"/>
      <c r="CA194" s="84"/>
      <c r="CB194" s="84"/>
      <c r="CC194" s="84"/>
      <c r="CD194" s="84"/>
      <c r="CE194" s="84"/>
      <c r="CF194" s="84"/>
      <c r="CG194" s="84"/>
      <c r="CH194" s="84"/>
      <c r="CI194" s="84"/>
      <c r="CJ194" s="84"/>
      <c r="CK194" s="84"/>
      <c r="CL194" s="84"/>
      <c r="CM194" s="84"/>
      <c r="CN194" s="84"/>
      <c r="CO194" s="84"/>
      <c r="CP194" s="84"/>
      <c r="CQ194" s="84"/>
      <c r="CR194" s="84"/>
      <c r="CS194" s="84"/>
      <c r="CT194" s="84"/>
      <c r="CU194" s="84"/>
      <c r="CV194" s="84"/>
      <c r="CW194" s="84"/>
      <c r="CX194" s="84"/>
      <c r="CY194" s="84"/>
      <c r="CZ194" s="84"/>
      <c r="DA194" s="84"/>
      <c r="DB194" s="84"/>
      <c r="DC194" s="85"/>
    </row>
    <row r="195" customFormat="false" ht="18.75" hidden="true" customHeight="false" outlineLevel="0" collapsed="false">
      <c r="A195" s="87" t="n">
        <f aca="false">A194</f>
        <v>94</v>
      </c>
      <c r="B195" s="88" t="n">
        <f aca="false">B194</f>
        <v>46</v>
      </c>
      <c r="C195" s="89" t="str">
        <f aca="false">C194</f>
        <v>ユーザー詳細画面</v>
      </c>
      <c r="D195" s="90" t="str">
        <f aca="false">D194</f>
        <v>面談記録一覧の追加</v>
      </c>
      <c r="E195" s="91" t="str">
        <f aca="false">E194</f>
        <v>講師</v>
      </c>
      <c r="F195" s="91" t="str">
        <f aca="false">F194</f>
        <v>初級</v>
      </c>
      <c r="G195" s="91" t="str">
        <f aca="false">G194</f>
        <v>A</v>
      </c>
      <c r="H195" s="92" t="str">
        <f aca="false">H194</f>
        <v>製造</v>
      </c>
      <c r="I195" s="93" t="n">
        <f aca="false">I194</f>
        <v>3.77142857142857</v>
      </c>
      <c r="J195" s="94" t="s">
        <v>33</v>
      </c>
      <c r="K195" s="95"/>
      <c r="L195" s="96"/>
      <c r="M195" s="97" t="n">
        <f aca="false">M194</f>
        <v>0</v>
      </c>
      <c r="N195" s="98" t="n">
        <f aca="false">N194</f>
        <v>0</v>
      </c>
      <c r="O195" s="83"/>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5"/>
      <c r="AT195" s="86"/>
      <c r="AU195" s="84"/>
      <c r="AV195" s="84"/>
      <c r="AW195" s="84"/>
      <c r="AX195" s="84"/>
      <c r="AY195" s="84"/>
      <c r="AZ195" s="84"/>
      <c r="BA195" s="84"/>
      <c r="BB195" s="84"/>
      <c r="BC195" s="84"/>
      <c r="BD195" s="84"/>
      <c r="BE195" s="84"/>
      <c r="BF195" s="84"/>
      <c r="BG195" s="84"/>
      <c r="BH195" s="84"/>
      <c r="BI195" s="84"/>
      <c r="BJ195" s="84"/>
      <c r="BK195" s="84"/>
      <c r="BL195" s="84"/>
      <c r="BM195" s="84"/>
      <c r="BN195" s="84"/>
      <c r="BO195" s="84"/>
      <c r="BP195" s="84"/>
      <c r="BQ195" s="84"/>
      <c r="BR195" s="84"/>
      <c r="BS195" s="84"/>
      <c r="BT195" s="84"/>
      <c r="BU195" s="84"/>
      <c r="BV195" s="84"/>
      <c r="BW195" s="84"/>
      <c r="BX195" s="85"/>
      <c r="BY195" s="86"/>
      <c r="BZ195" s="84"/>
      <c r="CA195" s="84"/>
      <c r="CB195" s="84"/>
      <c r="CC195" s="84"/>
      <c r="CD195" s="84"/>
      <c r="CE195" s="84"/>
      <c r="CF195" s="84"/>
      <c r="CG195" s="84"/>
      <c r="CH195" s="84"/>
      <c r="CI195" s="84"/>
      <c r="CJ195" s="84"/>
      <c r="CK195" s="84"/>
      <c r="CL195" s="84"/>
      <c r="CM195" s="84"/>
      <c r="CN195" s="84"/>
      <c r="CO195" s="84"/>
      <c r="CP195" s="84"/>
      <c r="CQ195" s="84"/>
      <c r="CR195" s="84"/>
      <c r="CS195" s="84"/>
      <c r="CT195" s="84"/>
      <c r="CU195" s="84"/>
      <c r="CV195" s="84"/>
      <c r="CW195" s="84"/>
      <c r="CX195" s="84"/>
      <c r="CY195" s="84"/>
      <c r="CZ195" s="84"/>
      <c r="DA195" s="84"/>
      <c r="DB195" s="84"/>
      <c r="DC195" s="85"/>
    </row>
    <row r="196" customFormat="false" ht="18.75" hidden="true" customHeight="false" outlineLevel="0" collapsed="false">
      <c r="A196" s="99" t="n">
        <f aca="false">(ROW()-6)/2</f>
        <v>95</v>
      </c>
      <c r="B196" s="100" t="n">
        <f aca="false">B195</f>
        <v>46</v>
      </c>
      <c r="C196" s="101" t="str">
        <f aca="false">C195</f>
        <v>ユーザー詳細画面</v>
      </c>
      <c r="D196" s="102" t="str">
        <f aca="false">D195</f>
        <v>面談記録一覧の追加</v>
      </c>
      <c r="E196" s="74" t="str">
        <f aca="false">E194</f>
        <v>講師</v>
      </c>
      <c r="F196" s="74" t="str">
        <f aca="false">F194</f>
        <v>初級</v>
      </c>
      <c r="G196" s="74" t="str">
        <f aca="false">G194</f>
        <v>A</v>
      </c>
      <c r="H196" s="103" t="s">
        <v>34</v>
      </c>
      <c r="I196" s="78" t="n">
        <f aca="false">変更管理台帳!$BW52</f>
        <v>3.05714285714286</v>
      </c>
      <c r="J196" s="79" t="s">
        <v>32</v>
      </c>
      <c r="K196" s="81" t="n">
        <f aca="false">IF($L194&lt;&gt;"",WORKDAY($L194,1,祝日・休校日!$B$3:$B$62),"")</f>
        <v>45359</v>
      </c>
      <c r="L196" s="81" t="n">
        <f aca="false">IF($K196&lt;&gt;"",WORKDAY($K196,$I196 -0.11,祝日・休校日!$B$3:$B$62),"")</f>
        <v>45363</v>
      </c>
      <c r="M196" s="76" t="n">
        <f aca="false">M195</f>
        <v>0</v>
      </c>
      <c r="N196" s="82" t="n">
        <f aca="false">IF(MAX(O196:DC196)&lt;&gt;0,IF(MAX(O197:DC197)/MAX(O196:DC196)=1,1,MAX(O197:DC197)/MAX(O196:DC196)),0)</f>
        <v>0</v>
      </c>
      <c r="O196" s="83"/>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5"/>
      <c r="AT196" s="86"/>
      <c r="AU196" s="84"/>
      <c r="AV196" s="84"/>
      <c r="AW196" s="84"/>
      <c r="AX196" s="84"/>
      <c r="AY196" s="84"/>
      <c r="AZ196" s="84"/>
      <c r="BA196" s="84"/>
      <c r="BB196" s="84"/>
      <c r="BC196" s="84"/>
      <c r="BD196" s="84"/>
      <c r="BE196" s="84"/>
      <c r="BF196" s="84"/>
      <c r="BG196" s="84"/>
      <c r="BH196" s="84"/>
      <c r="BI196" s="84"/>
      <c r="BJ196" s="84"/>
      <c r="BK196" s="84"/>
      <c r="BL196" s="84"/>
      <c r="BM196" s="84"/>
      <c r="BN196" s="84"/>
      <c r="BO196" s="84"/>
      <c r="BP196" s="84"/>
      <c r="BQ196" s="84"/>
      <c r="BR196" s="84"/>
      <c r="BS196" s="84"/>
      <c r="BT196" s="84"/>
      <c r="BU196" s="84"/>
      <c r="BV196" s="84"/>
      <c r="BW196" s="84"/>
      <c r="BX196" s="85"/>
      <c r="BY196" s="86"/>
      <c r="BZ196" s="84"/>
      <c r="CA196" s="84"/>
      <c r="CB196" s="84"/>
      <c r="CC196" s="84"/>
      <c r="CD196" s="84"/>
      <c r="CE196" s="84"/>
      <c r="CF196" s="84"/>
      <c r="CG196" s="84"/>
      <c r="CH196" s="84"/>
      <c r="CI196" s="84"/>
      <c r="CJ196" s="84"/>
      <c r="CK196" s="84"/>
      <c r="CL196" s="84"/>
      <c r="CM196" s="84"/>
      <c r="CN196" s="84"/>
      <c r="CO196" s="84"/>
      <c r="CP196" s="84"/>
      <c r="CQ196" s="84"/>
      <c r="CR196" s="84"/>
      <c r="CS196" s="84"/>
      <c r="CT196" s="84"/>
      <c r="CU196" s="84"/>
      <c r="CV196" s="84"/>
      <c r="CW196" s="84"/>
      <c r="CX196" s="84"/>
      <c r="CY196" s="84"/>
      <c r="CZ196" s="84"/>
      <c r="DA196" s="84"/>
      <c r="DB196" s="84"/>
      <c r="DC196" s="85"/>
    </row>
    <row r="197" customFormat="false" ht="18.75" hidden="true" customHeight="false" outlineLevel="0" collapsed="false">
      <c r="A197" s="104" t="n">
        <f aca="false">A196</f>
        <v>95</v>
      </c>
      <c r="B197" s="105" t="n">
        <f aca="false">B196</f>
        <v>46</v>
      </c>
      <c r="C197" s="106" t="str">
        <f aca="false">C196</f>
        <v>ユーザー詳細画面</v>
      </c>
      <c r="D197" s="107" t="str">
        <f aca="false">D196</f>
        <v>面談記録一覧の追加</v>
      </c>
      <c r="E197" s="91" t="str">
        <f aca="false">E196</f>
        <v>講師</v>
      </c>
      <c r="F197" s="91" t="str">
        <f aca="false">F196</f>
        <v>初級</v>
      </c>
      <c r="G197" s="91" t="str">
        <f aca="false">G196</f>
        <v>A</v>
      </c>
      <c r="H197" s="108" t="str">
        <f aca="false">H196</f>
        <v>試験</v>
      </c>
      <c r="I197" s="109" t="n">
        <f aca="false">I196</f>
        <v>3.05714285714286</v>
      </c>
      <c r="J197" s="94" t="s">
        <v>33</v>
      </c>
      <c r="K197" s="110"/>
      <c r="L197" s="96"/>
      <c r="M197" s="97" t="n">
        <f aca="false">M196</f>
        <v>0</v>
      </c>
      <c r="N197" s="98" t="n">
        <f aca="false">N196</f>
        <v>0</v>
      </c>
      <c r="O197" s="83"/>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5"/>
      <c r="AT197" s="86"/>
      <c r="AU197" s="84"/>
      <c r="AV197" s="84"/>
      <c r="AW197" s="84"/>
      <c r="AX197" s="84"/>
      <c r="AY197" s="84"/>
      <c r="AZ197" s="84"/>
      <c r="BA197" s="84"/>
      <c r="BB197" s="84"/>
      <c r="BC197" s="84"/>
      <c r="BD197" s="84"/>
      <c r="BE197" s="84"/>
      <c r="BF197" s="84"/>
      <c r="BG197" s="84"/>
      <c r="BH197" s="84"/>
      <c r="BI197" s="84"/>
      <c r="BJ197" s="84"/>
      <c r="BK197" s="84"/>
      <c r="BL197" s="84"/>
      <c r="BM197" s="84"/>
      <c r="BN197" s="84"/>
      <c r="BO197" s="84"/>
      <c r="BP197" s="84"/>
      <c r="BQ197" s="84"/>
      <c r="BR197" s="84"/>
      <c r="BS197" s="84"/>
      <c r="BT197" s="84"/>
      <c r="BU197" s="84"/>
      <c r="BV197" s="84"/>
      <c r="BW197" s="84"/>
      <c r="BX197" s="85"/>
      <c r="BY197" s="86"/>
      <c r="BZ197" s="84"/>
      <c r="CA197" s="84"/>
      <c r="CB197" s="84"/>
      <c r="CC197" s="84"/>
      <c r="CD197" s="84"/>
      <c r="CE197" s="84"/>
      <c r="CF197" s="84"/>
      <c r="CG197" s="84"/>
      <c r="CH197" s="84"/>
      <c r="CI197" s="84"/>
      <c r="CJ197" s="84"/>
      <c r="CK197" s="84"/>
      <c r="CL197" s="84"/>
      <c r="CM197" s="84"/>
      <c r="CN197" s="84"/>
      <c r="CO197" s="84"/>
      <c r="CP197" s="84"/>
      <c r="CQ197" s="84"/>
      <c r="CR197" s="84"/>
      <c r="CS197" s="84"/>
      <c r="CT197" s="84"/>
      <c r="CU197" s="84"/>
      <c r="CV197" s="84"/>
      <c r="CW197" s="84"/>
      <c r="CX197" s="84"/>
      <c r="CY197" s="84"/>
      <c r="CZ197" s="84"/>
      <c r="DA197" s="84"/>
      <c r="DB197" s="84"/>
      <c r="DC197" s="85"/>
    </row>
    <row r="198" customFormat="false" ht="18.75" hidden="true" customHeight="false" outlineLevel="0" collapsed="false">
      <c r="A198" s="70" t="n">
        <f aca="false">(ROW()-6)/2</f>
        <v>96</v>
      </c>
      <c r="B198" s="71" t="n">
        <f aca="false">変更管理台帳!$A53</f>
        <v>47</v>
      </c>
      <c r="C198" s="72" t="str">
        <f aca="false">変更管理台帳!$B53</f>
        <v>面談記録登録画面</v>
      </c>
      <c r="D198" s="73" t="str">
        <f aca="false">変更管理台帳!$C53</f>
        <v>面談記録登録画面の新規作成</v>
      </c>
      <c r="E198" s="74" t="str">
        <f aca="false">変更管理台帳!$G53</f>
        <v>講師</v>
      </c>
      <c r="F198" s="75" t="str">
        <f aca="false">変更管理台帳!$K53</f>
        <v>中級</v>
      </c>
      <c r="G198" s="76" t="str">
        <f aca="false">変更管理台帳!$L53</f>
        <v>C</v>
      </c>
      <c r="H198" s="112" t="s">
        <v>36</v>
      </c>
      <c r="I198" s="78" t="n">
        <f aca="false">変更管理台帳!$AE53</f>
        <v>3.15714285714286</v>
      </c>
      <c r="J198" s="79" t="s">
        <v>32</v>
      </c>
      <c r="K198" s="80" t="n">
        <v>45336</v>
      </c>
      <c r="L198" s="81" t="n">
        <f aca="false">IF($K198&lt;&gt;"",WORKDAY($K198,$I198 -0.11,祝日・休校日!$B$3:$B$62),"")</f>
        <v>45341</v>
      </c>
      <c r="M198" s="76"/>
      <c r="N198" s="82" t="n">
        <f aca="false">IF(MAX(O198:DC198)&lt;&gt;0,IF(MAX(O199:DC199)/MAX(O198:DC198)=1,1,MAX(O199:DC199)/MAX(O198:DC198)),0)</f>
        <v>0</v>
      </c>
      <c r="O198" s="83"/>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5"/>
      <c r="AT198" s="86"/>
      <c r="AU198" s="84"/>
      <c r="AV198" s="84"/>
      <c r="AW198" s="84"/>
      <c r="AX198" s="84"/>
      <c r="AY198" s="84"/>
      <c r="AZ198" s="84"/>
      <c r="BA198" s="84"/>
      <c r="BB198" s="84"/>
      <c r="BC198" s="84"/>
      <c r="BD198" s="84"/>
      <c r="BE198" s="84"/>
      <c r="BF198" s="84"/>
      <c r="BG198" s="84"/>
      <c r="BH198" s="84"/>
      <c r="BI198" s="84"/>
      <c r="BJ198" s="84"/>
      <c r="BK198" s="84"/>
      <c r="BL198" s="84"/>
      <c r="BM198" s="84"/>
      <c r="BN198" s="84"/>
      <c r="BO198" s="84"/>
      <c r="BP198" s="84"/>
      <c r="BQ198" s="84"/>
      <c r="BR198" s="84"/>
      <c r="BS198" s="84"/>
      <c r="BT198" s="84"/>
      <c r="BU198" s="84"/>
      <c r="BV198" s="84"/>
      <c r="BW198" s="84"/>
      <c r="BX198" s="85"/>
      <c r="BY198" s="86"/>
      <c r="BZ198" s="84"/>
      <c r="CA198" s="84"/>
      <c r="CB198" s="84"/>
      <c r="CC198" s="84"/>
      <c r="CD198" s="84"/>
      <c r="CE198" s="84"/>
      <c r="CF198" s="84"/>
      <c r="CG198" s="84"/>
      <c r="CH198" s="84"/>
      <c r="CI198" s="84"/>
      <c r="CJ198" s="84"/>
      <c r="CK198" s="84"/>
      <c r="CL198" s="84"/>
      <c r="CM198" s="84"/>
      <c r="CN198" s="84"/>
      <c r="CO198" s="84"/>
      <c r="CP198" s="84"/>
      <c r="CQ198" s="84"/>
      <c r="CR198" s="84"/>
      <c r="CS198" s="84"/>
      <c r="CT198" s="84"/>
      <c r="CU198" s="84"/>
      <c r="CV198" s="84"/>
      <c r="CW198" s="84"/>
      <c r="CX198" s="84"/>
      <c r="CY198" s="84"/>
      <c r="CZ198" s="84"/>
      <c r="DA198" s="84"/>
      <c r="DB198" s="84"/>
      <c r="DC198" s="85"/>
    </row>
    <row r="199" customFormat="false" ht="18.75" hidden="true" customHeight="false" outlineLevel="0" collapsed="false">
      <c r="A199" s="87" t="n">
        <f aca="false">A198</f>
        <v>96</v>
      </c>
      <c r="B199" s="88" t="n">
        <f aca="false">B198</f>
        <v>47</v>
      </c>
      <c r="C199" s="89" t="str">
        <f aca="false">C198</f>
        <v>面談記録登録画面</v>
      </c>
      <c r="D199" s="90" t="str">
        <f aca="false">D198</f>
        <v>面談記録登録画面の新規作成</v>
      </c>
      <c r="E199" s="91" t="str">
        <f aca="false">E198</f>
        <v>講師</v>
      </c>
      <c r="F199" s="91" t="str">
        <f aca="false">F198</f>
        <v>中級</v>
      </c>
      <c r="G199" s="91" t="str">
        <f aca="false">G198</f>
        <v>C</v>
      </c>
      <c r="H199" s="113" t="str">
        <f aca="false">H198</f>
        <v>設計</v>
      </c>
      <c r="I199" s="93" t="n">
        <f aca="false">I198</f>
        <v>3.15714285714286</v>
      </c>
      <c r="J199" s="94" t="s">
        <v>33</v>
      </c>
      <c r="K199" s="95"/>
      <c r="L199" s="96"/>
      <c r="M199" s="97" t="n">
        <f aca="false">M198</f>
        <v>0</v>
      </c>
      <c r="N199" s="98" t="n">
        <f aca="false">N198</f>
        <v>0</v>
      </c>
      <c r="O199" s="83"/>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5"/>
      <c r="AT199" s="86"/>
      <c r="AU199" s="84"/>
      <c r="AV199" s="84"/>
      <c r="AW199" s="84"/>
      <c r="AX199" s="84"/>
      <c r="AY199" s="84"/>
      <c r="AZ199" s="84"/>
      <c r="BA199" s="84"/>
      <c r="BB199" s="84"/>
      <c r="BC199" s="84"/>
      <c r="BD199" s="84"/>
      <c r="BE199" s="84"/>
      <c r="BF199" s="84"/>
      <c r="BG199" s="84"/>
      <c r="BH199" s="84"/>
      <c r="BI199" s="84"/>
      <c r="BJ199" s="84"/>
      <c r="BK199" s="84"/>
      <c r="BL199" s="84"/>
      <c r="BM199" s="84"/>
      <c r="BN199" s="84"/>
      <c r="BO199" s="84"/>
      <c r="BP199" s="84"/>
      <c r="BQ199" s="84"/>
      <c r="BR199" s="84"/>
      <c r="BS199" s="84"/>
      <c r="BT199" s="84"/>
      <c r="BU199" s="84"/>
      <c r="BV199" s="84"/>
      <c r="BW199" s="84"/>
      <c r="BX199" s="85"/>
      <c r="BY199" s="86"/>
      <c r="BZ199" s="84"/>
      <c r="CA199" s="84"/>
      <c r="CB199" s="84"/>
      <c r="CC199" s="84"/>
      <c r="CD199" s="84"/>
      <c r="CE199" s="84"/>
      <c r="CF199" s="84"/>
      <c r="CG199" s="84"/>
      <c r="CH199" s="84"/>
      <c r="CI199" s="84"/>
      <c r="CJ199" s="84"/>
      <c r="CK199" s="84"/>
      <c r="CL199" s="84"/>
      <c r="CM199" s="84"/>
      <c r="CN199" s="84"/>
      <c r="CO199" s="84"/>
      <c r="CP199" s="84"/>
      <c r="CQ199" s="84"/>
      <c r="CR199" s="84"/>
      <c r="CS199" s="84"/>
      <c r="CT199" s="84"/>
      <c r="CU199" s="84"/>
      <c r="CV199" s="84"/>
      <c r="CW199" s="84"/>
      <c r="CX199" s="84"/>
      <c r="CY199" s="84"/>
      <c r="CZ199" s="84"/>
      <c r="DA199" s="84"/>
      <c r="DB199" s="84"/>
      <c r="DC199" s="85"/>
    </row>
    <row r="200" customFormat="false" ht="18.75" hidden="true" customHeight="false" outlineLevel="0" collapsed="false">
      <c r="A200" s="70" t="n">
        <f aca="false">(ROW()-6)/2</f>
        <v>97</v>
      </c>
      <c r="B200" s="100" t="n">
        <f aca="false">B199</f>
        <v>47</v>
      </c>
      <c r="C200" s="101" t="str">
        <f aca="false">C199</f>
        <v>面談記録登録画面</v>
      </c>
      <c r="D200" s="102" t="str">
        <f aca="false">D199</f>
        <v>面談記録登録画面の新規作成</v>
      </c>
      <c r="E200" s="74" t="str">
        <f aca="false">E198</f>
        <v>講師</v>
      </c>
      <c r="F200" s="74" t="str">
        <f aca="false">F198</f>
        <v>中級</v>
      </c>
      <c r="G200" s="74" t="str">
        <f aca="false">G198</f>
        <v>C</v>
      </c>
      <c r="H200" s="77" t="s">
        <v>31</v>
      </c>
      <c r="I200" s="78" t="n">
        <f aca="false">変更管理台帳!$AX53</f>
        <v>5.22857142857143</v>
      </c>
      <c r="J200" s="79" t="s">
        <v>32</v>
      </c>
      <c r="K200" s="81" t="n">
        <f aca="false">IF($L198&lt;&gt;"",WORKDAY($L198,1,祝日・休校日!$B$3:$B$62),"")</f>
        <v>45342</v>
      </c>
      <c r="L200" s="81" t="n">
        <f aca="false">IF($K200&lt;&gt;"",WORKDAY($K200,$I200 -0.11,祝日・休校日!$B$3:$B$62),"")</f>
        <v>45350</v>
      </c>
      <c r="M200" s="76" t="n">
        <f aca="false">M199</f>
        <v>0</v>
      </c>
      <c r="N200" s="82" t="n">
        <f aca="false">IF(MAX(O200:DC200)&lt;&gt;0,IF(MAX(O201:DC201)/MAX(O200:DC200)=1,1,MAX(O201:DC201)/MAX(O200:DC200)),0)</f>
        <v>0</v>
      </c>
      <c r="O200" s="83"/>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5"/>
      <c r="AT200" s="86"/>
      <c r="AU200" s="84"/>
      <c r="AV200" s="84"/>
      <c r="AW200" s="84"/>
      <c r="AX200" s="84"/>
      <c r="AY200" s="84"/>
      <c r="AZ200" s="84"/>
      <c r="BA200" s="84"/>
      <c r="BB200" s="84"/>
      <c r="BC200" s="84"/>
      <c r="BD200" s="84"/>
      <c r="BE200" s="84"/>
      <c r="BF200" s="84"/>
      <c r="BG200" s="84"/>
      <c r="BH200" s="84"/>
      <c r="BI200" s="84"/>
      <c r="BJ200" s="84"/>
      <c r="BK200" s="84"/>
      <c r="BL200" s="84"/>
      <c r="BM200" s="84"/>
      <c r="BN200" s="84"/>
      <c r="BO200" s="84"/>
      <c r="BP200" s="84"/>
      <c r="BQ200" s="84"/>
      <c r="BR200" s="84"/>
      <c r="BS200" s="84"/>
      <c r="BT200" s="84"/>
      <c r="BU200" s="84"/>
      <c r="BV200" s="84"/>
      <c r="BW200" s="84"/>
      <c r="BX200" s="85"/>
      <c r="BY200" s="86"/>
      <c r="BZ200" s="84"/>
      <c r="CA200" s="84"/>
      <c r="CB200" s="84"/>
      <c r="CC200" s="84"/>
      <c r="CD200" s="84"/>
      <c r="CE200" s="84"/>
      <c r="CF200" s="84"/>
      <c r="CG200" s="84"/>
      <c r="CH200" s="84"/>
      <c r="CI200" s="84"/>
      <c r="CJ200" s="84"/>
      <c r="CK200" s="84"/>
      <c r="CL200" s="84"/>
      <c r="CM200" s="84"/>
      <c r="CN200" s="84"/>
      <c r="CO200" s="84"/>
      <c r="CP200" s="84"/>
      <c r="CQ200" s="84"/>
      <c r="CR200" s="84"/>
      <c r="CS200" s="84"/>
      <c r="CT200" s="84"/>
      <c r="CU200" s="84"/>
      <c r="CV200" s="84"/>
      <c r="CW200" s="84"/>
      <c r="CX200" s="84"/>
      <c r="CY200" s="84"/>
      <c r="CZ200" s="84"/>
      <c r="DA200" s="84"/>
      <c r="DB200" s="84"/>
      <c r="DC200" s="85"/>
    </row>
    <row r="201" customFormat="false" ht="18.75" hidden="true" customHeight="false" outlineLevel="0" collapsed="false">
      <c r="A201" s="87" t="n">
        <f aca="false">A200</f>
        <v>97</v>
      </c>
      <c r="B201" s="105" t="n">
        <f aca="false">B200</f>
        <v>47</v>
      </c>
      <c r="C201" s="106" t="str">
        <f aca="false">C200</f>
        <v>面談記録登録画面</v>
      </c>
      <c r="D201" s="107" t="str">
        <f aca="false">D200</f>
        <v>面談記録登録画面の新規作成</v>
      </c>
      <c r="E201" s="91" t="str">
        <f aca="false">E200</f>
        <v>講師</v>
      </c>
      <c r="F201" s="91" t="str">
        <f aca="false">F200</f>
        <v>中級</v>
      </c>
      <c r="G201" s="91" t="str">
        <f aca="false">G200</f>
        <v>C</v>
      </c>
      <c r="H201" s="92" t="str">
        <f aca="false">H200</f>
        <v>製造</v>
      </c>
      <c r="I201" s="93" t="n">
        <f aca="false">I200</f>
        <v>5.22857142857143</v>
      </c>
      <c r="J201" s="94" t="s">
        <v>33</v>
      </c>
      <c r="K201" s="110"/>
      <c r="L201" s="96"/>
      <c r="M201" s="97" t="n">
        <f aca="false">M200</f>
        <v>0</v>
      </c>
      <c r="N201" s="98" t="n">
        <f aca="false">N200</f>
        <v>0</v>
      </c>
      <c r="O201" s="83"/>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5"/>
      <c r="AT201" s="86"/>
      <c r="AU201" s="84"/>
      <c r="AV201" s="84"/>
      <c r="AW201" s="84"/>
      <c r="AX201" s="84"/>
      <c r="AY201" s="84"/>
      <c r="AZ201" s="84"/>
      <c r="BA201" s="84"/>
      <c r="BB201" s="84"/>
      <c r="BC201" s="84"/>
      <c r="BD201" s="84"/>
      <c r="BE201" s="84"/>
      <c r="BF201" s="84"/>
      <c r="BG201" s="84"/>
      <c r="BH201" s="84"/>
      <c r="BI201" s="84"/>
      <c r="BJ201" s="84"/>
      <c r="BK201" s="84"/>
      <c r="BL201" s="84"/>
      <c r="BM201" s="84"/>
      <c r="BN201" s="84"/>
      <c r="BO201" s="84"/>
      <c r="BP201" s="84"/>
      <c r="BQ201" s="84"/>
      <c r="BR201" s="84"/>
      <c r="BS201" s="84"/>
      <c r="BT201" s="84"/>
      <c r="BU201" s="84"/>
      <c r="BV201" s="84"/>
      <c r="BW201" s="84"/>
      <c r="BX201" s="85"/>
      <c r="BY201" s="86"/>
      <c r="BZ201" s="84"/>
      <c r="CA201" s="84"/>
      <c r="CB201" s="84"/>
      <c r="CC201" s="84"/>
      <c r="CD201" s="84"/>
      <c r="CE201" s="84"/>
      <c r="CF201" s="84"/>
      <c r="CG201" s="84"/>
      <c r="CH201" s="84"/>
      <c r="CI201" s="84"/>
      <c r="CJ201" s="84"/>
      <c r="CK201" s="84"/>
      <c r="CL201" s="84"/>
      <c r="CM201" s="84"/>
      <c r="CN201" s="84"/>
      <c r="CO201" s="84"/>
      <c r="CP201" s="84"/>
      <c r="CQ201" s="84"/>
      <c r="CR201" s="84"/>
      <c r="CS201" s="84"/>
      <c r="CT201" s="84"/>
      <c r="CU201" s="84"/>
      <c r="CV201" s="84"/>
      <c r="CW201" s="84"/>
      <c r="CX201" s="84"/>
      <c r="CY201" s="84"/>
      <c r="CZ201" s="84"/>
      <c r="DA201" s="84"/>
      <c r="DB201" s="84"/>
      <c r="DC201" s="85"/>
    </row>
    <row r="202" customFormat="false" ht="18.75" hidden="true" customHeight="false" outlineLevel="0" collapsed="false">
      <c r="A202" s="99" t="n">
        <f aca="false">(ROW()-6)/2</f>
        <v>98</v>
      </c>
      <c r="B202" s="100" t="n">
        <f aca="false">B201</f>
        <v>47</v>
      </c>
      <c r="C202" s="101" t="str">
        <f aca="false">C201</f>
        <v>面談記録登録画面</v>
      </c>
      <c r="D202" s="102" t="str">
        <f aca="false">D201</f>
        <v>面談記録登録画面の新規作成</v>
      </c>
      <c r="E202" s="74" t="str">
        <f aca="false">E200</f>
        <v>講師</v>
      </c>
      <c r="F202" s="74" t="str">
        <f aca="false">F200</f>
        <v>中級</v>
      </c>
      <c r="G202" s="74" t="str">
        <f aca="false">G200</f>
        <v>C</v>
      </c>
      <c r="H202" s="103" t="s">
        <v>34</v>
      </c>
      <c r="I202" s="78" t="n">
        <f aca="false">変更管理台帳!$BW53</f>
        <v>3.8</v>
      </c>
      <c r="J202" s="79" t="s">
        <v>32</v>
      </c>
      <c r="K202" s="81" t="n">
        <f aca="false">IF($L200&lt;&gt;"",WORKDAY($L200,1,祝日・休校日!$B$3:$B$62),"")</f>
        <v>45351</v>
      </c>
      <c r="L202" s="81" t="n">
        <f aca="false">IF($K202&lt;&gt;"",WORKDAY($K202,$I202 -0.11,祝日・休校日!$B$3:$B$62),"")</f>
        <v>45356</v>
      </c>
      <c r="M202" s="76" t="n">
        <f aca="false">M201</f>
        <v>0</v>
      </c>
      <c r="N202" s="82" t="n">
        <f aca="false">IF(MAX(O202:DC202)&lt;&gt;0,IF(MAX(O203:DC203)/MAX(O202:DC202)=1,1,MAX(O203:DC203)/MAX(O202:DC202)),0)</f>
        <v>0</v>
      </c>
      <c r="O202" s="83"/>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5"/>
      <c r="AT202" s="86"/>
      <c r="AU202" s="84"/>
      <c r="AV202" s="84"/>
      <c r="AW202" s="84"/>
      <c r="AX202" s="84"/>
      <c r="AY202" s="84"/>
      <c r="AZ202" s="84"/>
      <c r="BA202" s="84"/>
      <c r="BB202" s="84"/>
      <c r="BC202" s="84"/>
      <c r="BD202" s="84"/>
      <c r="BE202" s="84"/>
      <c r="BF202" s="84"/>
      <c r="BG202" s="84"/>
      <c r="BH202" s="84"/>
      <c r="BI202" s="84"/>
      <c r="BJ202" s="84"/>
      <c r="BK202" s="84"/>
      <c r="BL202" s="84"/>
      <c r="BM202" s="84"/>
      <c r="BN202" s="84"/>
      <c r="BO202" s="84"/>
      <c r="BP202" s="84"/>
      <c r="BQ202" s="84"/>
      <c r="BR202" s="84"/>
      <c r="BS202" s="84"/>
      <c r="BT202" s="84"/>
      <c r="BU202" s="84"/>
      <c r="BV202" s="84"/>
      <c r="BW202" s="84"/>
      <c r="BX202" s="85"/>
      <c r="BY202" s="86"/>
      <c r="BZ202" s="84"/>
      <c r="CA202" s="84"/>
      <c r="CB202" s="84"/>
      <c r="CC202" s="84"/>
      <c r="CD202" s="84"/>
      <c r="CE202" s="84"/>
      <c r="CF202" s="84"/>
      <c r="CG202" s="84"/>
      <c r="CH202" s="84"/>
      <c r="CI202" s="84"/>
      <c r="CJ202" s="84"/>
      <c r="CK202" s="84"/>
      <c r="CL202" s="84"/>
      <c r="CM202" s="84"/>
      <c r="CN202" s="84"/>
      <c r="CO202" s="84"/>
      <c r="CP202" s="84"/>
      <c r="CQ202" s="84"/>
      <c r="CR202" s="84"/>
      <c r="CS202" s="84"/>
      <c r="CT202" s="84"/>
      <c r="CU202" s="84"/>
      <c r="CV202" s="84"/>
      <c r="CW202" s="84"/>
      <c r="CX202" s="84"/>
      <c r="CY202" s="84"/>
      <c r="CZ202" s="84"/>
      <c r="DA202" s="84"/>
      <c r="DB202" s="84"/>
      <c r="DC202" s="85"/>
    </row>
    <row r="203" customFormat="false" ht="18.75" hidden="true" customHeight="false" outlineLevel="0" collapsed="false">
      <c r="A203" s="104" t="n">
        <f aca="false">A202</f>
        <v>98</v>
      </c>
      <c r="B203" s="105" t="n">
        <f aca="false">B202</f>
        <v>47</v>
      </c>
      <c r="C203" s="106" t="str">
        <f aca="false">C202</f>
        <v>面談記録登録画面</v>
      </c>
      <c r="D203" s="107" t="str">
        <f aca="false">D202</f>
        <v>面談記録登録画面の新規作成</v>
      </c>
      <c r="E203" s="91" t="str">
        <f aca="false">E202</f>
        <v>講師</v>
      </c>
      <c r="F203" s="91" t="str">
        <f aca="false">F202</f>
        <v>中級</v>
      </c>
      <c r="G203" s="91" t="str">
        <f aca="false">G202</f>
        <v>C</v>
      </c>
      <c r="H203" s="108" t="str">
        <f aca="false">H202</f>
        <v>試験</v>
      </c>
      <c r="I203" s="109" t="n">
        <f aca="false">I202</f>
        <v>3.8</v>
      </c>
      <c r="J203" s="94" t="s">
        <v>33</v>
      </c>
      <c r="K203" s="110"/>
      <c r="L203" s="96"/>
      <c r="M203" s="97" t="n">
        <f aca="false">M202</f>
        <v>0</v>
      </c>
      <c r="N203" s="98" t="n">
        <f aca="false">N202</f>
        <v>0</v>
      </c>
      <c r="O203" s="83"/>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5"/>
      <c r="AT203" s="86"/>
      <c r="AU203" s="84"/>
      <c r="AV203" s="84"/>
      <c r="AW203" s="84"/>
      <c r="AX203" s="84"/>
      <c r="AY203" s="84"/>
      <c r="AZ203" s="84"/>
      <c r="BA203" s="84"/>
      <c r="BB203" s="84"/>
      <c r="BC203" s="84"/>
      <c r="BD203" s="84"/>
      <c r="BE203" s="84"/>
      <c r="BF203" s="84"/>
      <c r="BG203" s="84"/>
      <c r="BH203" s="84"/>
      <c r="BI203" s="84"/>
      <c r="BJ203" s="84"/>
      <c r="BK203" s="84"/>
      <c r="BL203" s="84"/>
      <c r="BM203" s="84"/>
      <c r="BN203" s="84"/>
      <c r="BO203" s="84"/>
      <c r="BP203" s="84"/>
      <c r="BQ203" s="84"/>
      <c r="BR203" s="84"/>
      <c r="BS203" s="84"/>
      <c r="BT203" s="84"/>
      <c r="BU203" s="84"/>
      <c r="BV203" s="84"/>
      <c r="BW203" s="84"/>
      <c r="BX203" s="85"/>
      <c r="BY203" s="86"/>
      <c r="BZ203" s="84"/>
      <c r="CA203" s="84"/>
      <c r="CB203" s="84"/>
      <c r="CC203" s="84"/>
      <c r="CD203" s="84"/>
      <c r="CE203" s="84"/>
      <c r="CF203" s="84"/>
      <c r="CG203" s="84"/>
      <c r="CH203" s="84"/>
      <c r="CI203" s="84"/>
      <c r="CJ203" s="84"/>
      <c r="CK203" s="84"/>
      <c r="CL203" s="84"/>
      <c r="CM203" s="84"/>
      <c r="CN203" s="84"/>
      <c r="CO203" s="84"/>
      <c r="CP203" s="84"/>
      <c r="CQ203" s="84"/>
      <c r="CR203" s="84"/>
      <c r="CS203" s="84"/>
      <c r="CT203" s="84"/>
      <c r="CU203" s="84"/>
      <c r="CV203" s="84"/>
      <c r="CW203" s="84"/>
      <c r="CX203" s="84"/>
      <c r="CY203" s="84"/>
      <c r="CZ203" s="84"/>
      <c r="DA203" s="84"/>
      <c r="DB203" s="84"/>
      <c r="DC203" s="85"/>
    </row>
    <row r="204" customFormat="false" ht="18.75" hidden="true" customHeight="false" outlineLevel="0" collapsed="false">
      <c r="A204" s="70" t="n">
        <f aca="false">(ROW()-6)/2</f>
        <v>99</v>
      </c>
      <c r="B204" s="71" t="n">
        <f aca="false">変更管理台帳!$A54</f>
        <v>48</v>
      </c>
      <c r="C204" s="72" t="str">
        <f aca="false">変更管理台帳!$B54</f>
        <v>マイアカウント画面</v>
      </c>
      <c r="D204" s="73" t="str">
        <f aca="false">変更管理台帳!$C54</f>
        <v>マイアカウント画面の新規作成</v>
      </c>
      <c r="E204" s="74" t="str">
        <f aca="false">変更管理台帳!$G54</f>
        <v>講師</v>
      </c>
      <c r="F204" s="75" t="str">
        <f aca="false">変更管理台帳!$K54</f>
        <v>初級</v>
      </c>
      <c r="G204" s="76" t="str">
        <f aca="false">変更管理台帳!$L54</f>
        <v>A</v>
      </c>
      <c r="H204" s="112" t="s">
        <v>36</v>
      </c>
      <c r="I204" s="78" t="n">
        <f aca="false">変更管理台帳!$AE54</f>
        <v>1.58571428571429</v>
      </c>
      <c r="J204" s="79" t="s">
        <v>32</v>
      </c>
      <c r="K204" s="80" t="n">
        <v>45355</v>
      </c>
      <c r="L204" s="81" t="n">
        <f aca="false">IF($K204&lt;&gt;"",WORKDAY($K204,$I204 -0.11,祝日・休校日!$B$3:$B$62),"")</f>
        <v>45356</v>
      </c>
      <c r="M204" s="76"/>
      <c r="N204" s="82" t="n">
        <f aca="false">IF(MAX(O204:DC204)&lt;&gt;0,IF(MAX(O205:DC205)/MAX(O204:DC204)=1,1,MAX(O205:DC205)/MAX(O204:DC204)),0)</f>
        <v>0</v>
      </c>
      <c r="O204" s="83"/>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5"/>
      <c r="AT204" s="86"/>
      <c r="AU204" s="84"/>
      <c r="AV204" s="84"/>
      <c r="AW204" s="84"/>
      <c r="AX204" s="84"/>
      <c r="AY204" s="84"/>
      <c r="AZ204" s="84"/>
      <c r="BA204" s="84"/>
      <c r="BB204" s="84"/>
      <c r="BC204" s="84"/>
      <c r="BD204" s="84"/>
      <c r="BE204" s="84"/>
      <c r="BF204" s="84"/>
      <c r="BG204" s="84"/>
      <c r="BH204" s="84"/>
      <c r="BI204" s="84"/>
      <c r="BJ204" s="84"/>
      <c r="BK204" s="84"/>
      <c r="BL204" s="84"/>
      <c r="BM204" s="84"/>
      <c r="BN204" s="84"/>
      <c r="BO204" s="84"/>
      <c r="BP204" s="84"/>
      <c r="BQ204" s="84"/>
      <c r="BR204" s="84"/>
      <c r="BS204" s="84"/>
      <c r="BT204" s="84"/>
      <c r="BU204" s="84"/>
      <c r="BV204" s="84"/>
      <c r="BW204" s="84"/>
      <c r="BX204" s="85"/>
      <c r="BY204" s="86"/>
      <c r="BZ204" s="84"/>
      <c r="CA204" s="84"/>
      <c r="CB204" s="84"/>
      <c r="CC204" s="84"/>
      <c r="CD204" s="84"/>
      <c r="CE204" s="84"/>
      <c r="CF204" s="84"/>
      <c r="CG204" s="84"/>
      <c r="CH204" s="84"/>
      <c r="CI204" s="84"/>
      <c r="CJ204" s="84"/>
      <c r="CK204" s="84"/>
      <c r="CL204" s="84"/>
      <c r="CM204" s="84"/>
      <c r="CN204" s="84"/>
      <c r="CO204" s="84"/>
      <c r="CP204" s="84"/>
      <c r="CQ204" s="84"/>
      <c r="CR204" s="84"/>
      <c r="CS204" s="84"/>
      <c r="CT204" s="84"/>
      <c r="CU204" s="84"/>
      <c r="CV204" s="84"/>
      <c r="CW204" s="84"/>
      <c r="CX204" s="84"/>
      <c r="CY204" s="84"/>
      <c r="CZ204" s="84"/>
      <c r="DA204" s="84"/>
      <c r="DB204" s="84"/>
      <c r="DC204" s="85"/>
    </row>
    <row r="205" customFormat="false" ht="18.75" hidden="true" customHeight="false" outlineLevel="0" collapsed="false">
      <c r="A205" s="87" t="n">
        <f aca="false">A204</f>
        <v>99</v>
      </c>
      <c r="B205" s="88" t="n">
        <f aca="false">B204</f>
        <v>48</v>
      </c>
      <c r="C205" s="89" t="str">
        <f aca="false">C204</f>
        <v>マイアカウント画面</v>
      </c>
      <c r="D205" s="90" t="str">
        <f aca="false">D204</f>
        <v>マイアカウント画面の新規作成</v>
      </c>
      <c r="E205" s="91" t="str">
        <f aca="false">E204</f>
        <v>講師</v>
      </c>
      <c r="F205" s="91" t="str">
        <f aca="false">F204</f>
        <v>初級</v>
      </c>
      <c r="G205" s="91" t="str">
        <f aca="false">G204</f>
        <v>A</v>
      </c>
      <c r="H205" s="113" t="str">
        <f aca="false">H204</f>
        <v>設計</v>
      </c>
      <c r="I205" s="93" t="n">
        <f aca="false">I204</f>
        <v>1.58571428571429</v>
      </c>
      <c r="J205" s="94" t="s">
        <v>33</v>
      </c>
      <c r="K205" s="95"/>
      <c r="L205" s="96"/>
      <c r="M205" s="97" t="n">
        <f aca="false">M204</f>
        <v>0</v>
      </c>
      <c r="N205" s="98" t="n">
        <f aca="false">N204</f>
        <v>0</v>
      </c>
      <c r="O205" s="83"/>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5"/>
      <c r="AT205" s="86"/>
      <c r="AU205" s="84"/>
      <c r="AV205" s="84"/>
      <c r="AW205" s="84"/>
      <c r="AX205" s="84"/>
      <c r="AY205" s="84"/>
      <c r="AZ205" s="84"/>
      <c r="BA205" s="84"/>
      <c r="BB205" s="84"/>
      <c r="BC205" s="84"/>
      <c r="BD205" s="84"/>
      <c r="BE205" s="84"/>
      <c r="BF205" s="84"/>
      <c r="BG205" s="84"/>
      <c r="BH205" s="84"/>
      <c r="BI205" s="84"/>
      <c r="BJ205" s="84"/>
      <c r="BK205" s="84"/>
      <c r="BL205" s="84"/>
      <c r="BM205" s="84"/>
      <c r="BN205" s="84"/>
      <c r="BO205" s="84"/>
      <c r="BP205" s="84"/>
      <c r="BQ205" s="84"/>
      <c r="BR205" s="84"/>
      <c r="BS205" s="84"/>
      <c r="BT205" s="84"/>
      <c r="BU205" s="84"/>
      <c r="BV205" s="84"/>
      <c r="BW205" s="84"/>
      <c r="BX205" s="85"/>
      <c r="BY205" s="86"/>
      <c r="BZ205" s="84"/>
      <c r="CA205" s="84"/>
      <c r="CB205" s="84"/>
      <c r="CC205" s="84"/>
      <c r="CD205" s="84"/>
      <c r="CE205" s="84"/>
      <c r="CF205" s="84"/>
      <c r="CG205" s="84"/>
      <c r="CH205" s="84"/>
      <c r="CI205" s="84"/>
      <c r="CJ205" s="84"/>
      <c r="CK205" s="84"/>
      <c r="CL205" s="84"/>
      <c r="CM205" s="84"/>
      <c r="CN205" s="84"/>
      <c r="CO205" s="84"/>
      <c r="CP205" s="84"/>
      <c r="CQ205" s="84"/>
      <c r="CR205" s="84"/>
      <c r="CS205" s="84"/>
      <c r="CT205" s="84"/>
      <c r="CU205" s="84"/>
      <c r="CV205" s="84"/>
      <c r="CW205" s="84"/>
      <c r="CX205" s="84"/>
      <c r="CY205" s="84"/>
      <c r="CZ205" s="84"/>
      <c r="DA205" s="84"/>
      <c r="DB205" s="84"/>
      <c r="DC205" s="85"/>
    </row>
    <row r="206" customFormat="false" ht="18.75" hidden="true" customHeight="false" outlineLevel="0" collapsed="false">
      <c r="A206" s="70" t="n">
        <f aca="false">(ROW()-6)/2</f>
        <v>100</v>
      </c>
      <c r="B206" s="100" t="n">
        <f aca="false">B205</f>
        <v>48</v>
      </c>
      <c r="C206" s="101" t="str">
        <f aca="false">C205</f>
        <v>マイアカウント画面</v>
      </c>
      <c r="D206" s="102" t="str">
        <f aca="false">D205</f>
        <v>マイアカウント画面の新規作成</v>
      </c>
      <c r="E206" s="74" t="str">
        <f aca="false">E204</f>
        <v>講師</v>
      </c>
      <c r="F206" s="74" t="str">
        <f aca="false">F204</f>
        <v>初級</v>
      </c>
      <c r="G206" s="74" t="str">
        <f aca="false">G204</f>
        <v>A</v>
      </c>
      <c r="H206" s="77" t="s">
        <v>31</v>
      </c>
      <c r="I206" s="78" t="n">
        <f aca="false">変更管理台帳!$AX54</f>
        <v>2.48571428571429</v>
      </c>
      <c r="J206" s="79" t="s">
        <v>32</v>
      </c>
      <c r="K206" s="81" t="n">
        <f aca="false">IF($L204&lt;&gt;"",WORKDAY($L204,1,祝日・休校日!$B$3:$B$62),"")</f>
        <v>45357</v>
      </c>
      <c r="L206" s="81" t="n">
        <f aca="false">IF($K206&lt;&gt;"",WORKDAY($K206,$I206 -0.11,祝日・休校日!$B$3:$B$62),"")</f>
        <v>45359</v>
      </c>
      <c r="M206" s="76" t="n">
        <f aca="false">M205</f>
        <v>0</v>
      </c>
      <c r="N206" s="82" t="n">
        <f aca="false">IF(MAX(O206:DC206)&lt;&gt;0,IF(MAX(O207:DC207)/MAX(O206:DC206)=1,1,MAX(O207:DC207)/MAX(O206:DC206)),0)</f>
        <v>0</v>
      </c>
      <c r="O206" s="83"/>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5"/>
      <c r="AT206" s="86"/>
      <c r="AU206" s="84"/>
      <c r="AV206" s="84"/>
      <c r="AW206" s="84"/>
      <c r="AX206" s="84"/>
      <c r="AY206" s="84"/>
      <c r="AZ206" s="84"/>
      <c r="BA206" s="84"/>
      <c r="BB206" s="84"/>
      <c r="BC206" s="84"/>
      <c r="BD206" s="84"/>
      <c r="BE206" s="84"/>
      <c r="BF206" s="84"/>
      <c r="BG206" s="84"/>
      <c r="BH206" s="84"/>
      <c r="BI206" s="84"/>
      <c r="BJ206" s="84"/>
      <c r="BK206" s="84"/>
      <c r="BL206" s="84"/>
      <c r="BM206" s="84"/>
      <c r="BN206" s="84"/>
      <c r="BO206" s="84"/>
      <c r="BP206" s="84"/>
      <c r="BQ206" s="84"/>
      <c r="BR206" s="84"/>
      <c r="BS206" s="84"/>
      <c r="BT206" s="84"/>
      <c r="BU206" s="84"/>
      <c r="BV206" s="84"/>
      <c r="BW206" s="84"/>
      <c r="BX206" s="85"/>
      <c r="BY206" s="86"/>
      <c r="BZ206" s="84"/>
      <c r="CA206" s="84"/>
      <c r="CB206" s="84"/>
      <c r="CC206" s="84"/>
      <c r="CD206" s="84"/>
      <c r="CE206" s="84"/>
      <c r="CF206" s="84"/>
      <c r="CG206" s="84"/>
      <c r="CH206" s="84"/>
      <c r="CI206" s="84"/>
      <c r="CJ206" s="84"/>
      <c r="CK206" s="84"/>
      <c r="CL206" s="84"/>
      <c r="CM206" s="84"/>
      <c r="CN206" s="84"/>
      <c r="CO206" s="84"/>
      <c r="CP206" s="84"/>
      <c r="CQ206" s="84"/>
      <c r="CR206" s="84"/>
      <c r="CS206" s="84"/>
      <c r="CT206" s="84"/>
      <c r="CU206" s="84"/>
      <c r="CV206" s="84"/>
      <c r="CW206" s="84"/>
      <c r="CX206" s="84"/>
      <c r="CY206" s="84"/>
      <c r="CZ206" s="84"/>
      <c r="DA206" s="84"/>
      <c r="DB206" s="84"/>
      <c r="DC206" s="85"/>
    </row>
    <row r="207" customFormat="false" ht="18.75" hidden="true" customHeight="false" outlineLevel="0" collapsed="false">
      <c r="A207" s="87" t="n">
        <f aca="false">A206</f>
        <v>100</v>
      </c>
      <c r="B207" s="105" t="n">
        <f aca="false">B206</f>
        <v>48</v>
      </c>
      <c r="C207" s="106" t="str">
        <f aca="false">C206</f>
        <v>マイアカウント画面</v>
      </c>
      <c r="D207" s="107" t="str">
        <f aca="false">D206</f>
        <v>マイアカウント画面の新規作成</v>
      </c>
      <c r="E207" s="91" t="str">
        <f aca="false">E206</f>
        <v>講師</v>
      </c>
      <c r="F207" s="91" t="str">
        <f aca="false">F206</f>
        <v>初級</v>
      </c>
      <c r="G207" s="91" t="str">
        <f aca="false">G206</f>
        <v>A</v>
      </c>
      <c r="H207" s="92" t="str">
        <f aca="false">H206</f>
        <v>製造</v>
      </c>
      <c r="I207" s="93" t="n">
        <f aca="false">I206</f>
        <v>2.48571428571429</v>
      </c>
      <c r="J207" s="94" t="s">
        <v>33</v>
      </c>
      <c r="K207" s="110"/>
      <c r="L207" s="96"/>
      <c r="M207" s="97" t="n">
        <f aca="false">M206</f>
        <v>0</v>
      </c>
      <c r="N207" s="98" t="n">
        <f aca="false">N206</f>
        <v>0</v>
      </c>
      <c r="O207" s="83"/>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5"/>
      <c r="AT207" s="86"/>
      <c r="AU207" s="84"/>
      <c r="AV207" s="84"/>
      <c r="AW207" s="84"/>
      <c r="AX207" s="84"/>
      <c r="AY207" s="84"/>
      <c r="AZ207" s="84"/>
      <c r="BA207" s="84"/>
      <c r="BB207" s="84"/>
      <c r="BC207" s="84"/>
      <c r="BD207" s="84"/>
      <c r="BE207" s="84"/>
      <c r="BF207" s="84"/>
      <c r="BG207" s="84"/>
      <c r="BH207" s="84"/>
      <c r="BI207" s="84"/>
      <c r="BJ207" s="84"/>
      <c r="BK207" s="84"/>
      <c r="BL207" s="84"/>
      <c r="BM207" s="84"/>
      <c r="BN207" s="84"/>
      <c r="BO207" s="84"/>
      <c r="BP207" s="84"/>
      <c r="BQ207" s="84"/>
      <c r="BR207" s="84"/>
      <c r="BS207" s="84"/>
      <c r="BT207" s="84"/>
      <c r="BU207" s="84"/>
      <c r="BV207" s="84"/>
      <c r="BW207" s="84"/>
      <c r="BX207" s="85"/>
      <c r="BY207" s="86"/>
      <c r="BZ207" s="84"/>
      <c r="CA207" s="84"/>
      <c r="CB207" s="84"/>
      <c r="CC207" s="84"/>
      <c r="CD207" s="84"/>
      <c r="CE207" s="84"/>
      <c r="CF207" s="84"/>
      <c r="CG207" s="84"/>
      <c r="CH207" s="84"/>
      <c r="CI207" s="84"/>
      <c r="CJ207" s="84"/>
      <c r="CK207" s="84"/>
      <c r="CL207" s="84"/>
      <c r="CM207" s="84"/>
      <c r="CN207" s="84"/>
      <c r="CO207" s="84"/>
      <c r="CP207" s="84"/>
      <c r="CQ207" s="84"/>
      <c r="CR207" s="84"/>
      <c r="CS207" s="84"/>
      <c r="CT207" s="84"/>
      <c r="CU207" s="84"/>
      <c r="CV207" s="84"/>
      <c r="CW207" s="84"/>
      <c r="CX207" s="84"/>
      <c r="CY207" s="84"/>
      <c r="CZ207" s="84"/>
      <c r="DA207" s="84"/>
      <c r="DB207" s="84"/>
      <c r="DC207" s="85"/>
    </row>
    <row r="208" customFormat="false" ht="18.75" hidden="true" customHeight="false" outlineLevel="0" collapsed="false">
      <c r="A208" s="99" t="n">
        <f aca="false">(ROW()-6)/2</f>
        <v>101</v>
      </c>
      <c r="B208" s="100" t="n">
        <f aca="false">B207</f>
        <v>48</v>
      </c>
      <c r="C208" s="101" t="str">
        <f aca="false">C207</f>
        <v>マイアカウント画面</v>
      </c>
      <c r="D208" s="102" t="str">
        <f aca="false">D207</f>
        <v>マイアカウント画面の新規作成</v>
      </c>
      <c r="E208" s="74" t="str">
        <f aca="false">E206</f>
        <v>講師</v>
      </c>
      <c r="F208" s="74" t="str">
        <f aca="false">F206</f>
        <v>初級</v>
      </c>
      <c r="G208" s="74" t="str">
        <f aca="false">G206</f>
        <v>A</v>
      </c>
      <c r="H208" s="103" t="s">
        <v>34</v>
      </c>
      <c r="I208" s="78" t="n">
        <f aca="false">変更管理台帳!$BW54</f>
        <v>2.34285714285714</v>
      </c>
      <c r="J208" s="79" t="s">
        <v>32</v>
      </c>
      <c r="K208" s="81" t="n">
        <f aca="false">IF($L206&lt;&gt;"",WORKDAY($L206,1,祝日・休校日!$B$3:$B$62),"")</f>
        <v>45362</v>
      </c>
      <c r="L208" s="81" t="n">
        <f aca="false">IF($K208&lt;&gt;"",WORKDAY($K208,$I208 -0.11,祝日・休校日!$B$3:$B$62),"")</f>
        <v>45364</v>
      </c>
      <c r="M208" s="76" t="n">
        <f aca="false">M207</f>
        <v>0</v>
      </c>
      <c r="N208" s="82" t="n">
        <f aca="false">IF(MAX(O208:DC208)&lt;&gt;0,IF(MAX(O209:DC209)/MAX(O208:DC208)=1,1,MAX(O209:DC209)/MAX(O208:DC208)),0)</f>
        <v>0</v>
      </c>
      <c r="O208" s="83"/>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5"/>
      <c r="AT208" s="86"/>
      <c r="AU208" s="84"/>
      <c r="AV208" s="84"/>
      <c r="AW208" s="84"/>
      <c r="AX208" s="84"/>
      <c r="AY208" s="84"/>
      <c r="AZ208" s="84"/>
      <c r="BA208" s="84"/>
      <c r="BB208" s="84"/>
      <c r="BC208" s="84"/>
      <c r="BD208" s="84"/>
      <c r="BE208" s="84"/>
      <c r="BF208" s="84"/>
      <c r="BG208" s="84"/>
      <c r="BH208" s="84"/>
      <c r="BI208" s="84"/>
      <c r="BJ208" s="84"/>
      <c r="BK208" s="84"/>
      <c r="BL208" s="84"/>
      <c r="BM208" s="84"/>
      <c r="BN208" s="84"/>
      <c r="BO208" s="84"/>
      <c r="BP208" s="84"/>
      <c r="BQ208" s="84"/>
      <c r="BR208" s="84"/>
      <c r="BS208" s="84"/>
      <c r="BT208" s="84"/>
      <c r="BU208" s="84"/>
      <c r="BV208" s="84"/>
      <c r="BW208" s="84"/>
      <c r="BX208" s="85"/>
      <c r="BY208" s="86"/>
      <c r="BZ208" s="84"/>
      <c r="CA208" s="84"/>
      <c r="CB208" s="84"/>
      <c r="CC208" s="84"/>
      <c r="CD208" s="84"/>
      <c r="CE208" s="84"/>
      <c r="CF208" s="84"/>
      <c r="CG208" s="84"/>
      <c r="CH208" s="84"/>
      <c r="CI208" s="84"/>
      <c r="CJ208" s="84"/>
      <c r="CK208" s="84"/>
      <c r="CL208" s="84"/>
      <c r="CM208" s="84"/>
      <c r="CN208" s="84"/>
      <c r="CO208" s="84"/>
      <c r="CP208" s="84"/>
      <c r="CQ208" s="84"/>
      <c r="CR208" s="84"/>
      <c r="CS208" s="84"/>
      <c r="CT208" s="84"/>
      <c r="CU208" s="84"/>
      <c r="CV208" s="84"/>
      <c r="CW208" s="84"/>
      <c r="CX208" s="84"/>
      <c r="CY208" s="84"/>
      <c r="CZ208" s="84"/>
      <c r="DA208" s="84"/>
      <c r="DB208" s="84"/>
      <c r="DC208" s="85"/>
    </row>
    <row r="209" customFormat="false" ht="18.75" hidden="true" customHeight="false" outlineLevel="0" collapsed="false">
      <c r="A209" s="104" t="n">
        <f aca="false">A208</f>
        <v>101</v>
      </c>
      <c r="B209" s="105" t="n">
        <f aca="false">B208</f>
        <v>48</v>
      </c>
      <c r="C209" s="106" t="str">
        <f aca="false">C208</f>
        <v>マイアカウント画面</v>
      </c>
      <c r="D209" s="107" t="str">
        <f aca="false">D208</f>
        <v>マイアカウント画面の新規作成</v>
      </c>
      <c r="E209" s="91" t="str">
        <f aca="false">E208</f>
        <v>講師</v>
      </c>
      <c r="F209" s="91" t="str">
        <f aca="false">F208</f>
        <v>初級</v>
      </c>
      <c r="G209" s="91" t="str">
        <f aca="false">G208</f>
        <v>A</v>
      </c>
      <c r="H209" s="108" t="str">
        <f aca="false">H208</f>
        <v>試験</v>
      </c>
      <c r="I209" s="109" t="n">
        <f aca="false">I208</f>
        <v>2.34285714285714</v>
      </c>
      <c r="J209" s="94" t="s">
        <v>33</v>
      </c>
      <c r="K209" s="110"/>
      <c r="L209" s="96"/>
      <c r="M209" s="97" t="n">
        <f aca="false">M208</f>
        <v>0</v>
      </c>
      <c r="N209" s="98" t="n">
        <f aca="false">N208</f>
        <v>0</v>
      </c>
      <c r="O209" s="83"/>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5"/>
      <c r="AT209" s="86"/>
      <c r="AU209" s="84"/>
      <c r="AV209" s="84"/>
      <c r="AW209" s="84"/>
      <c r="AX209" s="84"/>
      <c r="AY209" s="84"/>
      <c r="AZ209" s="84"/>
      <c r="BA209" s="84"/>
      <c r="BB209" s="84"/>
      <c r="BC209" s="84"/>
      <c r="BD209" s="84"/>
      <c r="BE209" s="84"/>
      <c r="BF209" s="84"/>
      <c r="BG209" s="84"/>
      <c r="BH209" s="84"/>
      <c r="BI209" s="84"/>
      <c r="BJ209" s="84"/>
      <c r="BK209" s="84"/>
      <c r="BL209" s="84"/>
      <c r="BM209" s="84"/>
      <c r="BN209" s="84"/>
      <c r="BO209" s="84"/>
      <c r="BP209" s="84"/>
      <c r="BQ209" s="84"/>
      <c r="BR209" s="84"/>
      <c r="BS209" s="84"/>
      <c r="BT209" s="84"/>
      <c r="BU209" s="84"/>
      <c r="BV209" s="84"/>
      <c r="BW209" s="84"/>
      <c r="BX209" s="85"/>
      <c r="BY209" s="86"/>
      <c r="BZ209" s="84"/>
      <c r="CA209" s="84"/>
      <c r="CB209" s="84"/>
      <c r="CC209" s="84"/>
      <c r="CD209" s="84"/>
      <c r="CE209" s="84"/>
      <c r="CF209" s="84"/>
      <c r="CG209" s="84"/>
      <c r="CH209" s="84"/>
      <c r="CI209" s="84"/>
      <c r="CJ209" s="84"/>
      <c r="CK209" s="84"/>
      <c r="CL209" s="84"/>
      <c r="CM209" s="84"/>
      <c r="CN209" s="84"/>
      <c r="CO209" s="84"/>
      <c r="CP209" s="84"/>
      <c r="CQ209" s="84"/>
      <c r="CR209" s="84"/>
      <c r="CS209" s="84"/>
      <c r="CT209" s="84"/>
      <c r="CU209" s="84"/>
      <c r="CV209" s="84"/>
      <c r="CW209" s="84"/>
      <c r="CX209" s="84"/>
      <c r="CY209" s="84"/>
      <c r="CZ209" s="84"/>
      <c r="DA209" s="84"/>
      <c r="DB209" s="84"/>
      <c r="DC209" s="85"/>
    </row>
    <row r="210" customFormat="false" ht="18.75" hidden="true" customHeight="false" outlineLevel="0" collapsed="false">
      <c r="A210" s="70" t="n">
        <f aca="false">(ROW()-6)/2</f>
        <v>102</v>
      </c>
      <c r="B210" s="71" t="n">
        <f aca="false">変更管理台帳!$A55</f>
        <v>49</v>
      </c>
      <c r="C210" s="72" t="str">
        <f aca="false">変更管理台帳!$B55</f>
        <v>マイアカウント画面</v>
      </c>
      <c r="D210" s="73" t="str">
        <f aca="false">変更管理台帳!$C55</f>
        <v>担当コース名の表示</v>
      </c>
      <c r="E210" s="74" t="str">
        <f aca="false">変更管理台帳!$G55</f>
        <v>講師</v>
      </c>
      <c r="F210" s="75" t="str">
        <f aca="false">変更管理台帳!$K55</f>
        <v>基礎</v>
      </c>
      <c r="G210" s="76" t="str">
        <f aca="false">変更管理台帳!$L55</f>
        <v>A</v>
      </c>
      <c r="H210" s="112" t="s">
        <v>36</v>
      </c>
      <c r="I210" s="78" t="n">
        <f aca="false">変更管理台帳!$AE55</f>
        <v>1.14285714285714</v>
      </c>
      <c r="J210" s="79" t="s">
        <v>32</v>
      </c>
      <c r="K210" s="80" t="n">
        <v>45355</v>
      </c>
      <c r="L210" s="81" t="n">
        <f aca="false">IF($K210&lt;&gt;"",WORKDAY($K210,$I210 -0.11,祝日・休校日!$B$3:$B$62),"")</f>
        <v>45356</v>
      </c>
      <c r="M210" s="76"/>
      <c r="N210" s="82" t="n">
        <f aca="false">IF(MAX(O210:DC210)&lt;&gt;0,IF(MAX(O211:DC211)/MAX(O210:DC210)=1,1,MAX(O211:DC211)/MAX(O210:DC210)),0)</f>
        <v>0</v>
      </c>
      <c r="O210" s="83"/>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5"/>
      <c r="AT210" s="86"/>
      <c r="AU210" s="84"/>
      <c r="AV210" s="84"/>
      <c r="AW210" s="84"/>
      <c r="AX210" s="84"/>
      <c r="AY210" s="84"/>
      <c r="AZ210" s="84"/>
      <c r="BA210" s="84"/>
      <c r="BB210" s="84"/>
      <c r="BC210" s="84"/>
      <c r="BD210" s="84"/>
      <c r="BE210" s="84"/>
      <c r="BF210" s="84"/>
      <c r="BG210" s="84"/>
      <c r="BH210" s="84"/>
      <c r="BI210" s="84"/>
      <c r="BJ210" s="84"/>
      <c r="BK210" s="84"/>
      <c r="BL210" s="84"/>
      <c r="BM210" s="84"/>
      <c r="BN210" s="84"/>
      <c r="BO210" s="84"/>
      <c r="BP210" s="84"/>
      <c r="BQ210" s="84"/>
      <c r="BR210" s="84"/>
      <c r="BS210" s="84"/>
      <c r="BT210" s="84"/>
      <c r="BU210" s="84"/>
      <c r="BV210" s="84"/>
      <c r="BW210" s="84"/>
      <c r="BX210" s="85"/>
      <c r="BY210" s="86"/>
      <c r="BZ210" s="84"/>
      <c r="CA210" s="84"/>
      <c r="CB210" s="84"/>
      <c r="CC210" s="84"/>
      <c r="CD210" s="84"/>
      <c r="CE210" s="84"/>
      <c r="CF210" s="84"/>
      <c r="CG210" s="84"/>
      <c r="CH210" s="84"/>
      <c r="CI210" s="84"/>
      <c r="CJ210" s="84"/>
      <c r="CK210" s="84"/>
      <c r="CL210" s="84"/>
      <c r="CM210" s="84"/>
      <c r="CN210" s="84"/>
      <c r="CO210" s="84"/>
      <c r="CP210" s="84"/>
      <c r="CQ210" s="84"/>
      <c r="CR210" s="84"/>
      <c r="CS210" s="84"/>
      <c r="CT210" s="84"/>
      <c r="CU210" s="84"/>
      <c r="CV210" s="84"/>
      <c r="CW210" s="84"/>
      <c r="CX210" s="84"/>
      <c r="CY210" s="84"/>
      <c r="CZ210" s="84"/>
      <c r="DA210" s="84"/>
      <c r="DB210" s="84"/>
      <c r="DC210" s="85"/>
    </row>
    <row r="211" customFormat="false" ht="18.75" hidden="true" customHeight="false" outlineLevel="0" collapsed="false">
      <c r="A211" s="87" t="n">
        <f aca="false">A210</f>
        <v>102</v>
      </c>
      <c r="B211" s="88" t="n">
        <f aca="false">B210</f>
        <v>49</v>
      </c>
      <c r="C211" s="89" t="str">
        <f aca="false">C210</f>
        <v>マイアカウント画面</v>
      </c>
      <c r="D211" s="90" t="str">
        <f aca="false">D210</f>
        <v>担当コース名の表示</v>
      </c>
      <c r="E211" s="91" t="str">
        <f aca="false">E210</f>
        <v>講師</v>
      </c>
      <c r="F211" s="91" t="str">
        <f aca="false">F210</f>
        <v>基礎</v>
      </c>
      <c r="G211" s="91" t="str">
        <f aca="false">G210</f>
        <v>A</v>
      </c>
      <c r="H211" s="113" t="str">
        <f aca="false">H210</f>
        <v>設計</v>
      </c>
      <c r="I211" s="93" t="n">
        <f aca="false">I210</f>
        <v>1.14285714285714</v>
      </c>
      <c r="J211" s="94" t="s">
        <v>33</v>
      </c>
      <c r="K211" s="95"/>
      <c r="L211" s="96"/>
      <c r="M211" s="97" t="n">
        <f aca="false">M210</f>
        <v>0</v>
      </c>
      <c r="N211" s="98" t="n">
        <f aca="false">N210</f>
        <v>0</v>
      </c>
      <c r="O211" s="83"/>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5"/>
      <c r="AT211" s="86"/>
      <c r="AU211" s="84"/>
      <c r="AV211" s="84"/>
      <c r="AW211" s="84"/>
      <c r="AX211" s="84"/>
      <c r="AY211" s="84"/>
      <c r="AZ211" s="84"/>
      <c r="BA211" s="84"/>
      <c r="BB211" s="84"/>
      <c r="BC211" s="84"/>
      <c r="BD211" s="84"/>
      <c r="BE211" s="84"/>
      <c r="BF211" s="84"/>
      <c r="BG211" s="84"/>
      <c r="BH211" s="84"/>
      <c r="BI211" s="84"/>
      <c r="BJ211" s="84"/>
      <c r="BK211" s="84"/>
      <c r="BL211" s="84"/>
      <c r="BM211" s="84"/>
      <c r="BN211" s="84"/>
      <c r="BO211" s="84"/>
      <c r="BP211" s="84"/>
      <c r="BQ211" s="84"/>
      <c r="BR211" s="84"/>
      <c r="BS211" s="84"/>
      <c r="BT211" s="84"/>
      <c r="BU211" s="84"/>
      <c r="BV211" s="84"/>
      <c r="BW211" s="84"/>
      <c r="BX211" s="85"/>
      <c r="BY211" s="86"/>
      <c r="BZ211" s="84"/>
      <c r="CA211" s="84"/>
      <c r="CB211" s="84"/>
      <c r="CC211" s="84"/>
      <c r="CD211" s="84"/>
      <c r="CE211" s="84"/>
      <c r="CF211" s="84"/>
      <c r="CG211" s="84"/>
      <c r="CH211" s="84"/>
      <c r="CI211" s="84"/>
      <c r="CJ211" s="84"/>
      <c r="CK211" s="84"/>
      <c r="CL211" s="84"/>
      <c r="CM211" s="84"/>
      <c r="CN211" s="84"/>
      <c r="CO211" s="84"/>
      <c r="CP211" s="84"/>
      <c r="CQ211" s="84"/>
      <c r="CR211" s="84"/>
      <c r="CS211" s="84"/>
      <c r="CT211" s="84"/>
      <c r="CU211" s="84"/>
      <c r="CV211" s="84"/>
      <c r="CW211" s="84"/>
      <c r="CX211" s="84"/>
      <c r="CY211" s="84"/>
      <c r="CZ211" s="84"/>
      <c r="DA211" s="84"/>
      <c r="DB211" s="84"/>
      <c r="DC211" s="85"/>
    </row>
    <row r="212" customFormat="false" ht="18.75" hidden="true" customHeight="false" outlineLevel="0" collapsed="false">
      <c r="A212" s="70" t="n">
        <f aca="false">(ROW()-6)/2</f>
        <v>103</v>
      </c>
      <c r="B212" s="100" t="n">
        <f aca="false">B211</f>
        <v>49</v>
      </c>
      <c r="C212" s="101" t="str">
        <f aca="false">C211</f>
        <v>マイアカウント画面</v>
      </c>
      <c r="D212" s="102" t="str">
        <f aca="false">D211</f>
        <v>担当コース名の表示</v>
      </c>
      <c r="E212" s="74" t="str">
        <f aca="false">E210</f>
        <v>講師</v>
      </c>
      <c r="F212" s="74" t="str">
        <f aca="false">F210</f>
        <v>基礎</v>
      </c>
      <c r="G212" s="74" t="str">
        <f aca="false">G210</f>
        <v>A</v>
      </c>
      <c r="H212" s="77" t="s">
        <v>31</v>
      </c>
      <c r="I212" s="78" t="n">
        <f aca="false">変更管理台帳!$AX55</f>
        <v>1.11428571428571</v>
      </c>
      <c r="J212" s="79" t="s">
        <v>32</v>
      </c>
      <c r="K212" s="81" t="n">
        <f aca="false">IF($L210&lt;&gt;"",WORKDAY($L210,1,祝日・休校日!$B$3:$B$62),"")</f>
        <v>45357</v>
      </c>
      <c r="L212" s="81" t="n">
        <f aca="false">IF($K212&lt;&gt;"",WORKDAY($K212,$I212 -0.11,祝日・休校日!$B$3:$B$62),"")</f>
        <v>45358</v>
      </c>
      <c r="M212" s="76" t="n">
        <f aca="false">M211</f>
        <v>0</v>
      </c>
      <c r="N212" s="82" t="n">
        <f aca="false">IF(MAX(O212:DC212)&lt;&gt;0,IF(MAX(O213:DC213)/MAX(O212:DC212)=1,1,MAX(O213:DC213)/MAX(O212:DC212)),0)</f>
        <v>0</v>
      </c>
      <c r="O212" s="83"/>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5"/>
      <c r="AT212" s="86"/>
      <c r="AU212" s="84"/>
      <c r="AV212" s="84"/>
      <c r="AW212" s="84"/>
      <c r="AX212" s="84"/>
      <c r="AY212" s="84"/>
      <c r="AZ212" s="84"/>
      <c r="BA212" s="84"/>
      <c r="BB212" s="84"/>
      <c r="BC212" s="84"/>
      <c r="BD212" s="84"/>
      <c r="BE212" s="84"/>
      <c r="BF212" s="84"/>
      <c r="BG212" s="84"/>
      <c r="BH212" s="84"/>
      <c r="BI212" s="84"/>
      <c r="BJ212" s="84"/>
      <c r="BK212" s="84"/>
      <c r="BL212" s="84"/>
      <c r="BM212" s="84"/>
      <c r="BN212" s="84"/>
      <c r="BO212" s="84"/>
      <c r="BP212" s="84"/>
      <c r="BQ212" s="84"/>
      <c r="BR212" s="84"/>
      <c r="BS212" s="84"/>
      <c r="BT212" s="84"/>
      <c r="BU212" s="84"/>
      <c r="BV212" s="84"/>
      <c r="BW212" s="84"/>
      <c r="BX212" s="85"/>
      <c r="BY212" s="86"/>
      <c r="BZ212" s="84"/>
      <c r="CA212" s="84"/>
      <c r="CB212" s="84"/>
      <c r="CC212" s="84"/>
      <c r="CD212" s="84"/>
      <c r="CE212" s="84"/>
      <c r="CF212" s="84"/>
      <c r="CG212" s="84"/>
      <c r="CH212" s="84"/>
      <c r="CI212" s="84"/>
      <c r="CJ212" s="84"/>
      <c r="CK212" s="84"/>
      <c r="CL212" s="84"/>
      <c r="CM212" s="84"/>
      <c r="CN212" s="84"/>
      <c r="CO212" s="84"/>
      <c r="CP212" s="84"/>
      <c r="CQ212" s="84"/>
      <c r="CR212" s="84"/>
      <c r="CS212" s="84"/>
      <c r="CT212" s="84"/>
      <c r="CU212" s="84"/>
      <c r="CV212" s="84"/>
      <c r="CW212" s="84"/>
      <c r="CX212" s="84"/>
      <c r="CY212" s="84"/>
      <c r="CZ212" s="84"/>
      <c r="DA212" s="84"/>
      <c r="DB212" s="84"/>
      <c r="DC212" s="85"/>
    </row>
    <row r="213" customFormat="false" ht="18.75" hidden="true" customHeight="false" outlineLevel="0" collapsed="false">
      <c r="A213" s="87" t="n">
        <f aca="false">A212</f>
        <v>103</v>
      </c>
      <c r="B213" s="105" t="n">
        <f aca="false">B212</f>
        <v>49</v>
      </c>
      <c r="C213" s="106" t="str">
        <f aca="false">C212</f>
        <v>マイアカウント画面</v>
      </c>
      <c r="D213" s="107" t="str">
        <f aca="false">D212</f>
        <v>担当コース名の表示</v>
      </c>
      <c r="E213" s="91" t="str">
        <f aca="false">E212</f>
        <v>講師</v>
      </c>
      <c r="F213" s="91" t="str">
        <f aca="false">F212</f>
        <v>基礎</v>
      </c>
      <c r="G213" s="91" t="str">
        <f aca="false">G212</f>
        <v>A</v>
      </c>
      <c r="H213" s="92" t="str">
        <f aca="false">H212</f>
        <v>製造</v>
      </c>
      <c r="I213" s="93" t="n">
        <f aca="false">I212</f>
        <v>1.11428571428571</v>
      </c>
      <c r="J213" s="94" t="s">
        <v>33</v>
      </c>
      <c r="K213" s="110"/>
      <c r="L213" s="96"/>
      <c r="M213" s="97" t="n">
        <f aca="false">M212</f>
        <v>0</v>
      </c>
      <c r="N213" s="98" t="n">
        <f aca="false">N212</f>
        <v>0</v>
      </c>
      <c r="O213" s="83"/>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5"/>
      <c r="AT213" s="86"/>
      <c r="AU213" s="84"/>
      <c r="AV213" s="84"/>
      <c r="AW213" s="84"/>
      <c r="AX213" s="84"/>
      <c r="AY213" s="84"/>
      <c r="AZ213" s="84"/>
      <c r="BA213" s="84"/>
      <c r="BB213" s="84"/>
      <c r="BC213" s="84"/>
      <c r="BD213" s="84"/>
      <c r="BE213" s="84"/>
      <c r="BF213" s="84"/>
      <c r="BG213" s="84"/>
      <c r="BH213" s="84"/>
      <c r="BI213" s="84"/>
      <c r="BJ213" s="84"/>
      <c r="BK213" s="84"/>
      <c r="BL213" s="84"/>
      <c r="BM213" s="84"/>
      <c r="BN213" s="84"/>
      <c r="BO213" s="84"/>
      <c r="BP213" s="84"/>
      <c r="BQ213" s="84"/>
      <c r="BR213" s="84"/>
      <c r="BS213" s="84"/>
      <c r="BT213" s="84"/>
      <c r="BU213" s="84"/>
      <c r="BV213" s="84"/>
      <c r="BW213" s="84"/>
      <c r="BX213" s="85"/>
      <c r="BY213" s="86"/>
      <c r="BZ213" s="84"/>
      <c r="CA213" s="84"/>
      <c r="CB213" s="84"/>
      <c r="CC213" s="84"/>
      <c r="CD213" s="84"/>
      <c r="CE213" s="84"/>
      <c r="CF213" s="84"/>
      <c r="CG213" s="84"/>
      <c r="CH213" s="84"/>
      <c r="CI213" s="84"/>
      <c r="CJ213" s="84"/>
      <c r="CK213" s="84"/>
      <c r="CL213" s="84"/>
      <c r="CM213" s="84"/>
      <c r="CN213" s="84"/>
      <c r="CO213" s="84"/>
      <c r="CP213" s="84"/>
      <c r="CQ213" s="84"/>
      <c r="CR213" s="84"/>
      <c r="CS213" s="84"/>
      <c r="CT213" s="84"/>
      <c r="CU213" s="84"/>
      <c r="CV213" s="84"/>
      <c r="CW213" s="84"/>
      <c r="CX213" s="84"/>
      <c r="CY213" s="84"/>
      <c r="CZ213" s="84"/>
      <c r="DA213" s="84"/>
      <c r="DB213" s="84"/>
      <c r="DC213" s="85"/>
    </row>
    <row r="214" customFormat="false" ht="18.75" hidden="true" customHeight="false" outlineLevel="0" collapsed="false">
      <c r="A214" s="99" t="n">
        <f aca="false">(ROW()-6)/2</f>
        <v>104</v>
      </c>
      <c r="B214" s="100" t="n">
        <f aca="false">B213</f>
        <v>49</v>
      </c>
      <c r="C214" s="101" t="str">
        <f aca="false">C213</f>
        <v>マイアカウント画面</v>
      </c>
      <c r="D214" s="102" t="str">
        <f aca="false">D213</f>
        <v>担当コース名の表示</v>
      </c>
      <c r="E214" s="74" t="str">
        <f aca="false">E212</f>
        <v>講師</v>
      </c>
      <c r="F214" s="74" t="str">
        <f aca="false">F212</f>
        <v>基礎</v>
      </c>
      <c r="G214" s="74" t="str">
        <f aca="false">G212</f>
        <v>A</v>
      </c>
      <c r="H214" s="103" t="s">
        <v>34</v>
      </c>
      <c r="I214" s="78" t="n">
        <f aca="false">変更管理台帳!$BW55</f>
        <v>1.28571428571429</v>
      </c>
      <c r="J214" s="79" t="s">
        <v>32</v>
      </c>
      <c r="K214" s="81" t="n">
        <f aca="false">IF($L212&lt;&gt;"",WORKDAY($L212,1,祝日・休校日!$B$3:$B$62),"")</f>
        <v>45359</v>
      </c>
      <c r="L214" s="81" t="n">
        <f aca="false">IF($K214&lt;&gt;"",WORKDAY($K214,$I214 -0.11,祝日・休校日!$B$3:$B$62),"")</f>
        <v>45362</v>
      </c>
      <c r="M214" s="76" t="n">
        <f aca="false">M213</f>
        <v>0</v>
      </c>
      <c r="N214" s="82" t="n">
        <f aca="false">IF(MAX(O214:DC214)&lt;&gt;0,IF(MAX(O215:DC215)/MAX(O214:DC214)=1,1,MAX(O215:DC215)/MAX(O214:DC214)),0)</f>
        <v>0</v>
      </c>
      <c r="O214" s="83"/>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5"/>
      <c r="AT214" s="86"/>
      <c r="AU214" s="84"/>
      <c r="AV214" s="84"/>
      <c r="AW214" s="84"/>
      <c r="AX214" s="84"/>
      <c r="AY214" s="84"/>
      <c r="AZ214" s="84"/>
      <c r="BA214" s="84"/>
      <c r="BB214" s="84"/>
      <c r="BC214" s="84"/>
      <c r="BD214" s="84"/>
      <c r="BE214" s="84"/>
      <c r="BF214" s="84"/>
      <c r="BG214" s="84"/>
      <c r="BH214" s="84"/>
      <c r="BI214" s="84"/>
      <c r="BJ214" s="84"/>
      <c r="BK214" s="84"/>
      <c r="BL214" s="84"/>
      <c r="BM214" s="84"/>
      <c r="BN214" s="84"/>
      <c r="BO214" s="84"/>
      <c r="BP214" s="84"/>
      <c r="BQ214" s="84"/>
      <c r="BR214" s="84"/>
      <c r="BS214" s="84"/>
      <c r="BT214" s="84"/>
      <c r="BU214" s="84"/>
      <c r="BV214" s="84"/>
      <c r="BW214" s="84"/>
      <c r="BX214" s="85"/>
      <c r="BY214" s="86"/>
      <c r="BZ214" s="84"/>
      <c r="CA214" s="84"/>
      <c r="CB214" s="84"/>
      <c r="CC214" s="84"/>
      <c r="CD214" s="84"/>
      <c r="CE214" s="84"/>
      <c r="CF214" s="84"/>
      <c r="CG214" s="84"/>
      <c r="CH214" s="84"/>
      <c r="CI214" s="84"/>
      <c r="CJ214" s="84"/>
      <c r="CK214" s="84"/>
      <c r="CL214" s="84"/>
      <c r="CM214" s="84"/>
      <c r="CN214" s="84"/>
      <c r="CO214" s="84"/>
      <c r="CP214" s="84"/>
      <c r="CQ214" s="84"/>
      <c r="CR214" s="84"/>
      <c r="CS214" s="84"/>
      <c r="CT214" s="84"/>
      <c r="CU214" s="84"/>
      <c r="CV214" s="84"/>
      <c r="CW214" s="84"/>
      <c r="CX214" s="84"/>
      <c r="CY214" s="84"/>
      <c r="CZ214" s="84"/>
      <c r="DA214" s="84"/>
      <c r="DB214" s="84"/>
      <c r="DC214" s="85"/>
    </row>
    <row r="215" customFormat="false" ht="18.75" hidden="true" customHeight="false" outlineLevel="0" collapsed="false">
      <c r="A215" s="104" t="n">
        <f aca="false">A214</f>
        <v>104</v>
      </c>
      <c r="B215" s="105" t="n">
        <f aca="false">B214</f>
        <v>49</v>
      </c>
      <c r="C215" s="106" t="str">
        <f aca="false">C214</f>
        <v>マイアカウント画面</v>
      </c>
      <c r="D215" s="107" t="str">
        <f aca="false">D214</f>
        <v>担当コース名の表示</v>
      </c>
      <c r="E215" s="91" t="str">
        <f aca="false">E214</f>
        <v>講師</v>
      </c>
      <c r="F215" s="91" t="str">
        <f aca="false">F214</f>
        <v>基礎</v>
      </c>
      <c r="G215" s="91" t="str">
        <f aca="false">G214</f>
        <v>A</v>
      </c>
      <c r="H215" s="108" t="str">
        <f aca="false">H214</f>
        <v>試験</v>
      </c>
      <c r="I215" s="109" t="n">
        <f aca="false">I214</f>
        <v>1.28571428571429</v>
      </c>
      <c r="J215" s="94" t="s">
        <v>33</v>
      </c>
      <c r="K215" s="110"/>
      <c r="L215" s="96"/>
      <c r="M215" s="97" t="n">
        <f aca="false">M214</f>
        <v>0</v>
      </c>
      <c r="N215" s="98" t="n">
        <f aca="false">N214</f>
        <v>0</v>
      </c>
      <c r="O215" s="83"/>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5"/>
      <c r="AT215" s="86"/>
      <c r="AU215" s="84"/>
      <c r="AV215" s="84"/>
      <c r="AW215" s="84"/>
      <c r="AX215" s="84"/>
      <c r="AY215" s="84"/>
      <c r="AZ215" s="84"/>
      <c r="BA215" s="84"/>
      <c r="BB215" s="84"/>
      <c r="BC215" s="84"/>
      <c r="BD215" s="84"/>
      <c r="BE215" s="84"/>
      <c r="BF215" s="84"/>
      <c r="BG215" s="84"/>
      <c r="BH215" s="84"/>
      <c r="BI215" s="84"/>
      <c r="BJ215" s="84"/>
      <c r="BK215" s="84"/>
      <c r="BL215" s="84"/>
      <c r="BM215" s="84"/>
      <c r="BN215" s="84"/>
      <c r="BO215" s="84"/>
      <c r="BP215" s="84"/>
      <c r="BQ215" s="84"/>
      <c r="BR215" s="84"/>
      <c r="BS215" s="84"/>
      <c r="BT215" s="84"/>
      <c r="BU215" s="84"/>
      <c r="BV215" s="84"/>
      <c r="BW215" s="84"/>
      <c r="BX215" s="85"/>
      <c r="BY215" s="86"/>
      <c r="BZ215" s="84"/>
      <c r="CA215" s="84"/>
      <c r="CB215" s="84"/>
      <c r="CC215" s="84"/>
      <c r="CD215" s="84"/>
      <c r="CE215" s="84"/>
      <c r="CF215" s="84"/>
      <c r="CG215" s="84"/>
      <c r="CH215" s="84"/>
      <c r="CI215" s="84"/>
      <c r="CJ215" s="84"/>
      <c r="CK215" s="84"/>
      <c r="CL215" s="84"/>
      <c r="CM215" s="84"/>
      <c r="CN215" s="84"/>
      <c r="CO215" s="84"/>
      <c r="CP215" s="84"/>
      <c r="CQ215" s="84"/>
      <c r="CR215" s="84"/>
      <c r="CS215" s="84"/>
      <c r="CT215" s="84"/>
      <c r="CU215" s="84"/>
      <c r="CV215" s="84"/>
      <c r="CW215" s="84"/>
      <c r="CX215" s="84"/>
      <c r="CY215" s="84"/>
      <c r="CZ215" s="84"/>
      <c r="DA215" s="84"/>
      <c r="DB215" s="84"/>
      <c r="DC215" s="85"/>
    </row>
    <row r="216" customFormat="false" ht="18.75" hidden="true" customHeight="false" outlineLevel="0" collapsed="false">
      <c r="A216" s="70" t="n">
        <f aca="false">(ROW()-6)/2</f>
        <v>105</v>
      </c>
      <c r="B216" s="71" t="n">
        <f aca="false">変更管理台帳!$A56</f>
        <v>50</v>
      </c>
      <c r="C216" s="72" t="str">
        <f aca="false">変更管理台帳!$B56</f>
        <v>レポート一覧画面</v>
      </c>
      <c r="D216" s="73" t="str">
        <f aca="false">変更管理台帳!$C56</f>
        <v>レポート一覧画面の新規作成</v>
      </c>
      <c r="E216" s="74" t="str">
        <f aca="false">変更管理台帳!$G56</f>
        <v>講師</v>
      </c>
      <c r="F216" s="75" t="str">
        <f aca="false">変更管理台帳!$K56</f>
        <v>上級</v>
      </c>
      <c r="G216" s="76" t="str">
        <f aca="false">変更管理台帳!$L56</f>
        <v>A</v>
      </c>
      <c r="H216" s="77" t="s">
        <v>31</v>
      </c>
      <c r="I216" s="78" t="n">
        <f aca="false">変更管理台帳!$AX56</f>
        <v>8.4</v>
      </c>
      <c r="J216" s="79" t="s">
        <v>32</v>
      </c>
      <c r="K216" s="80" t="n">
        <v>45355</v>
      </c>
      <c r="L216" s="81" t="n">
        <f aca="false">IF($K216&lt;&gt;"",WORKDAY($K216,$I216 -0.11,祝日・休校日!$B$3:$B$62),"")</f>
        <v>45365</v>
      </c>
      <c r="M216" s="76"/>
      <c r="N216" s="82" t="n">
        <f aca="false">IF(MAX(O216:DC216)&lt;&gt;0,IF(MAX(O217:DC217)/MAX(O216:DC216)=1,1,MAX(O217:DC217)/MAX(O216:DC216)),0)</f>
        <v>0</v>
      </c>
      <c r="O216" s="83"/>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5"/>
      <c r="AT216" s="86"/>
      <c r="AU216" s="84"/>
      <c r="AV216" s="84"/>
      <c r="AW216" s="84"/>
      <c r="AX216" s="84"/>
      <c r="AY216" s="84"/>
      <c r="AZ216" s="84"/>
      <c r="BA216" s="84"/>
      <c r="BB216" s="84"/>
      <c r="BC216" s="84"/>
      <c r="BD216" s="84"/>
      <c r="BE216" s="84"/>
      <c r="BF216" s="84"/>
      <c r="BG216" s="84"/>
      <c r="BH216" s="84"/>
      <c r="BI216" s="84"/>
      <c r="BJ216" s="84"/>
      <c r="BK216" s="84"/>
      <c r="BL216" s="84"/>
      <c r="BM216" s="84"/>
      <c r="BN216" s="84"/>
      <c r="BO216" s="84"/>
      <c r="BP216" s="84"/>
      <c r="BQ216" s="84"/>
      <c r="BR216" s="84"/>
      <c r="BS216" s="84"/>
      <c r="BT216" s="84"/>
      <c r="BU216" s="84"/>
      <c r="BV216" s="84"/>
      <c r="BW216" s="84"/>
      <c r="BX216" s="85"/>
      <c r="BY216" s="86"/>
      <c r="BZ216" s="84"/>
      <c r="CA216" s="84"/>
      <c r="CB216" s="84"/>
      <c r="CC216" s="84"/>
      <c r="CD216" s="84"/>
      <c r="CE216" s="84"/>
      <c r="CF216" s="84"/>
      <c r="CG216" s="84"/>
      <c r="CH216" s="84"/>
      <c r="CI216" s="84"/>
      <c r="CJ216" s="84"/>
      <c r="CK216" s="84"/>
      <c r="CL216" s="84"/>
      <c r="CM216" s="84"/>
      <c r="CN216" s="84"/>
      <c r="CO216" s="84"/>
      <c r="CP216" s="84"/>
      <c r="CQ216" s="84"/>
      <c r="CR216" s="84"/>
      <c r="CS216" s="84"/>
      <c r="CT216" s="84"/>
      <c r="CU216" s="84"/>
      <c r="CV216" s="84"/>
      <c r="CW216" s="84"/>
      <c r="CX216" s="84"/>
      <c r="CY216" s="84"/>
      <c r="CZ216" s="84"/>
      <c r="DA216" s="84"/>
      <c r="DB216" s="84"/>
      <c r="DC216" s="85"/>
    </row>
    <row r="217" customFormat="false" ht="18.75" hidden="true" customHeight="false" outlineLevel="0" collapsed="false">
      <c r="A217" s="87" t="n">
        <f aca="false">A216</f>
        <v>105</v>
      </c>
      <c r="B217" s="88" t="n">
        <f aca="false">B216</f>
        <v>50</v>
      </c>
      <c r="C217" s="89" t="str">
        <f aca="false">C216</f>
        <v>レポート一覧画面</v>
      </c>
      <c r="D217" s="90" t="str">
        <f aca="false">D216</f>
        <v>レポート一覧画面の新規作成</v>
      </c>
      <c r="E217" s="91" t="str">
        <f aca="false">E216</f>
        <v>講師</v>
      </c>
      <c r="F217" s="91" t="str">
        <f aca="false">F216</f>
        <v>上級</v>
      </c>
      <c r="G217" s="91" t="str">
        <f aca="false">G216</f>
        <v>A</v>
      </c>
      <c r="H217" s="92" t="str">
        <f aca="false">H216</f>
        <v>製造</v>
      </c>
      <c r="I217" s="93" t="n">
        <f aca="false">I216</f>
        <v>8.4</v>
      </c>
      <c r="J217" s="94" t="s">
        <v>33</v>
      </c>
      <c r="K217" s="110"/>
      <c r="L217" s="96"/>
      <c r="M217" s="97" t="n">
        <f aca="false">M216</f>
        <v>0</v>
      </c>
      <c r="N217" s="98" t="n">
        <f aca="false">N216</f>
        <v>0</v>
      </c>
      <c r="O217" s="83"/>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5"/>
      <c r="AT217" s="86"/>
      <c r="AU217" s="84"/>
      <c r="AV217" s="84"/>
      <c r="AW217" s="84"/>
      <c r="AX217" s="84"/>
      <c r="AY217" s="84"/>
      <c r="AZ217" s="84"/>
      <c r="BA217" s="84"/>
      <c r="BB217" s="84"/>
      <c r="BC217" s="84"/>
      <c r="BD217" s="84"/>
      <c r="BE217" s="84"/>
      <c r="BF217" s="84"/>
      <c r="BG217" s="84"/>
      <c r="BH217" s="84"/>
      <c r="BI217" s="84"/>
      <c r="BJ217" s="84"/>
      <c r="BK217" s="84"/>
      <c r="BL217" s="84"/>
      <c r="BM217" s="84"/>
      <c r="BN217" s="84"/>
      <c r="BO217" s="84"/>
      <c r="BP217" s="84"/>
      <c r="BQ217" s="84"/>
      <c r="BR217" s="84"/>
      <c r="BS217" s="84"/>
      <c r="BT217" s="84"/>
      <c r="BU217" s="84"/>
      <c r="BV217" s="84"/>
      <c r="BW217" s="84"/>
      <c r="BX217" s="85"/>
      <c r="BY217" s="86"/>
      <c r="BZ217" s="84"/>
      <c r="CA217" s="84"/>
      <c r="CB217" s="84"/>
      <c r="CC217" s="84"/>
      <c r="CD217" s="84"/>
      <c r="CE217" s="84"/>
      <c r="CF217" s="84"/>
      <c r="CG217" s="84"/>
      <c r="CH217" s="84"/>
      <c r="CI217" s="84"/>
      <c r="CJ217" s="84"/>
      <c r="CK217" s="84"/>
      <c r="CL217" s="84"/>
      <c r="CM217" s="84"/>
      <c r="CN217" s="84"/>
      <c r="CO217" s="84"/>
      <c r="CP217" s="84"/>
      <c r="CQ217" s="84"/>
      <c r="CR217" s="84"/>
      <c r="CS217" s="84"/>
      <c r="CT217" s="84"/>
      <c r="CU217" s="84"/>
      <c r="CV217" s="84"/>
      <c r="CW217" s="84"/>
      <c r="CX217" s="84"/>
      <c r="CY217" s="84"/>
      <c r="CZ217" s="84"/>
      <c r="DA217" s="84"/>
      <c r="DB217" s="84"/>
      <c r="DC217" s="85"/>
    </row>
    <row r="218" customFormat="false" ht="18.75" hidden="true" customHeight="false" outlineLevel="0" collapsed="false">
      <c r="A218" s="99" t="n">
        <f aca="false">(ROW()-6)/2</f>
        <v>106</v>
      </c>
      <c r="B218" s="100" t="n">
        <f aca="false">B217</f>
        <v>50</v>
      </c>
      <c r="C218" s="101" t="str">
        <f aca="false">C217</f>
        <v>レポート一覧画面</v>
      </c>
      <c r="D218" s="102" t="str">
        <f aca="false">D217</f>
        <v>レポート一覧画面の新規作成</v>
      </c>
      <c r="E218" s="74" t="str">
        <f aca="false">E216</f>
        <v>講師</v>
      </c>
      <c r="F218" s="74" t="str">
        <f aca="false">F216</f>
        <v>上級</v>
      </c>
      <c r="G218" s="74" t="str">
        <f aca="false">G216</f>
        <v>A</v>
      </c>
      <c r="H218" s="103" t="s">
        <v>34</v>
      </c>
      <c r="I218" s="78" t="n">
        <f aca="false">変更管理台帳!$BW56</f>
        <v>6.08571428571429</v>
      </c>
      <c r="J218" s="79" t="s">
        <v>32</v>
      </c>
      <c r="K218" s="81" t="n">
        <f aca="false">IF($L216&lt;&gt;"",WORKDAY($L216,1,祝日・休校日!$B$3:$B$62),"")</f>
        <v>45366</v>
      </c>
      <c r="L218" s="81" t="n">
        <f aca="false">IF($K218&lt;&gt;"",WORKDAY($K218,$I218 -0.11,祝日・休校日!$B$3:$B$62),"")</f>
        <v>45376</v>
      </c>
      <c r="M218" s="76" t="n">
        <f aca="false">M217</f>
        <v>0</v>
      </c>
      <c r="N218" s="82" t="n">
        <f aca="false">IF(MAX(O218:DC218)&lt;&gt;0,IF(MAX(O219:DC219)/MAX(O218:DC218)=1,1,MAX(O219:DC219)/MAX(O218:DC218)),0)</f>
        <v>0</v>
      </c>
      <c r="O218" s="83"/>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5"/>
      <c r="AT218" s="86"/>
      <c r="AU218" s="84"/>
      <c r="AV218" s="84"/>
      <c r="AW218" s="84"/>
      <c r="AX218" s="84"/>
      <c r="AY218" s="84"/>
      <c r="AZ218" s="84"/>
      <c r="BA218" s="84"/>
      <c r="BB218" s="84"/>
      <c r="BC218" s="84"/>
      <c r="BD218" s="84"/>
      <c r="BE218" s="84"/>
      <c r="BF218" s="84"/>
      <c r="BG218" s="84"/>
      <c r="BH218" s="84"/>
      <c r="BI218" s="84"/>
      <c r="BJ218" s="84"/>
      <c r="BK218" s="84"/>
      <c r="BL218" s="84"/>
      <c r="BM218" s="84"/>
      <c r="BN218" s="84"/>
      <c r="BO218" s="84"/>
      <c r="BP218" s="84"/>
      <c r="BQ218" s="84"/>
      <c r="BR218" s="84"/>
      <c r="BS218" s="84"/>
      <c r="BT218" s="84"/>
      <c r="BU218" s="84"/>
      <c r="BV218" s="84"/>
      <c r="BW218" s="84"/>
      <c r="BX218" s="85"/>
      <c r="BY218" s="86"/>
      <c r="BZ218" s="84"/>
      <c r="CA218" s="84"/>
      <c r="CB218" s="84"/>
      <c r="CC218" s="84"/>
      <c r="CD218" s="84"/>
      <c r="CE218" s="84"/>
      <c r="CF218" s="84"/>
      <c r="CG218" s="84"/>
      <c r="CH218" s="84"/>
      <c r="CI218" s="84"/>
      <c r="CJ218" s="84"/>
      <c r="CK218" s="84"/>
      <c r="CL218" s="84"/>
      <c r="CM218" s="84"/>
      <c r="CN218" s="84"/>
      <c r="CO218" s="84"/>
      <c r="CP218" s="84"/>
      <c r="CQ218" s="84"/>
      <c r="CR218" s="84"/>
      <c r="CS218" s="84"/>
      <c r="CT218" s="84"/>
      <c r="CU218" s="84"/>
      <c r="CV218" s="84"/>
      <c r="CW218" s="84"/>
      <c r="CX218" s="84"/>
      <c r="CY218" s="84"/>
      <c r="CZ218" s="84"/>
      <c r="DA218" s="84"/>
      <c r="DB218" s="84"/>
      <c r="DC218" s="85"/>
    </row>
    <row r="219" customFormat="false" ht="18.75" hidden="true" customHeight="false" outlineLevel="0" collapsed="false">
      <c r="A219" s="104" t="n">
        <f aca="false">A218</f>
        <v>106</v>
      </c>
      <c r="B219" s="105" t="n">
        <f aca="false">B218</f>
        <v>50</v>
      </c>
      <c r="C219" s="106" t="str">
        <f aca="false">C218</f>
        <v>レポート一覧画面</v>
      </c>
      <c r="D219" s="107" t="str">
        <f aca="false">D218</f>
        <v>レポート一覧画面の新規作成</v>
      </c>
      <c r="E219" s="91" t="str">
        <f aca="false">E218</f>
        <v>講師</v>
      </c>
      <c r="F219" s="91" t="str">
        <f aca="false">F218</f>
        <v>上級</v>
      </c>
      <c r="G219" s="91" t="str">
        <f aca="false">G218</f>
        <v>A</v>
      </c>
      <c r="H219" s="108" t="str">
        <f aca="false">H218</f>
        <v>試験</v>
      </c>
      <c r="I219" s="109" t="n">
        <f aca="false">I218</f>
        <v>6.08571428571429</v>
      </c>
      <c r="J219" s="94" t="s">
        <v>33</v>
      </c>
      <c r="K219" s="110"/>
      <c r="L219" s="96"/>
      <c r="M219" s="97" t="n">
        <f aca="false">M218</f>
        <v>0</v>
      </c>
      <c r="N219" s="98" t="n">
        <f aca="false">N218</f>
        <v>0</v>
      </c>
      <c r="O219" s="83"/>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5"/>
      <c r="AT219" s="86"/>
      <c r="AU219" s="84"/>
      <c r="AV219" s="84"/>
      <c r="AW219" s="84"/>
      <c r="AX219" s="84"/>
      <c r="AY219" s="84"/>
      <c r="AZ219" s="84"/>
      <c r="BA219" s="84"/>
      <c r="BB219" s="84"/>
      <c r="BC219" s="84"/>
      <c r="BD219" s="84"/>
      <c r="BE219" s="84"/>
      <c r="BF219" s="84"/>
      <c r="BG219" s="84"/>
      <c r="BH219" s="84"/>
      <c r="BI219" s="84"/>
      <c r="BJ219" s="84"/>
      <c r="BK219" s="84"/>
      <c r="BL219" s="84"/>
      <c r="BM219" s="84"/>
      <c r="BN219" s="84"/>
      <c r="BO219" s="84"/>
      <c r="BP219" s="84"/>
      <c r="BQ219" s="84"/>
      <c r="BR219" s="84"/>
      <c r="BS219" s="84"/>
      <c r="BT219" s="84"/>
      <c r="BU219" s="84"/>
      <c r="BV219" s="84"/>
      <c r="BW219" s="84"/>
      <c r="BX219" s="85"/>
      <c r="BY219" s="86"/>
      <c r="BZ219" s="84"/>
      <c r="CA219" s="84"/>
      <c r="CB219" s="84"/>
      <c r="CC219" s="84"/>
      <c r="CD219" s="84"/>
      <c r="CE219" s="84"/>
      <c r="CF219" s="84"/>
      <c r="CG219" s="84"/>
      <c r="CH219" s="84"/>
      <c r="CI219" s="84"/>
      <c r="CJ219" s="84"/>
      <c r="CK219" s="84"/>
      <c r="CL219" s="84"/>
      <c r="CM219" s="84"/>
      <c r="CN219" s="84"/>
      <c r="CO219" s="84"/>
      <c r="CP219" s="84"/>
      <c r="CQ219" s="84"/>
      <c r="CR219" s="84"/>
      <c r="CS219" s="84"/>
      <c r="CT219" s="84"/>
      <c r="CU219" s="84"/>
      <c r="CV219" s="84"/>
      <c r="CW219" s="84"/>
      <c r="CX219" s="84"/>
      <c r="CY219" s="84"/>
      <c r="CZ219" s="84"/>
      <c r="DA219" s="84"/>
      <c r="DB219" s="84"/>
      <c r="DC219" s="85"/>
    </row>
    <row r="220" customFormat="false" ht="18.75" hidden="true" customHeight="false" outlineLevel="0" collapsed="false">
      <c r="A220" s="70" t="n">
        <f aca="false">(ROW()-6)/2</f>
        <v>107</v>
      </c>
      <c r="B220" s="71" t="n">
        <f aca="false">変更管理台帳!$A57</f>
        <v>51</v>
      </c>
      <c r="C220" s="72" t="str">
        <f aca="false">変更管理台帳!$B57</f>
        <v>試験一覧画面</v>
      </c>
      <c r="D220" s="73" t="str">
        <f aca="false">変更管理台帳!$C57</f>
        <v>試験一覧画面の新規作成</v>
      </c>
      <c r="E220" s="74" t="str">
        <f aca="false">変更管理台帳!$G57</f>
        <v>講師</v>
      </c>
      <c r="F220" s="75" t="str">
        <f aca="false">変更管理台帳!$K57</f>
        <v>中級</v>
      </c>
      <c r="G220" s="76" t="str">
        <f aca="false">変更管理台帳!$L57</f>
        <v>A</v>
      </c>
      <c r="H220" s="112" t="s">
        <v>36</v>
      </c>
      <c r="I220" s="78" t="n">
        <f aca="false">変更管理台帳!$AE57</f>
        <v>2.11428571428571</v>
      </c>
      <c r="J220" s="79" t="s">
        <v>32</v>
      </c>
      <c r="K220" s="80" t="n">
        <v>45355</v>
      </c>
      <c r="L220" s="81" t="n">
        <f aca="false">IF($K220&lt;&gt;"",WORKDAY($K220,$I220 -0.11,祝日・休校日!$B$3:$B$62),"")</f>
        <v>45357</v>
      </c>
      <c r="M220" s="76"/>
      <c r="N220" s="82" t="n">
        <f aca="false">IF(MAX(O220:DC220)&lt;&gt;0,IF(MAX(O221:DC221)/MAX(O220:DC220)=1,1,MAX(O221:DC221)/MAX(O220:DC220)),0)</f>
        <v>0</v>
      </c>
      <c r="O220" s="83"/>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5"/>
      <c r="AT220" s="86"/>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5"/>
      <c r="BY220" s="86"/>
      <c r="BZ220" s="84"/>
      <c r="CA220" s="84"/>
      <c r="CB220" s="84"/>
      <c r="CC220" s="84"/>
      <c r="CD220" s="84"/>
      <c r="CE220" s="84"/>
      <c r="CF220" s="84"/>
      <c r="CG220" s="84"/>
      <c r="CH220" s="84"/>
      <c r="CI220" s="84"/>
      <c r="CJ220" s="84"/>
      <c r="CK220" s="84"/>
      <c r="CL220" s="84"/>
      <c r="CM220" s="84"/>
      <c r="CN220" s="84"/>
      <c r="CO220" s="84"/>
      <c r="CP220" s="84"/>
      <c r="CQ220" s="84"/>
      <c r="CR220" s="84"/>
      <c r="CS220" s="84"/>
      <c r="CT220" s="84"/>
      <c r="CU220" s="84"/>
      <c r="CV220" s="84"/>
      <c r="CW220" s="84"/>
      <c r="CX220" s="84"/>
      <c r="CY220" s="84"/>
      <c r="CZ220" s="84"/>
      <c r="DA220" s="84"/>
      <c r="DB220" s="84"/>
      <c r="DC220" s="85"/>
    </row>
    <row r="221" customFormat="false" ht="18.75" hidden="true" customHeight="false" outlineLevel="0" collapsed="false">
      <c r="A221" s="87" t="n">
        <f aca="false">A220</f>
        <v>107</v>
      </c>
      <c r="B221" s="88" t="n">
        <f aca="false">B220</f>
        <v>51</v>
      </c>
      <c r="C221" s="89" t="str">
        <f aca="false">C220</f>
        <v>試験一覧画面</v>
      </c>
      <c r="D221" s="90" t="str">
        <f aca="false">D220</f>
        <v>試験一覧画面の新規作成</v>
      </c>
      <c r="E221" s="91" t="str">
        <f aca="false">E220</f>
        <v>講師</v>
      </c>
      <c r="F221" s="91" t="str">
        <f aca="false">F220</f>
        <v>中級</v>
      </c>
      <c r="G221" s="91" t="str">
        <f aca="false">G220</f>
        <v>A</v>
      </c>
      <c r="H221" s="113" t="str">
        <f aca="false">H220</f>
        <v>設計</v>
      </c>
      <c r="I221" s="93" t="n">
        <f aca="false">I220</f>
        <v>2.11428571428571</v>
      </c>
      <c r="J221" s="94" t="s">
        <v>33</v>
      </c>
      <c r="K221" s="95"/>
      <c r="L221" s="96"/>
      <c r="M221" s="97" t="n">
        <f aca="false">M220</f>
        <v>0</v>
      </c>
      <c r="N221" s="98" t="n">
        <f aca="false">N220</f>
        <v>0</v>
      </c>
      <c r="O221" s="83"/>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5"/>
      <c r="AT221" s="86"/>
      <c r="AU221" s="84"/>
      <c r="AV221" s="84"/>
      <c r="AW221" s="84"/>
      <c r="AX221" s="84"/>
      <c r="AY221" s="84"/>
      <c r="AZ221" s="84"/>
      <c r="BA221" s="84"/>
      <c r="BB221" s="84"/>
      <c r="BC221" s="84"/>
      <c r="BD221" s="84"/>
      <c r="BE221" s="84"/>
      <c r="BF221" s="84"/>
      <c r="BG221" s="84"/>
      <c r="BH221" s="84"/>
      <c r="BI221" s="84"/>
      <c r="BJ221" s="84"/>
      <c r="BK221" s="84"/>
      <c r="BL221" s="84"/>
      <c r="BM221" s="84"/>
      <c r="BN221" s="84"/>
      <c r="BO221" s="84"/>
      <c r="BP221" s="84"/>
      <c r="BQ221" s="84"/>
      <c r="BR221" s="84"/>
      <c r="BS221" s="84"/>
      <c r="BT221" s="84"/>
      <c r="BU221" s="84"/>
      <c r="BV221" s="84"/>
      <c r="BW221" s="84"/>
      <c r="BX221" s="85"/>
      <c r="BY221" s="86"/>
      <c r="BZ221" s="84"/>
      <c r="CA221" s="84"/>
      <c r="CB221" s="84"/>
      <c r="CC221" s="84"/>
      <c r="CD221" s="84"/>
      <c r="CE221" s="84"/>
      <c r="CF221" s="84"/>
      <c r="CG221" s="84"/>
      <c r="CH221" s="84"/>
      <c r="CI221" s="84"/>
      <c r="CJ221" s="84"/>
      <c r="CK221" s="84"/>
      <c r="CL221" s="84"/>
      <c r="CM221" s="84"/>
      <c r="CN221" s="84"/>
      <c r="CO221" s="84"/>
      <c r="CP221" s="84"/>
      <c r="CQ221" s="84"/>
      <c r="CR221" s="84"/>
      <c r="CS221" s="84"/>
      <c r="CT221" s="84"/>
      <c r="CU221" s="84"/>
      <c r="CV221" s="84"/>
      <c r="CW221" s="84"/>
      <c r="CX221" s="84"/>
      <c r="CY221" s="84"/>
      <c r="CZ221" s="84"/>
      <c r="DA221" s="84"/>
      <c r="DB221" s="84"/>
      <c r="DC221" s="85"/>
    </row>
    <row r="222" customFormat="false" ht="18.75" hidden="true" customHeight="false" outlineLevel="0" collapsed="false">
      <c r="A222" s="70" t="n">
        <f aca="false">(ROW()-6)/2</f>
        <v>108</v>
      </c>
      <c r="B222" s="100" t="n">
        <f aca="false">B221</f>
        <v>51</v>
      </c>
      <c r="C222" s="101" t="str">
        <f aca="false">C221</f>
        <v>試験一覧画面</v>
      </c>
      <c r="D222" s="102" t="str">
        <f aca="false">D221</f>
        <v>試験一覧画面の新規作成</v>
      </c>
      <c r="E222" s="74" t="str">
        <f aca="false">E220</f>
        <v>講師</v>
      </c>
      <c r="F222" s="74" t="str">
        <f aca="false">F220</f>
        <v>中級</v>
      </c>
      <c r="G222" s="74" t="str">
        <f aca="false">G220</f>
        <v>A</v>
      </c>
      <c r="H222" s="77" t="s">
        <v>31</v>
      </c>
      <c r="I222" s="78" t="n">
        <f aca="false">変更管理台帳!$AX57</f>
        <v>2.82857142857143</v>
      </c>
      <c r="J222" s="79" t="s">
        <v>32</v>
      </c>
      <c r="K222" s="81" t="n">
        <f aca="false">IF($L220&lt;&gt;"",WORKDAY($L220,1,祝日・休校日!$B$3:$B$62),"")</f>
        <v>45358</v>
      </c>
      <c r="L222" s="81" t="n">
        <f aca="false">IF($K222&lt;&gt;"",WORKDAY($K222,$I222 -0.11,祝日・休校日!$B$3:$B$62),"")</f>
        <v>45362</v>
      </c>
      <c r="M222" s="76" t="n">
        <f aca="false">M221</f>
        <v>0</v>
      </c>
      <c r="N222" s="82" t="n">
        <f aca="false">IF(MAX(O222:DC222)&lt;&gt;0,IF(MAX(O223:DC223)/MAX(O222:DC222)=1,1,MAX(O223:DC223)/MAX(O222:DC222)),0)</f>
        <v>0</v>
      </c>
      <c r="O222" s="83"/>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5"/>
      <c r="AT222" s="86"/>
      <c r="AU222" s="84"/>
      <c r="AV222" s="84"/>
      <c r="AW222" s="84"/>
      <c r="AX222" s="84"/>
      <c r="AY222" s="84"/>
      <c r="AZ222" s="84"/>
      <c r="BA222" s="84"/>
      <c r="BB222" s="84"/>
      <c r="BC222" s="84"/>
      <c r="BD222" s="84"/>
      <c r="BE222" s="84"/>
      <c r="BF222" s="84"/>
      <c r="BG222" s="84"/>
      <c r="BH222" s="84"/>
      <c r="BI222" s="84"/>
      <c r="BJ222" s="84"/>
      <c r="BK222" s="84"/>
      <c r="BL222" s="84"/>
      <c r="BM222" s="84"/>
      <c r="BN222" s="84"/>
      <c r="BO222" s="84"/>
      <c r="BP222" s="84"/>
      <c r="BQ222" s="84"/>
      <c r="BR222" s="84"/>
      <c r="BS222" s="84"/>
      <c r="BT222" s="84"/>
      <c r="BU222" s="84"/>
      <c r="BV222" s="84"/>
      <c r="BW222" s="84"/>
      <c r="BX222" s="85"/>
      <c r="BY222" s="86"/>
      <c r="BZ222" s="84"/>
      <c r="CA222" s="84"/>
      <c r="CB222" s="84"/>
      <c r="CC222" s="84"/>
      <c r="CD222" s="84"/>
      <c r="CE222" s="84"/>
      <c r="CF222" s="84"/>
      <c r="CG222" s="84"/>
      <c r="CH222" s="84"/>
      <c r="CI222" s="84"/>
      <c r="CJ222" s="84"/>
      <c r="CK222" s="84"/>
      <c r="CL222" s="84"/>
      <c r="CM222" s="84"/>
      <c r="CN222" s="84"/>
      <c r="CO222" s="84"/>
      <c r="CP222" s="84"/>
      <c r="CQ222" s="84"/>
      <c r="CR222" s="84"/>
      <c r="CS222" s="84"/>
      <c r="CT222" s="84"/>
      <c r="CU222" s="84"/>
      <c r="CV222" s="84"/>
      <c r="CW222" s="84"/>
      <c r="CX222" s="84"/>
      <c r="CY222" s="84"/>
      <c r="CZ222" s="84"/>
      <c r="DA222" s="84"/>
      <c r="DB222" s="84"/>
      <c r="DC222" s="85"/>
    </row>
    <row r="223" customFormat="false" ht="18.75" hidden="true" customHeight="false" outlineLevel="0" collapsed="false">
      <c r="A223" s="87" t="n">
        <f aca="false">A222</f>
        <v>108</v>
      </c>
      <c r="B223" s="105" t="n">
        <f aca="false">B222</f>
        <v>51</v>
      </c>
      <c r="C223" s="106" t="str">
        <f aca="false">C222</f>
        <v>試験一覧画面</v>
      </c>
      <c r="D223" s="107" t="str">
        <f aca="false">D222</f>
        <v>試験一覧画面の新規作成</v>
      </c>
      <c r="E223" s="91" t="str">
        <f aca="false">E222</f>
        <v>講師</v>
      </c>
      <c r="F223" s="91" t="str">
        <f aca="false">F222</f>
        <v>中級</v>
      </c>
      <c r="G223" s="91" t="str">
        <f aca="false">G222</f>
        <v>A</v>
      </c>
      <c r="H223" s="92" t="str">
        <f aca="false">H222</f>
        <v>製造</v>
      </c>
      <c r="I223" s="93" t="n">
        <f aca="false">I222</f>
        <v>2.82857142857143</v>
      </c>
      <c r="J223" s="94" t="s">
        <v>33</v>
      </c>
      <c r="K223" s="110"/>
      <c r="L223" s="96"/>
      <c r="M223" s="97" t="n">
        <f aca="false">M222</f>
        <v>0</v>
      </c>
      <c r="N223" s="98" t="n">
        <f aca="false">N222</f>
        <v>0</v>
      </c>
      <c r="O223" s="83"/>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5"/>
      <c r="AT223" s="86"/>
      <c r="AU223" s="84"/>
      <c r="AV223" s="84"/>
      <c r="AW223" s="84"/>
      <c r="AX223" s="84"/>
      <c r="AY223" s="84"/>
      <c r="AZ223" s="84"/>
      <c r="BA223" s="84"/>
      <c r="BB223" s="84"/>
      <c r="BC223" s="84"/>
      <c r="BD223" s="84"/>
      <c r="BE223" s="84"/>
      <c r="BF223" s="84"/>
      <c r="BG223" s="84"/>
      <c r="BH223" s="84"/>
      <c r="BI223" s="84"/>
      <c r="BJ223" s="84"/>
      <c r="BK223" s="84"/>
      <c r="BL223" s="84"/>
      <c r="BM223" s="84"/>
      <c r="BN223" s="84"/>
      <c r="BO223" s="84"/>
      <c r="BP223" s="84"/>
      <c r="BQ223" s="84"/>
      <c r="BR223" s="84"/>
      <c r="BS223" s="84"/>
      <c r="BT223" s="84"/>
      <c r="BU223" s="84"/>
      <c r="BV223" s="84"/>
      <c r="BW223" s="84"/>
      <c r="BX223" s="85"/>
      <c r="BY223" s="86"/>
      <c r="BZ223" s="84"/>
      <c r="CA223" s="84"/>
      <c r="CB223" s="84"/>
      <c r="CC223" s="84"/>
      <c r="CD223" s="84"/>
      <c r="CE223" s="84"/>
      <c r="CF223" s="84"/>
      <c r="CG223" s="84"/>
      <c r="CH223" s="84"/>
      <c r="CI223" s="84"/>
      <c r="CJ223" s="84"/>
      <c r="CK223" s="84"/>
      <c r="CL223" s="84"/>
      <c r="CM223" s="84"/>
      <c r="CN223" s="84"/>
      <c r="CO223" s="84"/>
      <c r="CP223" s="84"/>
      <c r="CQ223" s="84"/>
      <c r="CR223" s="84"/>
      <c r="CS223" s="84"/>
      <c r="CT223" s="84"/>
      <c r="CU223" s="84"/>
      <c r="CV223" s="84"/>
      <c r="CW223" s="84"/>
      <c r="CX223" s="84"/>
      <c r="CY223" s="84"/>
      <c r="CZ223" s="84"/>
      <c r="DA223" s="84"/>
      <c r="DB223" s="84"/>
      <c r="DC223" s="85"/>
    </row>
    <row r="224" customFormat="false" ht="18.75" hidden="true" customHeight="false" outlineLevel="0" collapsed="false">
      <c r="A224" s="99" t="n">
        <f aca="false">(ROW()-6)/2</f>
        <v>109</v>
      </c>
      <c r="B224" s="100" t="n">
        <f aca="false">B223</f>
        <v>51</v>
      </c>
      <c r="C224" s="101" t="str">
        <f aca="false">C223</f>
        <v>試験一覧画面</v>
      </c>
      <c r="D224" s="102" t="str">
        <f aca="false">D223</f>
        <v>試験一覧画面の新規作成</v>
      </c>
      <c r="E224" s="74" t="str">
        <f aca="false">E222</f>
        <v>講師</v>
      </c>
      <c r="F224" s="74" t="str">
        <f aca="false">F222</f>
        <v>中級</v>
      </c>
      <c r="G224" s="74" t="str">
        <f aca="false">G222</f>
        <v>A</v>
      </c>
      <c r="H224" s="103" t="s">
        <v>34</v>
      </c>
      <c r="I224" s="78" t="n">
        <f aca="false">変更管理台帳!$BW57</f>
        <v>2.48571428571429</v>
      </c>
      <c r="J224" s="79" t="s">
        <v>32</v>
      </c>
      <c r="K224" s="81" t="n">
        <f aca="false">IF($L222&lt;&gt;"",WORKDAY($L222,1,祝日・休校日!$B$3:$B$62),"")</f>
        <v>45363</v>
      </c>
      <c r="L224" s="81" t="n">
        <f aca="false">IF($K224&lt;&gt;"",WORKDAY($K224,$I224 -0.11,祝日・休校日!$B$3:$B$62),"")</f>
        <v>45365</v>
      </c>
      <c r="M224" s="76" t="n">
        <f aca="false">M223</f>
        <v>0</v>
      </c>
      <c r="N224" s="82" t="n">
        <f aca="false">IF(MAX(O224:DC224)&lt;&gt;0,IF(MAX(O225:DC225)/MAX(O224:DC224)=1,1,MAX(O225:DC225)/MAX(O224:DC224)),0)</f>
        <v>0</v>
      </c>
      <c r="O224" s="83"/>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5"/>
      <c r="AT224" s="86"/>
      <c r="AU224" s="84"/>
      <c r="AV224" s="84"/>
      <c r="AW224" s="84"/>
      <c r="AX224" s="84"/>
      <c r="AY224" s="84"/>
      <c r="AZ224" s="84"/>
      <c r="BA224" s="84"/>
      <c r="BB224" s="84"/>
      <c r="BC224" s="84"/>
      <c r="BD224" s="84"/>
      <c r="BE224" s="84"/>
      <c r="BF224" s="84"/>
      <c r="BG224" s="84"/>
      <c r="BH224" s="84"/>
      <c r="BI224" s="84"/>
      <c r="BJ224" s="84"/>
      <c r="BK224" s="84"/>
      <c r="BL224" s="84"/>
      <c r="BM224" s="84"/>
      <c r="BN224" s="84"/>
      <c r="BO224" s="84"/>
      <c r="BP224" s="84"/>
      <c r="BQ224" s="84"/>
      <c r="BR224" s="84"/>
      <c r="BS224" s="84"/>
      <c r="BT224" s="84"/>
      <c r="BU224" s="84"/>
      <c r="BV224" s="84"/>
      <c r="BW224" s="84"/>
      <c r="BX224" s="85"/>
      <c r="BY224" s="86"/>
      <c r="BZ224" s="84"/>
      <c r="CA224" s="84"/>
      <c r="CB224" s="84"/>
      <c r="CC224" s="84"/>
      <c r="CD224" s="84"/>
      <c r="CE224" s="84"/>
      <c r="CF224" s="84"/>
      <c r="CG224" s="84"/>
      <c r="CH224" s="84"/>
      <c r="CI224" s="84"/>
      <c r="CJ224" s="84"/>
      <c r="CK224" s="84"/>
      <c r="CL224" s="84"/>
      <c r="CM224" s="84"/>
      <c r="CN224" s="84"/>
      <c r="CO224" s="84"/>
      <c r="CP224" s="84"/>
      <c r="CQ224" s="84"/>
      <c r="CR224" s="84"/>
      <c r="CS224" s="84"/>
      <c r="CT224" s="84"/>
      <c r="CU224" s="84"/>
      <c r="CV224" s="84"/>
      <c r="CW224" s="84"/>
      <c r="CX224" s="84"/>
      <c r="CY224" s="84"/>
      <c r="CZ224" s="84"/>
      <c r="DA224" s="84"/>
      <c r="DB224" s="84"/>
      <c r="DC224" s="85"/>
    </row>
    <row r="225" customFormat="false" ht="18.75" hidden="true" customHeight="false" outlineLevel="0" collapsed="false">
      <c r="A225" s="104" t="n">
        <f aca="false">A224</f>
        <v>109</v>
      </c>
      <c r="B225" s="105" t="n">
        <f aca="false">B224</f>
        <v>51</v>
      </c>
      <c r="C225" s="106" t="str">
        <f aca="false">C224</f>
        <v>試験一覧画面</v>
      </c>
      <c r="D225" s="107" t="str">
        <f aca="false">D224</f>
        <v>試験一覧画面の新規作成</v>
      </c>
      <c r="E225" s="91" t="str">
        <f aca="false">E224</f>
        <v>講師</v>
      </c>
      <c r="F225" s="91" t="str">
        <f aca="false">F224</f>
        <v>中級</v>
      </c>
      <c r="G225" s="91" t="str">
        <f aca="false">G224</f>
        <v>A</v>
      </c>
      <c r="H225" s="108" t="str">
        <f aca="false">H224</f>
        <v>試験</v>
      </c>
      <c r="I225" s="109" t="n">
        <f aca="false">I224</f>
        <v>2.48571428571429</v>
      </c>
      <c r="J225" s="94" t="s">
        <v>33</v>
      </c>
      <c r="K225" s="110"/>
      <c r="L225" s="96"/>
      <c r="M225" s="97" t="n">
        <f aca="false">M224</f>
        <v>0</v>
      </c>
      <c r="N225" s="98" t="n">
        <f aca="false">N224</f>
        <v>0</v>
      </c>
      <c r="O225" s="83"/>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5"/>
      <c r="AT225" s="86"/>
      <c r="AU225" s="84"/>
      <c r="AV225" s="84"/>
      <c r="AW225" s="84"/>
      <c r="AX225" s="84"/>
      <c r="AY225" s="84"/>
      <c r="AZ225" s="84"/>
      <c r="BA225" s="84"/>
      <c r="BB225" s="84"/>
      <c r="BC225" s="84"/>
      <c r="BD225" s="84"/>
      <c r="BE225" s="84"/>
      <c r="BF225" s="84"/>
      <c r="BG225" s="84"/>
      <c r="BH225" s="84"/>
      <c r="BI225" s="84"/>
      <c r="BJ225" s="84"/>
      <c r="BK225" s="84"/>
      <c r="BL225" s="84"/>
      <c r="BM225" s="84"/>
      <c r="BN225" s="84"/>
      <c r="BO225" s="84"/>
      <c r="BP225" s="84"/>
      <c r="BQ225" s="84"/>
      <c r="BR225" s="84"/>
      <c r="BS225" s="84"/>
      <c r="BT225" s="84"/>
      <c r="BU225" s="84"/>
      <c r="BV225" s="84"/>
      <c r="BW225" s="84"/>
      <c r="BX225" s="85"/>
      <c r="BY225" s="86"/>
      <c r="BZ225" s="84"/>
      <c r="CA225" s="84"/>
      <c r="CB225" s="84"/>
      <c r="CC225" s="84"/>
      <c r="CD225" s="84"/>
      <c r="CE225" s="84"/>
      <c r="CF225" s="84"/>
      <c r="CG225" s="84"/>
      <c r="CH225" s="84"/>
      <c r="CI225" s="84"/>
      <c r="CJ225" s="84"/>
      <c r="CK225" s="84"/>
      <c r="CL225" s="84"/>
      <c r="CM225" s="84"/>
      <c r="CN225" s="84"/>
      <c r="CO225" s="84"/>
      <c r="CP225" s="84"/>
      <c r="CQ225" s="84"/>
      <c r="CR225" s="84"/>
      <c r="CS225" s="84"/>
      <c r="CT225" s="84"/>
      <c r="CU225" s="84"/>
      <c r="CV225" s="84"/>
      <c r="CW225" s="84"/>
      <c r="CX225" s="84"/>
      <c r="CY225" s="84"/>
      <c r="CZ225" s="84"/>
      <c r="DA225" s="84"/>
      <c r="DB225" s="84"/>
      <c r="DC225" s="85"/>
    </row>
    <row r="226" customFormat="false" ht="18.75" hidden="true" customHeight="false" outlineLevel="0" collapsed="false">
      <c r="A226" s="70" t="n">
        <f aca="false">(ROW()-6)/2</f>
        <v>110</v>
      </c>
      <c r="B226" s="71" t="n">
        <f aca="false">変更管理台帳!$A58</f>
        <v>52</v>
      </c>
      <c r="C226" s="72" t="str">
        <f aca="false">変更管理台帳!$B58</f>
        <v>試験結果一覧画面</v>
      </c>
      <c r="D226" s="73" t="str">
        <f aca="false">変更管理台帳!$C58</f>
        <v>試験結果一覧画面の新規作成</v>
      </c>
      <c r="E226" s="74" t="str">
        <f aca="false">変更管理台帳!$G58</f>
        <v>講師</v>
      </c>
      <c r="F226" s="75" t="str">
        <f aca="false">変更管理台帳!$K58</f>
        <v>中級</v>
      </c>
      <c r="G226" s="76" t="str">
        <f aca="false">変更管理台帳!$L58</f>
        <v>B</v>
      </c>
      <c r="H226" s="77" t="s">
        <v>31</v>
      </c>
      <c r="I226" s="78" t="n">
        <f aca="false">変更管理台帳!$AX58</f>
        <v>4.97142857142857</v>
      </c>
      <c r="J226" s="79" t="s">
        <v>32</v>
      </c>
      <c r="K226" s="80" t="n">
        <v>45384</v>
      </c>
      <c r="L226" s="81" t="n">
        <f aca="false">IF($K226&lt;&gt;"",WORKDAY($K226,$I226 -0.11,祝日・休校日!$B$3:$B$62),"")</f>
        <v>45390</v>
      </c>
      <c r="M226" s="76"/>
      <c r="N226" s="82" t="n">
        <f aca="false">IF(MAX(O226:DC226)&lt;&gt;0,IF(MAX(O227:DC227)/MAX(O226:DC226)=1,1,MAX(O227:DC227)/MAX(O226:DC226)),0)</f>
        <v>0</v>
      </c>
      <c r="O226" s="83"/>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5"/>
      <c r="AT226" s="86"/>
      <c r="AU226" s="84"/>
      <c r="AV226" s="84"/>
      <c r="AW226" s="84"/>
      <c r="AX226" s="84"/>
      <c r="AY226" s="84"/>
      <c r="AZ226" s="84"/>
      <c r="BA226" s="84"/>
      <c r="BB226" s="84"/>
      <c r="BC226" s="84"/>
      <c r="BD226" s="84"/>
      <c r="BE226" s="84"/>
      <c r="BF226" s="84"/>
      <c r="BG226" s="84"/>
      <c r="BH226" s="84"/>
      <c r="BI226" s="84"/>
      <c r="BJ226" s="84"/>
      <c r="BK226" s="84"/>
      <c r="BL226" s="84"/>
      <c r="BM226" s="84"/>
      <c r="BN226" s="84"/>
      <c r="BO226" s="84"/>
      <c r="BP226" s="84"/>
      <c r="BQ226" s="84"/>
      <c r="BR226" s="84"/>
      <c r="BS226" s="84"/>
      <c r="BT226" s="84"/>
      <c r="BU226" s="84"/>
      <c r="BV226" s="84"/>
      <c r="BW226" s="84"/>
      <c r="BX226" s="85"/>
      <c r="BY226" s="86"/>
      <c r="BZ226" s="84"/>
      <c r="CA226" s="84"/>
      <c r="CB226" s="84"/>
      <c r="CC226" s="84"/>
      <c r="CD226" s="84"/>
      <c r="CE226" s="84"/>
      <c r="CF226" s="84"/>
      <c r="CG226" s="84"/>
      <c r="CH226" s="84"/>
      <c r="CI226" s="84"/>
      <c r="CJ226" s="84"/>
      <c r="CK226" s="84"/>
      <c r="CL226" s="84"/>
      <c r="CM226" s="84"/>
      <c r="CN226" s="84"/>
      <c r="CO226" s="84"/>
      <c r="CP226" s="84"/>
      <c r="CQ226" s="84"/>
      <c r="CR226" s="84"/>
      <c r="CS226" s="84"/>
      <c r="CT226" s="84"/>
      <c r="CU226" s="84"/>
      <c r="CV226" s="84"/>
      <c r="CW226" s="84"/>
      <c r="CX226" s="84"/>
      <c r="CY226" s="84"/>
      <c r="CZ226" s="84"/>
      <c r="DA226" s="84"/>
      <c r="DB226" s="84"/>
      <c r="DC226" s="85"/>
    </row>
    <row r="227" customFormat="false" ht="18.75" hidden="true" customHeight="false" outlineLevel="0" collapsed="false">
      <c r="A227" s="87" t="n">
        <f aca="false">A226</f>
        <v>110</v>
      </c>
      <c r="B227" s="88" t="n">
        <f aca="false">B226</f>
        <v>52</v>
      </c>
      <c r="C227" s="89" t="str">
        <f aca="false">C226</f>
        <v>試験結果一覧画面</v>
      </c>
      <c r="D227" s="90" t="str">
        <f aca="false">D226</f>
        <v>試験結果一覧画面の新規作成</v>
      </c>
      <c r="E227" s="91" t="str">
        <f aca="false">E226</f>
        <v>講師</v>
      </c>
      <c r="F227" s="91" t="str">
        <f aca="false">F226</f>
        <v>中級</v>
      </c>
      <c r="G227" s="91" t="str">
        <f aca="false">G226</f>
        <v>B</v>
      </c>
      <c r="H227" s="92" t="str">
        <f aca="false">H226</f>
        <v>製造</v>
      </c>
      <c r="I227" s="93" t="n">
        <f aca="false">I226</f>
        <v>4.97142857142857</v>
      </c>
      <c r="J227" s="94" t="s">
        <v>33</v>
      </c>
      <c r="K227" s="110"/>
      <c r="L227" s="96"/>
      <c r="M227" s="97" t="n">
        <f aca="false">M226</f>
        <v>0</v>
      </c>
      <c r="N227" s="98" t="n">
        <f aca="false">N226</f>
        <v>0</v>
      </c>
      <c r="O227" s="83"/>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5"/>
      <c r="AT227" s="86"/>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5"/>
      <c r="BY227" s="86"/>
      <c r="BZ227" s="84"/>
      <c r="CA227" s="84"/>
      <c r="CB227" s="84"/>
      <c r="CC227" s="84"/>
      <c r="CD227" s="84"/>
      <c r="CE227" s="84"/>
      <c r="CF227" s="84"/>
      <c r="CG227" s="84"/>
      <c r="CH227" s="84"/>
      <c r="CI227" s="84"/>
      <c r="CJ227" s="84"/>
      <c r="CK227" s="84"/>
      <c r="CL227" s="84"/>
      <c r="CM227" s="84"/>
      <c r="CN227" s="84"/>
      <c r="CO227" s="84"/>
      <c r="CP227" s="84"/>
      <c r="CQ227" s="84"/>
      <c r="CR227" s="84"/>
      <c r="CS227" s="84"/>
      <c r="CT227" s="84"/>
      <c r="CU227" s="84"/>
      <c r="CV227" s="84"/>
      <c r="CW227" s="84"/>
      <c r="CX227" s="84"/>
      <c r="CY227" s="84"/>
      <c r="CZ227" s="84"/>
      <c r="DA227" s="84"/>
      <c r="DB227" s="84"/>
      <c r="DC227" s="85"/>
    </row>
    <row r="228" customFormat="false" ht="18.75" hidden="true" customHeight="false" outlineLevel="0" collapsed="false">
      <c r="A228" s="99" t="n">
        <f aca="false">(ROW()-6)/2</f>
        <v>111</v>
      </c>
      <c r="B228" s="100" t="n">
        <f aca="false">B227</f>
        <v>52</v>
      </c>
      <c r="C228" s="101" t="str">
        <f aca="false">C227</f>
        <v>試験結果一覧画面</v>
      </c>
      <c r="D228" s="102" t="str">
        <f aca="false">D227</f>
        <v>試験結果一覧画面の新規作成</v>
      </c>
      <c r="E228" s="74" t="str">
        <f aca="false">E226</f>
        <v>講師</v>
      </c>
      <c r="F228" s="74" t="str">
        <f aca="false">F226</f>
        <v>中級</v>
      </c>
      <c r="G228" s="74" t="str">
        <f aca="false">G226</f>
        <v>B</v>
      </c>
      <c r="H228" s="103" t="s">
        <v>34</v>
      </c>
      <c r="I228" s="78" t="n">
        <f aca="false">変更管理台帳!$BW58</f>
        <v>4.25714285714286</v>
      </c>
      <c r="J228" s="79" t="s">
        <v>32</v>
      </c>
      <c r="K228" s="81" t="n">
        <f aca="false">IF($L226&lt;&gt;"",WORKDAY($L226,1,祝日・休校日!$B$3:$B$62),"")</f>
        <v>45391</v>
      </c>
      <c r="L228" s="81" t="n">
        <f aca="false">IF($K228&lt;&gt;"",WORKDAY($K228,$I228 -0.11,祝日・休校日!$B$3:$B$62),"")</f>
        <v>45397</v>
      </c>
      <c r="M228" s="76" t="n">
        <f aca="false">M227</f>
        <v>0</v>
      </c>
      <c r="N228" s="82" t="n">
        <f aca="false">IF(MAX(O228:DC228)&lt;&gt;0,IF(MAX(O229:DC229)/MAX(O228:DC228)=1,1,MAX(O229:DC229)/MAX(O228:DC228)),0)</f>
        <v>0</v>
      </c>
      <c r="O228" s="83"/>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5"/>
      <c r="AT228" s="86"/>
      <c r="AU228" s="84"/>
      <c r="AV228" s="84"/>
      <c r="AW228" s="84"/>
      <c r="AX228" s="84"/>
      <c r="AY228" s="84"/>
      <c r="AZ228" s="84"/>
      <c r="BA228" s="84"/>
      <c r="BB228" s="84"/>
      <c r="BC228" s="84"/>
      <c r="BD228" s="84"/>
      <c r="BE228" s="84"/>
      <c r="BF228" s="84"/>
      <c r="BG228" s="84"/>
      <c r="BH228" s="84"/>
      <c r="BI228" s="84"/>
      <c r="BJ228" s="84"/>
      <c r="BK228" s="84"/>
      <c r="BL228" s="84"/>
      <c r="BM228" s="84"/>
      <c r="BN228" s="84"/>
      <c r="BO228" s="84"/>
      <c r="BP228" s="84"/>
      <c r="BQ228" s="84"/>
      <c r="BR228" s="84"/>
      <c r="BS228" s="84"/>
      <c r="BT228" s="84"/>
      <c r="BU228" s="84"/>
      <c r="BV228" s="84"/>
      <c r="BW228" s="84"/>
      <c r="BX228" s="85"/>
      <c r="BY228" s="86"/>
      <c r="BZ228" s="84"/>
      <c r="CA228" s="84"/>
      <c r="CB228" s="84"/>
      <c r="CC228" s="84"/>
      <c r="CD228" s="84"/>
      <c r="CE228" s="84"/>
      <c r="CF228" s="84"/>
      <c r="CG228" s="84"/>
      <c r="CH228" s="84"/>
      <c r="CI228" s="84"/>
      <c r="CJ228" s="84"/>
      <c r="CK228" s="84"/>
      <c r="CL228" s="84"/>
      <c r="CM228" s="84"/>
      <c r="CN228" s="84"/>
      <c r="CO228" s="84"/>
      <c r="CP228" s="84"/>
      <c r="CQ228" s="84"/>
      <c r="CR228" s="84"/>
      <c r="CS228" s="84"/>
      <c r="CT228" s="84"/>
      <c r="CU228" s="84"/>
      <c r="CV228" s="84"/>
      <c r="CW228" s="84"/>
      <c r="CX228" s="84"/>
      <c r="CY228" s="84"/>
      <c r="CZ228" s="84"/>
      <c r="DA228" s="84"/>
      <c r="DB228" s="84"/>
      <c r="DC228" s="85"/>
    </row>
    <row r="229" customFormat="false" ht="18.75" hidden="true" customHeight="false" outlineLevel="0" collapsed="false">
      <c r="A229" s="104" t="n">
        <f aca="false">A228</f>
        <v>111</v>
      </c>
      <c r="B229" s="105" t="n">
        <f aca="false">B228</f>
        <v>52</v>
      </c>
      <c r="C229" s="106" t="str">
        <f aca="false">C228</f>
        <v>試験結果一覧画面</v>
      </c>
      <c r="D229" s="107" t="str">
        <f aca="false">D228</f>
        <v>試験結果一覧画面の新規作成</v>
      </c>
      <c r="E229" s="91" t="str">
        <f aca="false">E228</f>
        <v>講師</v>
      </c>
      <c r="F229" s="91" t="str">
        <f aca="false">F228</f>
        <v>中級</v>
      </c>
      <c r="G229" s="91" t="str">
        <f aca="false">G228</f>
        <v>B</v>
      </c>
      <c r="H229" s="108" t="str">
        <f aca="false">H228</f>
        <v>試験</v>
      </c>
      <c r="I229" s="109" t="n">
        <f aca="false">I228</f>
        <v>4.25714285714286</v>
      </c>
      <c r="J229" s="94" t="s">
        <v>33</v>
      </c>
      <c r="K229" s="110"/>
      <c r="L229" s="96"/>
      <c r="M229" s="97" t="n">
        <f aca="false">M228</f>
        <v>0</v>
      </c>
      <c r="N229" s="98" t="n">
        <f aca="false">N228</f>
        <v>0</v>
      </c>
      <c r="O229" s="83"/>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5"/>
      <c r="AT229" s="86"/>
      <c r="AU229" s="84"/>
      <c r="AV229" s="84"/>
      <c r="AW229" s="84"/>
      <c r="AX229" s="84"/>
      <c r="AY229" s="84"/>
      <c r="AZ229" s="84"/>
      <c r="BA229" s="84"/>
      <c r="BB229" s="84"/>
      <c r="BC229" s="84"/>
      <c r="BD229" s="84"/>
      <c r="BE229" s="84"/>
      <c r="BF229" s="84"/>
      <c r="BG229" s="84"/>
      <c r="BH229" s="84"/>
      <c r="BI229" s="84"/>
      <c r="BJ229" s="84"/>
      <c r="BK229" s="84"/>
      <c r="BL229" s="84"/>
      <c r="BM229" s="84"/>
      <c r="BN229" s="84"/>
      <c r="BO229" s="84"/>
      <c r="BP229" s="84"/>
      <c r="BQ229" s="84"/>
      <c r="BR229" s="84"/>
      <c r="BS229" s="84"/>
      <c r="BT229" s="84"/>
      <c r="BU229" s="84"/>
      <c r="BV229" s="84"/>
      <c r="BW229" s="84"/>
      <c r="BX229" s="85"/>
      <c r="BY229" s="86"/>
      <c r="BZ229" s="84"/>
      <c r="CA229" s="84"/>
      <c r="CB229" s="84"/>
      <c r="CC229" s="84"/>
      <c r="CD229" s="84"/>
      <c r="CE229" s="84"/>
      <c r="CF229" s="84"/>
      <c r="CG229" s="84"/>
      <c r="CH229" s="84"/>
      <c r="CI229" s="84"/>
      <c r="CJ229" s="84"/>
      <c r="CK229" s="84"/>
      <c r="CL229" s="84"/>
      <c r="CM229" s="84"/>
      <c r="CN229" s="84"/>
      <c r="CO229" s="84"/>
      <c r="CP229" s="84"/>
      <c r="CQ229" s="84"/>
      <c r="CR229" s="84"/>
      <c r="CS229" s="84"/>
      <c r="CT229" s="84"/>
      <c r="CU229" s="84"/>
      <c r="CV229" s="84"/>
      <c r="CW229" s="84"/>
      <c r="CX229" s="84"/>
      <c r="CY229" s="84"/>
      <c r="CZ229" s="84"/>
      <c r="DA229" s="84"/>
      <c r="DB229" s="84"/>
      <c r="DC229" s="85"/>
    </row>
    <row r="230" customFormat="false" ht="18.75" hidden="true" customHeight="false" outlineLevel="0" collapsed="false">
      <c r="A230" s="70" t="n">
        <f aca="false">(ROW()-6)/2</f>
        <v>112</v>
      </c>
      <c r="B230" s="71" t="n">
        <f aca="false">変更管理台帳!$A59</f>
        <v>53</v>
      </c>
      <c r="C230" s="72" t="str">
        <f aca="false">変更管理台帳!$B59</f>
        <v>試験結果一覧画面</v>
      </c>
      <c r="D230" s="73" t="str">
        <f aca="false">変更管理台帳!$C59</f>
        <v>削除機能の追加</v>
      </c>
      <c r="E230" s="74" t="str">
        <f aca="false">変更管理台帳!$G59</f>
        <v>講師</v>
      </c>
      <c r="F230" s="75" t="str">
        <f aca="false">変更管理台帳!$K59</f>
        <v>初級</v>
      </c>
      <c r="G230" s="76" t="str">
        <f aca="false">変更管理台帳!$L59</f>
        <v>B</v>
      </c>
      <c r="H230" s="112" t="s">
        <v>36</v>
      </c>
      <c r="I230" s="78" t="n">
        <f aca="false">変更管理台帳!$AE59</f>
        <v>1.32571428571429</v>
      </c>
      <c r="J230" s="79" t="s">
        <v>32</v>
      </c>
      <c r="K230" s="80" t="n">
        <v>45384</v>
      </c>
      <c r="L230" s="81" t="n">
        <f aca="false">IF($K230&lt;&gt;"",WORKDAY($K230,$I230 -0.11,祝日・休校日!$B$3:$B$62),"")</f>
        <v>45385</v>
      </c>
      <c r="M230" s="76"/>
      <c r="N230" s="82" t="n">
        <f aca="false">IF(MAX(O230:DC230)&lt;&gt;0,IF(MAX(O231:DC231)/MAX(O230:DC230)=1,1,MAX(O231:DC231)/MAX(O230:DC230)),0)</f>
        <v>0</v>
      </c>
      <c r="O230" s="83"/>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5"/>
      <c r="AT230" s="86"/>
      <c r="AU230" s="84"/>
      <c r="AV230" s="84"/>
      <c r="AW230" s="84"/>
      <c r="AX230" s="84"/>
      <c r="AY230" s="84"/>
      <c r="AZ230" s="84"/>
      <c r="BA230" s="84"/>
      <c r="BB230" s="84"/>
      <c r="BC230" s="84"/>
      <c r="BD230" s="84"/>
      <c r="BE230" s="84"/>
      <c r="BF230" s="84"/>
      <c r="BG230" s="84"/>
      <c r="BH230" s="84"/>
      <c r="BI230" s="84"/>
      <c r="BJ230" s="84"/>
      <c r="BK230" s="84"/>
      <c r="BL230" s="84"/>
      <c r="BM230" s="84"/>
      <c r="BN230" s="84"/>
      <c r="BO230" s="84"/>
      <c r="BP230" s="84"/>
      <c r="BQ230" s="84"/>
      <c r="BR230" s="84"/>
      <c r="BS230" s="84"/>
      <c r="BT230" s="84"/>
      <c r="BU230" s="84"/>
      <c r="BV230" s="84"/>
      <c r="BW230" s="84"/>
      <c r="BX230" s="85"/>
      <c r="BY230" s="86"/>
      <c r="BZ230" s="84"/>
      <c r="CA230" s="84"/>
      <c r="CB230" s="84"/>
      <c r="CC230" s="84"/>
      <c r="CD230" s="84"/>
      <c r="CE230" s="84"/>
      <c r="CF230" s="84"/>
      <c r="CG230" s="84"/>
      <c r="CH230" s="84"/>
      <c r="CI230" s="84"/>
      <c r="CJ230" s="84"/>
      <c r="CK230" s="84"/>
      <c r="CL230" s="84"/>
      <c r="CM230" s="84"/>
      <c r="CN230" s="84"/>
      <c r="CO230" s="84"/>
      <c r="CP230" s="84"/>
      <c r="CQ230" s="84"/>
      <c r="CR230" s="84"/>
      <c r="CS230" s="84"/>
      <c r="CT230" s="84"/>
      <c r="CU230" s="84"/>
      <c r="CV230" s="84"/>
      <c r="CW230" s="84"/>
      <c r="CX230" s="84"/>
      <c r="CY230" s="84"/>
      <c r="CZ230" s="84"/>
      <c r="DA230" s="84"/>
      <c r="DB230" s="84"/>
      <c r="DC230" s="85"/>
    </row>
    <row r="231" customFormat="false" ht="18.75" hidden="true" customHeight="false" outlineLevel="0" collapsed="false">
      <c r="A231" s="87" t="n">
        <f aca="false">A230</f>
        <v>112</v>
      </c>
      <c r="B231" s="88" t="n">
        <f aca="false">B230</f>
        <v>53</v>
      </c>
      <c r="C231" s="89" t="str">
        <f aca="false">C230</f>
        <v>試験結果一覧画面</v>
      </c>
      <c r="D231" s="90" t="str">
        <f aca="false">D230</f>
        <v>削除機能の追加</v>
      </c>
      <c r="E231" s="91" t="str">
        <f aca="false">E230</f>
        <v>講師</v>
      </c>
      <c r="F231" s="91" t="str">
        <f aca="false">F230</f>
        <v>初級</v>
      </c>
      <c r="G231" s="91" t="str">
        <f aca="false">G230</f>
        <v>B</v>
      </c>
      <c r="H231" s="113" t="str">
        <f aca="false">H230</f>
        <v>設計</v>
      </c>
      <c r="I231" s="93" t="n">
        <f aca="false">I230</f>
        <v>1.32571428571429</v>
      </c>
      <c r="J231" s="94" t="s">
        <v>33</v>
      </c>
      <c r="K231" s="95"/>
      <c r="L231" s="96"/>
      <c r="M231" s="97" t="n">
        <f aca="false">M230</f>
        <v>0</v>
      </c>
      <c r="N231" s="98" t="n">
        <f aca="false">N230</f>
        <v>0</v>
      </c>
      <c r="O231" s="83"/>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5"/>
      <c r="AT231" s="86"/>
      <c r="AU231" s="84"/>
      <c r="AV231" s="84"/>
      <c r="AW231" s="84"/>
      <c r="AX231" s="84"/>
      <c r="AY231" s="84"/>
      <c r="AZ231" s="84"/>
      <c r="BA231" s="84"/>
      <c r="BB231" s="84"/>
      <c r="BC231" s="84"/>
      <c r="BD231" s="84"/>
      <c r="BE231" s="84"/>
      <c r="BF231" s="84"/>
      <c r="BG231" s="84"/>
      <c r="BH231" s="84"/>
      <c r="BI231" s="84"/>
      <c r="BJ231" s="84"/>
      <c r="BK231" s="84"/>
      <c r="BL231" s="84"/>
      <c r="BM231" s="84"/>
      <c r="BN231" s="84"/>
      <c r="BO231" s="84"/>
      <c r="BP231" s="84"/>
      <c r="BQ231" s="84"/>
      <c r="BR231" s="84"/>
      <c r="BS231" s="84"/>
      <c r="BT231" s="84"/>
      <c r="BU231" s="84"/>
      <c r="BV231" s="84"/>
      <c r="BW231" s="84"/>
      <c r="BX231" s="85"/>
      <c r="BY231" s="86"/>
      <c r="BZ231" s="84"/>
      <c r="CA231" s="84"/>
      <c r="CB231" s="84"/>
      <c r="CC231" s="84"/>
      <c r="CD231" s="84"/>
      <c r="CE231" s="84"/>
      <c r="CF231" s="84"/>
      <c r="CG231" s="84"/>
      <c r="CH231" s="84"/>
      <c r="CI231" s="84"/>
      <c r="CJ231" s="84"/>
      <c r="CK231" s="84"/>
      <c r="CL231" s="84"/>
      <c r="CM231" s="84"/>
      <c r="CN231" s="84"/>
      <c r="CO231" s="84"/>
      <c r="CP231" s="84"/>
      <c r="CQ231" s="84"/>
      <c r="CR231" s="84"/>
      <c r="CS231" s="84"/>
      <c r="CT231" s="84"/>
      <c r="CU231" s="84"/>
      <c r="CV231" s="84"/>
      <c r="CW231" s="84"/>
      <c r="CX231" s="84"/>
      <c r="CY231" s="84"/>
      <c r="CZ231" s="84"/>
      <c r="DA231" s="84"/>
      <c r="DB231" s="84"/>
      <c r="DC231" s="85"/>
    </row>
    <row r="232" customFormat="false" ht="18.75" hidden="true" customHeight="false" outlineLevel="0" collapsed="false">
      <c r="A232" s="70" t="n">
        <f aca="false">(ROW()-6)/2</f>
        <v>113</v>
      </c>
      <c r="B232" s="100" t="n">
        <f aca="false">B231</f>
        <v>53</v>
      </c>
      <c r="C232" s="101" t="str">
        <f aca="false">C231</f>
        <v>試験結果一覧画面</v>
      </c>
      <c r="D232" s="102" t="str">
        <f aca="false">D231</f>
        <v>削除機能の追加</v>
      </c>
      <c r="E232" s="74" t="str">
        <f aca="false">E230</f>
        <v>講師</v>
      </c>
      <c r="F232" s="74" t="str">
        <f aca="false">F230</f>
        <v>初級</v>
      </c>
      <c r="G232" s="74" t="str">
        <f aca="false">G230</f>
        <v>B</v>
      </c>
      <c r="H232" s="77" t="s">
        <v>31</v>
      </c>
      <c r="I232" s="78" t="n">
        <f aca="false">変更管理台帳!$AX59</f>
        <v>1.91428571428571</v>
      </c>
      <c r="J232" s="79" t="s">
        <v>32</v>
      </c>
      <c r="K232" s="80" t="n">
        <v>45384</v>
      </c>
      <c r="L232" s="81" t="n">
        <f aca="false">IF($K232&lt;&gt;"",WORKDAY($K232,$I232 -0.11,祝日・休校日!$B$3:$B$62),"")</f>
        <v>45385</v>
      </c>
      <c r="M232" s="76"/>
      <c r="N232" s="82" t="n">
        <f aca="false">IF(MAX(O232:DC232)&lt;&gt;0,IF(MAX(O233:DC233)/MAX(O232:DC232)=1,1,MAX(O233:DC233)/MAX(O232:DC232)),0)</f>
        <v>0</v>
      </c>
      <c r="O232" s="83"/>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5"/>
      <c r="AT232" s="86"/>
      <c r="AU232" s="84"/>
      <c r="AV232" s="84"/>
      <c r="AW232" s="84"/>
      <c r="AX232" s="84"/>
      <c r="AY232" s="84"/>
      <c r="AZ232" s="84"/>
      <c r="BA232" s="84"/>
      <c r="BB232" s="84"/>
      <c r="BC232" s="84"/>
      <c r="BD232" s="84"/>
      <c r="BE232" s="84"/>
      <c r="BF232" s="84"/>
      <c r="BG232" s="84"/>
      <c r="BH232" s="84"/>
      <c r="BI232" s="84"/>
      <c r="BJ232" s="84"/>
      <c r="BK232" s="84"/>
      <c r="BL232" s="84"/>
      <c r="BM232" s="84"/>
      <c r="BN232" s="84"/>
      <c r="BO232" s="84"/>
      <c r="BP232" s="84"/>
      <c r="BQ232" s="84"/>
      <c r="BR232" s="84"/>
      <c r="BS232" s="84"/>
      <c r="BT232" s="84"/>
      <c r="BU232" s="84"/>
      <c r="BV232" s="84"/>
      <c r="BW232" s="84"/>
      <c r="BX232" s="85"/>
      <c r="BY232" s="86"/>
      <c r="BZ232" s="84"/>
      <c r="CA232" s="84"/>
      <c r="CB232" s="84"/>
      <c r="CC232" s="84"/>
      <c r="CD232" s="84"/>
      <c r="CE232" s="84"/>
      <c r="CF232" s="84"/>
      <c r="CG232" s="84"/>
      <c r="CH232" s="84"/>
      <c r="CI232" s="84"/>
      <c r="CJ232" s="84"/>
      <c r="CK232" s="84"/>
      <c r="CL232" s="84"/>
      <c r="CM232" s="84"/>
      <c r="CN232" s="84"/>
      <c r="CO232" s="84"/>
      <c r="CP232" s="84"/>
      <c r="CQ232" s="84"/>
      <c r="CR232" s="84"/>
      <c r="CS232" s="84"/>
      <c r="CT232" s="84"/>
      <c r="CU232" s="84"/>
      <c r="CV232" s="84"/>
      <c r="CW232" s="84"/>
      <c r="CX232" s="84"/>
      <c r="CY232" s="84"/>
      <c r="CZ232" s="84"/>
      <c r="DA232" s="84"/>
      <c r="DB232" s="84"/>
      <c r="DC232" s="85"/>
    </row>
    <row r="233" customFormat="false" ht="18.75" hidden="true" customHeight="false" outlineLevel="0" collapsed="false">
      <c r="A233" s="87" t="n">
        <f aca="false">A232</f>
        <v>113</v>
      </c>
      <c r="B233" s="105" t="n">
        <f aca="false">B232</f>
        <v>53</v>
      </c>
      <c r="C233" s="106" t="str">
        <f aca="false">C232</f>
        <v>試験結果一覧画面</v>
      </c>
      <c r="D233" s="107" t="str">
        <f aca="false">D232</f>
        <v>削除機能の追加</v>
      </c>
      <c r="E233" s="91" t="str">
        <f aca="false">E232</f>
        <v>講師</v>
      </c>
      <c r="F233" s="91" t="str">
        <f aca="false">F232</f>
        <v>初級</v>
      </c>
      <c r="G233" s="91" t="str">
        <f aca="false">G232</f>
        <v>B</v>
      </c>
      <c r="H233" s="92" t="str">
        <f aca="false">H232</f>
        <v>製造</v>
      </c>
      <c r="I233" s="93" t="n">
        <f aca="false">I232</f>
        <v>1.91428571428571</v>
      </c>
      <c r="J233" s="94" t="s">
        <v>33</v>
      </c>
      <c r="K233" s="110"/>
      <c r="L233" s="96"/>
      <c r="M233" s="97" t="n">
        <f aca="false">M232</f>
        <v>0</v>
      </c>
      <c r="N233" s="98" t="n">
        <f aca="false">N232</f>
        <v>0</v>
      </c>
      <c r="O233" s="83"/>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5"/>
      <c r="AT233" s="86"/>
      <c r="AU233" s="84"/>
      <c r="AV233" s="84"/>
      <c r="AW233" s="84"/>
      <c r="AX233" s="84"/>
      <c r="AY233" s="84"/>
      <c r="AZ233" s="84"/>
      <c r="BA233" s="84"/>
      <c r="BB233" s="84"/>
      <c r="BC233" s="84"/>
      <c r="BD233" s="84"/>
      <c r="BE233" s="84"/>
      <c r="BF233" s="84"/>
      <c r="BG233" s="84"/>
      <c r="BH233" s="84"/>
      <c r="BI233" s="84"/>
      <c r="BJ233" s="84"/>
      <c r="BK233" s="84"/>
      <c r="BL233" s="84"/>
      <c r="BM233" s="84"/>
      <c r="BN233" s="84"/>
      <c r="BO233" s="84"/>
      <c r="BP233" s="84"/>
      <c r="BQ233" s="84"/>
      <c r="BR233" s="84"/>
      <c r="BS233" s="84"/>
      <c r="BT233" s="84"/>
      <c r="BU233" s="84"/>
      <c r="BV233" s="84"/>
      <c r="BW233" s="84"/>
      <c r="BX233" s="85"/>
      <c r="BY233" s="86"/>
      <c r="BZ233" s="84"/>
      <c r="CA233" s="84"/>
      <c r="CB233" s="84"/>
      <c r="CC233" s="84"/>
      <c r="CD233" s="84"/>
      <c r="CE233" s="84"/>
      <c r="CF233" s="84"/>
      <c r="CG233" s="84"/>
      <c r="CH233" s="84"/>
      <c r="CI233" s="84"/>
      <c r="CJ233" s="84"/>
      <c r="CK233" s="84"/>
      <c r="CL233" s="84"/>
      <c r="CM233" s="84"/>
      <c r="CN233" s="84"/>
      <c r="CO233" s="84"/>
      <c r="CP233" s="84"/>
      <c r="CQ233" s="84"/>
      <c r="CR233" s="84"/>
      <c r="CS233" s="84"/>
      <c r="CT233" s="84"/>
      <c r="CU233" s="84"/>
      <c r="CV233" s="84"/>
      <c r="CW233" s="84"/>
      <c r="CX233" s="84"/>
      <c r="CY233" s="84"/>
      <c r="CZ233" s="84"/>
      <c r="DA233" s="84"/>
      <c r="DB233" s="84"/>
      <c r="DC233" s="85"/>
    </row>
    <row r="234" customFormat="false" ht="18.75" hidden="true" customHeight="false" outlineLevel="0" collapsed="false">
      <c r="A234" s="99" t="n">
        <f aca="false">(ROW()-6)/2</f>
        <v>114</v>
      </c>
      <c r="B234" s="100" t="n">
        <f aca="false">B233</f>
        <v>53</v>
      </c>
      <c r="C234" s="101" t="str">
        <f aca="false">C233</f>
        <v>試験結果一覧画面</v>
      </c>
      <c r="D234" s="102" t="str">
        <f aca="false">D233</f>
        <v>削除機能の追加</v>
      </c>
      <c r="E234" s="74" t="str">
        <f aca="false">E232</f>
        <v>講師</v>
      </c>
      <c r="F234" s="74" t="str">
        <f aca="false">F232</f>
        <v>初級</v>
      </c>
      <c r="G234" s="74" t="str">
        <f aca="false">G232</f>
        <v>B</v>
      </c>
      <c r="H234" s="103" t="s">
        <v>34</v>
      </c>
      <c r="I234" s="78" t="n">
        <f aca="false">変更管理台帳!$BW59</f>
        <v>2.31428571428571</v>
      </c>
      <c r="J234" s="79" t="s">
        <v>32</v>
      </c>
      <c r="K234" s="81" t="n">
        <f aca="false">IF($L232&lt;&gt;"",WORKDAY($L232,1,祝日・休校日!$B$3:$B$62),"")</f>
        <v>45386</v>
      </c>
      <c r="L234" s="81" t="n">
        <f aca="false">IF($K234&lt;&gt;"",WORKDAY($K234,$I234 -0.11,祝日・休校日!$B$3:$B$62),"")</f>
        <v>45390</v>
      </c>
      <c r="M234" s="76" t="n">
        <f aca="false">M233</f>
        <v>0</v>
      </c>
      <c r="N234" s="82" t="n">
        <f aca="false">IF(MAX(O234:DC234)&lt;&gt;0,IF(MAX(O235:DC235)/MAX(O234:DC234)=1,1,MAX(O235:DC235)/MAX(O234:DC234)),0)</f>
        <v>0</v>
      </c>
      <c r="O234" s="83"/>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5"/>
      <c r="AT234" s="86"/>
      <c r="AU234" s="84"/>
      <c r="AV234" s="84"/>
      <c r="AW234" s="84"/>
      <c r="AX234" s="84"/>
      <c r="AY234" s="84"/>
      <c r="AZ234" s="84"/>
      <c r="BA234" s="84"/>
      <c r="BB234" s="84"/>
      <c r="BC234" s="84"/>
      <c r="BD234" s="84"/>
      <c r="BE234" s="84"/>
      <c r="BF234" s="84"/>
      <c r="BG234" s="84"/>
      <c r="BH234" s="84"/>
      <c r="BI234" s="84"/>
      <c r="BJ234" s="84"/>
      <c r="BK234" s="84"/>
      <c r="BL234" s="84"/>
      <c r="BM234" s="84"/>
      <c r="BN234" s="84"/>
      <c r="BO234" s="84"/>
      <c r="BP234" s="84"/>
      <c r="BQ234" s="84"/>
      <c r="BR234" s="84"/>
      <c r="BS234" s="84"/>
      <c r="BT234" s="84"/>
      <c r="BU234" s="84"/>
      <c r="BV234" s="84"/>
      <c r="BW234" s="84"/>
      <c r="BX234" s="85"/>
      <c r="BY234" s="86"/>
      <c r="BZ234" s="84"/>
      <c r="CA234" s="84"/>
      <c r="CB234" s="84"/>
      <c r="CC234" s="84"/>
      <c r="CD234" s="84"/>
      <c r="CE234" s="84"/>
      <c r="CF234" s="84"/>
      <c r="CG234" s="84"/>
      <c r="CH234" s="84"/>
      <c r="CI234" s="84"/>
      <c r="CJ234" s="84"/>
      <c r="CK234" s="84"/>
      <c r="CL234" s="84"/>
      <c r="CM234" s="84"/>
      <c r="CN234" s="84"/>
      <c r="CO234" s="84"/>
      <c r="CP234" s="84"/>
      <c r="CQ234" s="84"/>
      <c r="CR234" s="84"/>
      <c r="CS234" s="84"/>
      <c r="CT234" s="84"/>
      <c r="CU234" s="84"/>
      <c r="CV234" s="84"/>
      <c r="CW234" s="84"/>
      <c r="CX234" s="84"/>
      <c r="CY234" s="84"/>
      <c r="CZ234" s="84"/>
      <c r="DA234" s="84"/>
      <c r="DB234" s="84"/>
      <c r="DC234" s="85"/>
    </row>
    <row r="235" customFormat="false" ht="18.75" hidden="true" customHeight="false" outlineLevel="0" collapsed="false">
      <c r="A235" s="104" t="n">
        <f aca="false">A234</f>
        <v>114</v>
      </c>
      <c r="B235" s="105" t="n">
        <f aca="false">B234</f>
        <v>53</v>
      </c>
      <c r="C235" s="106" t="str">
        <f aca="false">C234</f>
        <v>試験結果一覧画面</v>
      </c>
      <c r="D235" s="107" t="str">
        <f aca="false">D234</f>
        <v>削除機能の追加</v>
      </c>
      <c r="E235" s="91" t="str">
        <f aca="false">E234</f>
        <v>講師</v>
      </c>
      <c r="F235" s="91" t="str">
        <f aca="false">F234</f>
        <v>初級</v>
      </c>
      <c r="G235" s="91" t="str">
        <f aca="false">G234</f>
        <v>B</v>
      </c>
      <c r="H235" s="108" t="str">
        <f aca="false">H234</f>
        <v>試験</v>
      </c>
      <c r="I235" s="109" t="n">
        <f aca="false">I234</f>
        <v>2.31428571428571</v>
      </c>
      <c r="J235" s="94" t="s">
        <v>33</v>
      </c>
      <c r="K235" s="110"/>
      <c r="L235" s="96"/>
      <c r="M235" s="97" t="n">
        <f aca="false">M234</f>
        <v>0</v>
      </c>
      <c r="N235" s="98" t="n">
        <f aca="false">N234</f>
        <v>0</v>
      </c>
      <c r="O235" s="83"/>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5"/>
      <c r="AT235" s="86"/>
      <c r="AU235" s="84"/>
      <c r="AV235" s="84"/>
      <c r="AW235" s="84"/>
      <c r="AX235" s="84"/>
      <c r="AY235" s="84"/>
      <c r="AZ235" s="84"/>
      <c r="BA235" s="84"/>
      <c r="BB235" s="84"/>
      <c r="BC235" s="84"/>
      <c r="BD235" s="84"/>
      <c r="BE235" s="84"/>
      <c r="BF235" s="84"/>
      <c r="BG235" s="84"/>
      <c r="BH235" s="84"/>
      <c r="BI235" s="84"/>
      <c r="BJ235" s="84"/>
      <c r="BK235" s="84"/>
      <c r="BL235" s="84"/>
      <c r="BM235" s="84"/>
      <c r="BN235" s="84"/>
      <c r="BO235" s="84"/>
      <c r="BP235" s="84"/>
      <c r="BQ235" s="84"/>
      <c r="BR235" s="84"/>
      <c r="BS235" s="84"/>
      <c r="BT235" s="84"/>
      <c r="BU235" s="84"/>
      <c r="BV235" s="84"/>
      <c r="BW235" s="84"/>
      <c r="BX235" s="85"/>
      <c r="BY235" s="86"/>
      <c r="BZ235" s="84"/>
      <c r="CA235" s="84"/>
      <c r="CB235" s="84"/>
      <c r="CC235" s="84"/>
      <c r="CD235" s="84"/>
      <c r="CE235" s="84"/>
      <c r="CF235" s="84"/>
      <c r="CG235" s="84"/>
      <c r="CH235" s="84"/>
      <c r="CI235" s="84"/>
      <c r="CJ235" s="84"/>
      <c r="CK235" s="84"/>
      <c r="CL235" s="84"/>
      <c r="CM235" s="84"/>
      <c r="CN235" s="84"/>
      <c r="CO235" s="84"/>
      <c r="CP235" s="84"/>
      <c r="CQ235" s="84"/>
      <c r="CR235" s="84"/>
      <c r="CS235" s="84"/>
      <c r="CT235" s="84"/>
      <c r="CU235" s="84"/>
      <c r="CV235" s="84"/>
      <c r="CW235" s="84"/>
      <c r="CX235" s="84"/>
      <c r="CY235" s="84"/>
      <c r="CZ235" s="84"/>
      <c r="DA235" s="84"/>
      <c r="DB235" s="84"/>
      <c r="DC235" s="85"/>
    </row>
    <row r="236" customFormat="false" ht="22.5" hidden="true" customHeight="false" outlineLevel="0" collapsed="false">
      <c r="A236" s="70" t="n">
        <f aca="false">(ROW()-6)/2</f>
        <v>115</v>
      </c>
      <c r="B236" s="71" t="n">
        <f aca="false">変更管理台帳!$A60</f>
        <v>54</v>
      </c>
      <c r="C236" s="72" t="str">
        <f aca="false">変更管理台帳!$B60</f>
        <v>試験結果詳細画面</v>
      </c>
      <c r="D236" s="73" t="str">
        <f aca="false">変更管理台帳!$C60</f>
        <v>①受講生名の表示
②正答の表示</v>
      </c>
      <c r="E236" s="74" t="str">
        <f aca="false">変更管理台帳!$G60</f>
        <v>講師</v>
      </c>
      <c r="F236" s="75" t="str">
        <f aca="false">変更管理台帳!$K60</f>
        <v>基礎</v>
      </c>
      <c r="G236" s="76" t="n">
        <f aca="false">変更管理台帳!$L60</f>
        <v>0</v>
      </c>
      <c r="H236" s="112" t="s">
        <v>36</v>
      </c>
      <c r="I236" s="78" t="n">
        <f aca="false">変更管理台帳!$AE60</f>
        <v>0.837142857142857</v>
      </c>
      <c r="J236" s="79" t="s">
        <v>32</v>
      </c>
      <c r="K236" s="80"/>
      <c r="L236" s="81" t="str">
        <f aca="false">IF($K236&lt;&gt;"",WORKDAY($K236,$I236 -0.11,祝日・休校日!$B$3:$B$62),"")</f>
        <v/>
      </c>
      <c r="M236" s="76"/>
      <c r="N236" s="82" t="n">
        <f aca="false">IF(MAX(O236:DC236)&lt;&gt;0,IF(MAX(O237:DC237)/MAX(O236:DC236)=1,1,MAX(O237:DC237)/MAX(O236:DC236)),0)</f>
        <v>0</v>
      </c>
      <c r="O236" s="83"/>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5"/>
      <c r="AT236" s="86"/>
      <c r="AU236" s="84"/>
      <c r="AV236" s="84"/>
      <c r="AW236" s="84"/>
      <c r="AX236" s="84"/>
      <c r="AY236" s="84"/>
      <c r="AZ236" s="84"/>
      <c r="BA236" s="84"/>
      <c r="BB236" s="84"/>
      <c r="BC236" s="84"/>
      <c r="BD236" s="84"/>
      <c r="BE236" s="84"/>
      <c r="BF236" s="84"/>
      <c r="BG236" s="84"/>
      <c r="BH236" s="84"/>
      <c r="BI236" s="84"/>
      <c r="BJ236" s="84"/>
      <c r="BK236" s="84"/>
      <c r="BL236" s="84"/>
      <c r="BM236" s="84"/>
      <c r="BN236" s="84"/>
      <c r="BO236" s="84"/>
      <c r="BP236" s="84"/>
      <c r="BQ236" s="84"/>
      <c r="BR236" s="84"/>
      <c r="BS236" s="84"/>
      <c r="BT236" s="84"/>
      <c r="BU236" s="84"/>
      <c r="BV236" s="84"/>
      <c r="BW236" s="84"/>
      <c r="BX236" s="85"/>
      <c r="BY236" s="86"/>
      <c r="BZ236" s="84"/>
      <c r="CA236" s="84"/>
      <c r="CB236" s="84"/>
      <c r="CC236" s="84"/>
      <c r="CD236" s="84"/>
      <c r="CE236" s="84"/>
      <c r="CF236" s="84"/>
      <c r="CG236" s="84"/>
      <c r="CH236" s="84"/>
      <c r="CI236" s="84"/>
      <c r="CJ236" s="84"/>
      <c r="CK236" s="84"/>
      <c r="CL236" s="84"/>
      <c r="CM236" s="84"/>
      <c r="CN236" s="84"/>
      <c r="CO236" s="84"/>
      <c r="CP236" s="84"/>
      <c r="CQ236" s="84"/>
      <c r="CR236" s="84"/>
      <c r="CS236" s="84"/>
      <c r="CT236" s="84"/>
      <c r="CU236" s="84"/>
      <c r="CV236" s="84"/>
      <c r="CW236" s="84"/>
      <c r="CX236" s="84"/>
      <c r="CY236" s="84"/>
      <c r="CZ236" s="84"/>
      <c r="DA236" s="84"/>
      <c r="DB236" s="84"/>
      <c r="DC236" s="85"/>
    </row>
    <row r="237" customFormat="false" ht="22.5" hidden="true" customHeight="false" outlineLevel="0" collapsed="false">
      <c r="A237" s="87" t="n">
        <f aca="false">A236</f>
        <v>115</v>
      </c>
      <c r="B237" s="88" t="n">
        <f aca="false">B236</f>
        <v>54</v>
      </c>
      <c r="C237" s="89" t="str">
        <f aca="false">C236</f>
        <v>試験結果詳細画面</v>
      </c>
      <c r="D237" s="90" t="str">
        <f aca="false">D236</f>
        <v>①受講生名の表示
②正答の表示</v>
      </c>
      <c r="E237" s="91" t="str">
        <f aca="false">E236</f>
        <v>講師</v>
      </c>
      <c r="F237" s="91" t="str">
        <f aca="false">F236</f>
        <v>基礎</v>
      </c>
      <c r="G237" s="91" t="n">
        <f aca="false">G236</f>
        <v>0</v>
      </c>
      <c r="H237" s="113" t="str">
        <f aca="false">H236</f>
        <v>設計</v>
      </c>
      <c r="I237" s="93" t="n">
        <f aca="false">I236</f>
        <v>0.837142857142857</v>
      </c>
      <c r="J237" s="94" t="s">
        <v>33</v>
      </c>
      <c r="K237" s="95"/>
      <c r="L237" s="96"/>
      <c r="M237" s="97" t="n">
        <f aca="false">M236</f>
        <v>0</v>
      </c>
      <c r="N237" s="98" t="n">
        <f aca="false">N236</f>
        <v>0</v>
      </c>
      <c r="O237" s="83"/>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5"/>
      <c r="AT237" s="86"/>
      <c r="AU237" s="84"/>
      <c r="AV237" s="84"/>
      <c r="AW237" s="84"/>
      <c r="AX237" s="84"/>
      <c r="AY237" s="84"/>
      <c r="AZ237" s="84"/>
      <c r="BA237" s="84"/>
      <c r="BB237" s="84"/>
      <c r="BC237" s="84"/>
      <c r="BD237" s="84"/>
      <c r="BE237" s="84"/>
      <c r="BF237" s="84"/>
      <c r="BG237" s="84"/>
      <c r="BH237" s="84"/>
      <c r="BI237" s="84"/>
      <c r="BJ237" s="84"/>
      <c r="BK237" s="84"/>
      <c r="BL237" s="84"/>
      <c r="BM237" s="84"/>
      <c r="BN237" s="84"/>
      <c r="BO237" s="84"/>
      <c r="BP237" s="84"/>
      <c r="BQ237" s="84"/>
      <c r="BR237" s="84"/>
      <c r="BS237" s="84"/>
      <c r="BT237" s="84"/>
      <c r="BU237" s="84"/>
      <c r="BV237" s="84"/>
      <c r="BW237" s="84"/>
      <c r="BX237" s="85"/>
      <c r="BY237" s="86"/>
      <c r="BZ237" s="84"/>
      <c r="CA237" s="84"/>
      <c r="CB237" s="84"/>
      <c r="CC237" s="84"/>
      <c r="CD237" s="84"/>
      <c r="CE237" s="84"/>
      <c r="CF237" s="84"/>
      <c r="CG237" s="84"/>
      <c r="CH237" s="84"/>
      <c r="CI237" s="84"/>
      <c r="CJ237" s="84"/>
      <c r="CK237" s="84"/>
      <c r="CL237" s="84"/>
      <c r="CM237" s="84"/>
      <c r="CN237" s="84"/>
      <c r="CO237" s="84"/>
      <c r="CP237" s="84"/>
      <c r="CQ237" s="84"/>
      <c r="CR237" s="84"/>
      <c r="CS237" s="84"/>
      <c r="CT237" s="84"/>
      <c r="CU237" s="84"/>
      <c r="CV237" s="84"/>
      <c r="CW237" s="84"/>
      <c r="CX237" s="84"/>
      <c r="CY237" s="84"/>
      <c r="CZ237" s="84"/>
      <c r="DA237" s="84"/>
      <c r="DB237" s="84"/>
      <c r="DC237" s="85"/>
    </row>
    <row r="238" customFormat="false" ht="22.5" hidden="true" customHeight="false" outlineLevel="0" collapsed="false">
      <c r="A238" s="70" t="n">
        <f aca="false">(ROW()-6)/2</f>
        <v>116</v>
      </c>
      <c r="B238" s="100" t="n">
        <f aca="false">B237</f>
        <v>54</v>
      </c>
      <c r="C238" s="101" t="str">
        <f aca="false">C237</f>
        <v>試験結果詳細画面</v>
      </c>
      <c r="D238" s="102" t="str">
        <f aca="false">D237</f>
        <v>①受講生名の表示
②正答の表示</v>
      </c>
      <c r="E238" s="74" t="str">
        <f aca="false">E236</f>
        <v>講師</v>
      </c>
      <c r="F238" s="74" t="str">
        <f aca="false">F236</f>
        <v>基礎</v>
      </c>
      <c r="G238" s="74" t="n">
        <f aca="false">G236</f>
        <v>0</v>
      </c>
      <c r="H238" s="77" t="s">
        <v>31</v>
      </c>
      <c r="I238" s="78" t="n">
        <f aca="false">変更管理台帳!$AX60</f>
        <v>1.71428571428571</v>
      </c>
      <c r="J238" s="79" t="s">
        <v>32</v>
      </c>
      <c r="K238" s="81" t="str">
        <f aca="false">IF($L236&lt;&gt;"",WORKDAY($L236,1,祝日・休校日!$B$3:$B$62),"")</f>
        <v/>
      </c>
      <c r="L238" s="81" t="str">
        <f aca="false">IF($K238&lt;&gt;"",WORKDAY($K238,$I238 -0.11,祝日・休校日!$B$3:$B$62),"")</f>
        <v/>
      </c>
      <c r="M238" s="76" t="n">
        <f aca="false">M237</f>
        <v>0</v>
      </c>
      <c r="N238" s="82" t="n">
        <f aca="false">IF(MAX(O238:DC238)&lt;&gt;0,IF(MAX(O239:DC239)/MAX(O238:DC238)=1,1,MAX(O239:DC239)/MAX(O238:DC238)),0)</f>
        <v>0</v>
      </c>
      <c r="O238" s="83"/>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5"/>
      <c r="AT238" s="86"/>
      <c r="AU238" s="84"/>
      <c r="AV238" s="84"/>
      <c r="AW238" s="84"/>
      <c r="AX238" s="84"/>
      <c r="AY238" s="84"/>
      <c r="AZ238" s="84"/>
      <c r="BA238" s="84"/>
      <c r="BB238" s="84"/>
      <c r="BC238" s="84"/>
      <c r="BD238" s="84"/>
      <c r="BE238" s="84"/>
      <c r="BF238" s="84"/>
      <c r="BG238" s="84"/>
      <c r="BH238" s="84"/>
      <c r="BI238" s="84"/>
      <c r="BJ238" s="84"/>
      <c r="BK238" s="84"/>
      <c r="BL238" s="84"/>
      <c r="BM238" s="84"/>
      <c r="BN238" s="84"/>
      <c r="BO238" s="84"/>
      <c r="BP238" s="84"/>
      <c r="BQ238" s="84"/>
      <c r="BR238" s="84"/>
      <c r="BS238" s="84"/>
      <c r="BT238" s="84"/>
      <c r="BU238" s="84"/>
      <c r="BV238" s="84"/>
      <c r="BW238" s="84"/>
      <c r="BX238" s="85"/>
      <c r="BY238" s="86"/>
      <c r="BZ238" s="84"/>
      <c r="CA238" s="84"/>
      <c r="CB238" s="84"/>
      <c r="CC238" s="84"/>
      <c r="CD238" s="84"/>
      <c r="CE238" s="84"/>
      <c r="CF238" s="84"/>
      <c r="CG238" s="84"/>
      <c r="CH238" s="84"/>
      <c r="CI238" s="84"/>
      <c r="CJ238" s="84"/>
      <c r="CK238" s="84"/>
      <c r="CL238" s="84"/>
      <c r="CM238" s="84"/>
      <c r="CN238" s="84"/>
      <c r="CO238" s="84"/>
      <c r="CP238" s="84"/>
      <c r="CQ238" s="84"/>
      <c r="CR238" s="84"/>
      <c r="CS238" s="84"/>
      <c r="CT238" s="84"/>
      <c r="CU238" s="84"/>
      <c r="CV238" s="84"/>
      <c r="CW238" s="84"/>
      <c r="CX238" s="84"/>
      <c r="CY238" s="84"/>
      <c r="CZ238" s="84"/>
      <c r="DA238" s="84"/>
      <c r="DB238" s="84"/>
      <c r="DC238" s="85"/>
    </row>
    <row r="239" customFormat="false" ht="22.5" hidden="true" customHeight="false" outlineLevel="0" collapsed="false">
      <c r="A239" s="87" t="n">
        <f aca="false">A238</f>
        <v>116</v>
      </c>
      <c r="B239" s="105" t="n">
        <f aca="false">B238</f>
        <v>54</v>
      </c>
      <c r="C239" s="106" t="str">
        <f aca="false">C238</f>
        <v>試験結果詳細画面</v>
      </c>
      <c r="D239" s="107" t="str">
        <f aca="false">D238</f>
        <v>①受講生名の表示
②正答の表示</v>
      </c>
      <c r="E239" s="91" t="str">
        <f aca="false">E238</f>
        <v>講師</v>
      </c>
      <c r="F239" s="91" t="str">
        <f aca="false">F238</f>
        <v>基礎</v>
      </c>
      <c r="G239" s="91" t="n">
        <f aca="false">G238</f>
        <v>0</v>
      </c>
      <c r="H239" s="92" t="str">
        <f aca="false">H238</f>
        <v>製造</v>
      </c>
      <c r="I239" s="93" t="n">
        <f aca="false">I238</f>
        <v>1.71428571428571</v>
      </c>
      <c r="J239" s="94" t="s">
        <v>33</v>
      </c>
      <c r="K239" s="110"/>
      <c r="L239" s="96"/>
      <c r="M239" s="97" t="n">
        <f aca="false">M238</f>
        <v>0</v>
      </c>
      <c r="N239" s="98" t="n">
        <f aca="false">N238</f>
        <v>0</v>
      </c>
      <c r="O239" s="83"/>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5"/>
      <c r="AT239" s="86"/>
      <c r="AU239" s="84"/>
      <c r="AV239" s="84"/>
      <c r="AW239" s="84"/>
      <c r="AX239" s="84"/>
      <c r="AY239" s="84"/>
      <c r="AZ239" s="84"/>
      <c r="BA239" s="84"/>
      <c r="BB239" s="84"/>
      <c r="BC239" s="84"/>
      <c r="BD239" s="84"/>
      <c r="BE239" s="84"/>
      <c r="BF239" s="84"/>
      <c r="BG239" s="84"/>
      <c r="BH239" s="84"/>
      <c r="BI239" s="84"/>
      <c r="BJ239" s="84"/>
      <c r="BK239" s="84"/>
      <c r="BL239" s="84"/>
      <c r="BM239" s="84"/>
      <c r="BN239" s="84"/>
      <c r="BO239" s="84"/>
      <c r="BP239" s="84"/>
      <c r="BQ239" s="84"/>
      <c r="BR239" s="84"/>
      <c r="BS239" s="84"/>
      <c r="BT239" s="84"/>
      <c r="BU239" s="84"/>
      <c r="BV239" s="84"/>
      <c r="BW239" s="84"/>
      <c r="BX239" s="85"/>
      <c r="BY239" s="86"/>
      <c r="BZ239" s="84"/>
      <c r="CA239" s="84"/>
      <c r="CB239" s="84"/>
      <c r="CC239" s="84"/>
      <c r="CD239" s="84"/>
      <c r="CE239" s="84"/>
      <c r="CF239" s="84"/>
      <c r="CG239" s="84"/>
      <c r="CH239" s="84"/>
      <c r="CI239" s="84"/>
      <c r="CJ239" s="84"/>
      <c r="CK239" s="84"/>
      <c r="CL239" s="84"/>
      <c r="CM239" s="84"/>
      <c r="CN239" s="84"/>
      <c r="CO239" s="84"/>
      <c r="CP239" s="84"/>
      <c r="CQ239" s="84"/>
      <c r="CR239" s="84"/>
      <c r="CS239" s="84"/>
      <c r="CT239" s="84"/>
      <c r="CU239" s="84"/>
      <c r="CV239" s="84"/>
      <c r="CW239" s="84"/>
      <c r="CX239" s="84"/>
      <c r="CY239" s="84"/>
      <c r="CZ239" s="84"/>
      <c r="DA239" s="84"/>
      <c r="DB239" s="84"/>
      <c r="DC239" s="85"/>
    </row>
    <row r="240" customFormat="false" ht="22.5" hidden="true" customHeight="false" outlineLevel="0" collapsed="false">
      <c r="A240" s="99" t="n">
        <f aca="false">(ROW()-6)/2</f>
        <v>117</v>
      </c>
      <c r="B240" s="100" t="n">
        <f aca="false">B239</f>
        <v>54</v>
      </c>
      <c r="C240" s="101" t="str">
        <f aca="false">C239</f>
        <v>試験結果詳細画面</v>
      </c>
      <c r="D240" s="102" t="str">
        <f aca="false">D239</f>
        <v>①受講生名の表示
②正答の表示</v>
      </c>
      <c r="E240" s="74" t="str">
        <f aca="false">E238</f>
        <v>講師</v>
      </c>
      <c r="F240" s="74" t="str">
        <f aca="false">F238</f>
        <v>基礎</v>
      </c>
      <c r="G240" s="74" t="n">
        <f aca="false">G238</f>
        <v>0</v>
      </c>
      <c r="H240" s="103" t="s">
        <v>34</v>
      </c>
      <c r="I240" s="78" t="n">
        <f aca="false">変更管理台帳!$BW60</f>
        <v>1.51428571428571</v>
      </c>
      <c r="J240" s="79" t="s">
        <v>32</v>
      </c>
      <c r="K240" s="81" t="str">
        <f aca="false">IF($L238&lt;&gt;"",WORKDAY($L238,1,祝日・休校日!$B$3:$B$62),"")</f>
        <v/>
      </c>
      <c r="L240" s="81" t="str">
        <f aca="false">IF($K240&lt;&gt;"",WORKDAY($K240,$I240 -0.11,祝日・休校日!$B$3:$B$62),"")</f>
        <v/>
      </c>
      <c r="M240" s="76" t="n">
        <f aca="false">M239</f>
        <v>0</v>
      </c>
      <c r="N240" s="82" t="n">
        <f aca="false">IF(MAX(O240:DC240)&lt;&gt;0,IF(MAX(O241:DC241)/MAX(O240:DC240)=1,1,MAX(O241:DC241)/MAX(O240:DC240)),0)</f>
        <v>0</v>
      </c>
      <c r="O240" s="83"/>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5"/>
      <c r="AT240" s="86"/>
      <c r="AU240" s="84"/>
      <c r="AV240" s="84"/>
      <c r="AW240" s="84"/>
      <c r="AX240" s="84"/>
      <c r="AY240" s="84"/>
      <c r="AZ240" s="84"/>
      <c r="BA240" s="84"/>
      <c r="BB240" s="84"/>
      <c r="BC240" s="84"/>
      <c r="BD240" s="84"/>
      <c r="BE240" s="84"/>
      <c r="BF240" s="84"/>
      <c r="BG240" s="84"/>
      <c r="BH240" s="84"/>
      <c r="BI240" s="84"/>
      <c r="BJ240" s="84"/>
      <c r="BK240" s="84"/>
      <c r="BL240" s="84"/>
      <c r="BM240" s="84"/>
      <c r="BN240" s="84"/>
      <c r="BO240" s="84"/>
      <c r="BP240" s="84"/>
      <c r="BQ240" s="84"/>
      <c r="BR240" s="84"/>
      <c r="BS240" s="84"/>
      <c r="BT240" s="84"/>
      <c r="BU240" s="84"/>
      <c r="BV240" s="84"/>
      <c r="BW240" s="84"/>
      <c r="BX240" s="85"/>
      <c r="BY240" s="86"/>
      <c r="BZ240" s="84"/>
      <c r="CA240" s="84"/>
      <c r="CB240" s="84"/>
      <c r="CC240" s="84"/>
      <c r="CD240" s="84"/>
      <c r="CE240" s="84"/>
      <c r="CF240" s="84"/>
      <c r="CG240" s="84"/>
      <c r="CH240" s="84"/>
      <c r="CI240" s="84"/>
      <c r="CJ240" s="84"/>
      <c r="CK240" s="84"/>
      <c r="CL240" s="84"/>
      <c r="CM240" s="84"/>
      <c r="CN240" s="84"/>
      <c r="CO240" s="84"/>
      <c r="CP240" s="84"/>
      <c r="CQ240" s="84"/>
      <c r="CR240" s="84"/>
      <c r="CS240" s="84"/>
      <c r="CT240" s="84"/>
      <c r="CU240" s="84"/>
      <c r="CV240" s="84"/>
      <c r="CW240" s="84"/>
      <c r="CX240" s="84"/>
      <c r="CY240" s="84"/>
      <c r="CZ240" s="84"/>
      <c r="DA240" s="84"/>
      <c r="DB240" s="84"/>
      <c r="DC240" s="85"/>
    </row>
    <row r="241" customFormat="false" ht="22.5" hidden="true" customHeight="false" outlineLevel="0" collapsed="false">
      <c r="A241" s="104" t="n">
        <f aca="false">A240</f>
        <v>117</v>
      </c>
      <c r="B241" s="105" t="n">
        <f aca="false">B240</f>
        <v>54</v>
      </c>
      <c r="C241" s="106" t="str">
        <f aca="false">C240</f>
        <v>試験結果詳細画面</v>
      </c>
      <c r="D241" s="107" t="str">
        <f aca="false">D240</f>
        <v>①受講生名の表示
②正答の表示</v>
      </c>
      <c r="E241" s="91" t="str">
        <f aca="false">E240</f>
        <v>講師</v>
      </c>
      <c r="F241" s="91" t="str">
        <f aca="false">F240</f>
        <v>基礎</v>
      </c>
      <c r="G241" s="91" t="n">
        <f aca="false">G240</f>
        <v>0</v>
      </c>
      <c r="H241" s="108" t="str">
        <f aca="false">H240</f>
        <v>試験</v>
      </c>
      <c r="I241" s="109" t="n">
        <f aca="false">I240</f>
        <v>1.51428571428571</v>
      </c>
      <c r="J241" s="94" t="s">
        <v>33</v>
      </c>
      <c r="K241" s="110"/>
      <c r="L241" s="96"/>
      <c r="M241" s="97" t="n">
        <f aca="false">M240</f>
        <v>0</v>
      </c>
      <c r="N241" s="98" t="n">
        <f aca="false">N240</f>
        <v>0</v>
      </c>
      <c r="O241" s="83"/>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5"/>
      <c r="AT241" s="86"/>
      <c r="AU241" s="84"/>
      <c r="AV241" s="84"/>
      <c r="AW241" s="84"/>
      <c r="AX241" s="84"/>
      <c r="AY241" s="84"/>
      <c r="AZ241" s="84"/>
      <c r="BA241" s="84"/>
      <c r="BB241" s="84"/>
      <c r="BC241" s="84"/>
      <c r="BD241" s="84"/>
      <c r="BE241" s="84"/>
      <c r="BF241" s="84"/>
      <c r="BG241" s="84"/>
      <c r="BH241" s="84"/>
      <c r="BI241" s="84"/>
      <c r="BJ241" s="84"/>
      <c r="BK241" s="84"/>
      <c r="BL241" s="84"/>
      <c r="BM241" s="84"/>
      <c r="BN241" s="84"/>
      <c r="BO241" s="84"/>
      <c r="BP241" s="84"/>
      <c r="BQ241" s="84"/>
      <c r="BR241" s="84"/>
      <c r="BS241" s="84"/>
      <c r="BT241" s="84"/>
      <c r="BU241" s="84"/>
      <c r="BV241" s="84"/>
      <c r="BW241" s="84"/>
      <c r="BX241" s="85"/>
      <c r="BY241" s="86"/>
      <c r="BZ241" s="84"/>
      <c r="CA241" s="84"/>
      <c r="CB241" s="84"/>
      <c r="CC241" s="84"/>
      <c r="CD241" s="84"/>
      <c r="CE241" s="84"/>
      <c r="CF241" s="84"/>
      <c r="CG241" s="84"/>
      <c r="CH241" s="84"/>
      <c r="CI241" s="84"/>
      <c r="CJ241" s="84"/>
      <c r="CK241" s="84"/>
      <c r="CL241" s="84"/>
      <c r="CM241" s="84"/>
      <c r="CN241" s="84"/>
      <c r="CO241" s="84"/>
      <c r="CP241" s="84"/>
      <c r="CQ241" s="84"/>
      <c r="CR241" s="84"/>
      <c r="CS241" s="84"/>
      <c r="CT241" s="84"/>
      <c r="CU241" s="84"/>
      <c r="CV241" s="84"/>
      <c r="CW241" s="84"/>
      <c r="CX241" s="84"/>
      <c r="CY241" s="84"/>
      <c r="CZ241" s="84"/>
      <c r="DA241" s="84"/>
      <c r="DB241" s="84"/>
      <c r="DC241" s="85"/>
    </row>
    <row r="242" customFormat="false" ht="22.5" hidden="true" customHeight="false" outlineLevel="0" collapsed="false">
      <c r="A242" s="70" t="n">
        <f aca="false">(ROW()-6)/2</f>
        <v>118</v>
      </c>
      <c r="B242" s="71" t="n">
        <f aca="false">変更管理台帳!$A61</f>
        <v>55</v>
      </c>
      <c r="C242" s="72" t="str">
        <f aca="false">変更管理台帳!$B61</f>
        <v>セクション詳細画面</v>
      </c>
      <c r="D242" s="73" t="str">
        <f aca="false">変更管理台帳!$C61</f>
        <v>①結果一覧ボタン追加
②プレビューボタン追加</v>
      </c>
      <c r="E242" s="74" t="str">
        <f aca="false">変更管理台帳!$G61</f>
        <v>講師</v>
      </c>
      <c r="F242" s="75" t="str">
        <f aca="false">変更管理台帳!$K61</f>
        <v>基礎</v>
      </c>
      <c r="G242" s="76" t="str">
        <f aca="false">変更管理台帳!$L61</f>
        <v>A</v>
      </c>
      <c r="H242" s="112" t="s">
        <v>36</v>
      </c>
      <c r="I242" s="78" t="n">
        <f aca="false">変更管理台帳!$AE61</f>
        <v>1.27428571428571</v>
      </c>
      <c r="J242" s="79" t="s">
        <v>32</v>
      </c>
      <c r="K242" s="80" t="n">
        <v>45355</v>
      </c>
      <c r="L242" s="81" t="n">
        <f aca="false">IF($K242&lt;&gt;"",WORKDAY($K242,$I242 -0.11,祝日・休校日!$B$3:$B$62),"")</f>
        <v>45356</v>
      </c>
      <c r="M242" s="76"/>
      <c r="N242" s="82" t="n">
        <f aca="false">IF(MAX(O242:DC242)&lt;&gt;0,IF(MAX(O243:DC243)/MAX(O242:DC242)=1,1,MAX(O243:DC243)/MAX(O242:DC242)),0)</f>
        <v>0</v>
      </c>
      <c r="O242" s="83"/>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5"/>
      <c r="AT242" s="86"/>
      <c r="AU242" s="84"/>
      <c r="AV242" s="84"/>
      <c r="AW242" s="84"/>
      <c r="AX242" s="84"/>
      <c r="AY242" s="84"/>
      <c r="AZ242" s="84"/>
      <c r="BA242" s="84"/>
      <c r="BB242" s="84"/>
      <c r="BC242" s="84"/>
      <c r="BD242" s="84"/>
      <c r="BE242" s="84"/>
      <c r="BF242" s="84"/>
      <c r="BG242" s="84"/>
      <c r="BH242" s="84"/>
      <c r="BI242" s="84"/>
      <c r="BJ242" s="84"/>
      <c r="BK242" s="84"/>
      <c r="BL242" s="84"/>
      <c r="BM242" s="84"/>
      <c r="BN242" s="84"/>
      <c r="BO242" s="84"/>
      <c r="BP242" s="84"/>
      <c r="BQ242" s="84"/>
      <c r="BR242" s="84"/>
      <c r="BS242" s="84"/>
      <c r="BT242" s="84"/>
      <c r="BU242" s="84"/>
      <c r="BV242" s="84"/>
      <c r="BW242" s="84"/>
      <c r="BX242" s="85"/>
      <c r="BY242" s="86"/>
      <c r="BZ242" s="84"/>
      <c r="CA242" s="84"/>
      <c r="CB242" s="84"/>
      <c r="CC242" s="84"/>
      <c r="CD242" s="84"/>
      <c r="CE242" s="84"/>
      <c r="CF242" s="84"/>
      <c r="CG242" s="84"/>
      <c r="CH242" s="84"/>
      <c r="CI242" s="84"/>
      <c r="CJ242" s="84"/>
      <c r="CK242" s="84"/>
      <c r="CL242" s="84"/>
      <c r="CM242" s="84"/>
      <c r="CN242" s="84"/>
      <c r="CO242" s="84"/>
      <c r="CP242" s="84"/>
      <c r="CQ242" s="84"/>
      <c r="CR242" s="84"/>
      <c r="CS242" s="84"/>
      <c r="CT242" s="84"/>
      <c r="CU242" s="84"/>
      <c r="CV242" s="84"/>
      <c r="CW242" s="84"/>
      <c r="CX242" s="84"/>
      <c r="CY242" s="84"/>
      <c r="CZ242" s="84"/>
      <c r="DA242" s="84"/>
      <c r="DB242" s="84"/>
      <c r="DC242" s="85"/>
    </row>
    <row r="243" customFormat="false" ht="22.5" hidden="true" customHeight="false" outlineLevel="0" collapsed="false">
      <c r="A243" s="87" t="n">
        <f aca="false">A242</f>
        <v>118</v>
      </c>
      <c r="B243" s="88" t="n">
        <f aca="false">B242</f>
        <v>55</v>
      </c>
      <c r="C243" s="89" t="str">
        <f aca="false">C242</f>
        <v>セクション詳細画面</v>
      </c>
      <c r="D243" s="90" t="str">
        <f aca="false">D242</f>
        <v>①結果一覧ボタン追加
②プレビューボタン追加</v>
      </c>
      <c r="E243" s="91" t="str">
        <f aca="false">E242</f>
        <v>講師</v>
      </c>
      <c r="F243" s="91" t="str">
        <f aca="false">F242</f>
        <v>基礎</v>
      </c>
      <c r="G243" s="91" t="str">
        <f aca="false">G242</f>
        <v>A</v>
      </c>
      <c r="H243" s="113" t="str">
        <f aca="false">H242</f>
        <v>設計</v>
      </c>
      <c r="I243" s="93" t="n">
        <f aca="false">I242</f>
        <v>1.27428571428571</v>
      </c>
      <c r="J243" s="94" t="s">
        <v>33</v>
      </c>
      <c r="K243" s="95"/>
      <c r="L243" s="96"/>
      <c r="M243" s="97" t="n">
        <f aca="false">M242</f>
        <v>0</v>
      </c>
      <c r="N243" s="98" t="n">
        <f aca="false">N242</f>
        <v>0</v>
      </c>
      <c r="O243" s="83"/>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5"/>
      <c r="AT243" s="86"/>
      <c r="AU243" s="84"/>
      <c r="AV243" s="84"/>
      <c r="AW243" s="84"/>
      <c r="AX243" s="84"/>
      <c r="AY243" s="84"/>
      <c r="AZ243" s="84"/>
      <c r="BA243" s="84"/>
      <c r="BB243" s="84"/>
      <c r="BC243" s="84"/>
      <c r="BD243" s="84"/>
      <c r="BE243" s="84"/>
      <c r="BF243" s="84"/>
      <c r="BG243" s="84"/>
      <c r="BH243" s="84"/>
      <c r="BI243" s="84"/>
      <c r="BJ243" s="84"/>
      <c r="BK243" s="84"/>
      <c r="BL243" s="84"/>
      <c r="BM243" s="84"/>
      <c r="BN243" s="84"/>
      <c r="BO243" s="84"/>
      <c r="BP243" s="84"/>
      <c r="BQ243" s="84"/>
      <c r="BR243" s="84"/>
      <c r="BS243" s="84"/>
      <c r="BT243" s="84"/>
      <c r="BU243" s="84"/>
      <c r="BV243" s="84"/>
      <c r="BW243" s="84"/>
      <c r="BX243" s="85"/>
      <c r="BY243" s="86"/>
      <c r="BZ243" s="84"/>
      <c r="CA243" s="84"/>
      <c r="CB243" s="84"/>
      <c r="CC243" s="84"/>
      <c r="CD243" s="84"/>
      <c r="CE243" s="84"/>
      <c r="CF243" s="84"/>
      <c r="CG243" s="84"/>
      <c r="CH243" s="84"/>
      <c r="CI243" s="84"/>
      <c r="CJ243" s="84"/>
      <c r="CK243" s="84"/>
      <c r="CL243" s="84"/>
      <c r="CM243" s="84"/>
      <c r="CN243" s="84"/>
      <c r="CO243" s="84"/>
      <c r="CP243" s="84"/>
      <c r="CQ243" s="84"/>
      <c r="CR243" s="84"/>
      <c r="CS243" s="84"/>
      <c r="CT243" s="84"/>
      <c r="CU243" s="84"/>
      <c r="CV243" s="84"/>
      <c r="CW243" s="84"/>
      <c r="CX243" s="84"/>
      <c r="CY243" s="84"/>
      <c r="CZ243" s="84"/>
      <c r="DA243" s="84"/>
      <c r="DB243" s="84"/>
      <c r="DC243" s="85"/>
    </row>
    <row r="244" customFormat="false" ht="22.5" hidden="true" customHeight="false" outlineLevel="0" collapsed="false">
      <c r="A244" s="70" t="n">
        <f aca="false">(ROW()-6)/2</f>
        <v>119</v>
      </c>
      <c r="B244" s="100" t="n">
        <f aca="false">B243</f>
        <v>55</v>
      </c>
      <c r="C244" s="101" t="str">
        <f aca="false">C243</f>
        <v>セクション詳細画面</v>
      </c>
      <c r="D244" s="102" t="str">
        <f aca="false">D243</f>
        <v>①結果一覧ボタン追加
②プレビューボタン追加</v>
      </c>
      <c r="E244" s="74" t="str">
        <f aca="false">E242</f>
        <v>講師</v>
      </c>
      <c r="F244" s="74" t="str">
        <f aca="false">F242</f>
        <v>基礎</v>
      </c>
      <c r="G244" s="74" t="str">
        <f aca="false">G242</f>
        <v>A</v>
      </c>
      <c r="H244" s="77" t="s">
        <v>31</v>
      </c>
      <c r="I244" s="78" t="n">
        <f aca="false">変更管理台帳!$AX61</f>
        <v>1.62857142857143</v>
      </c>
      <c r="J244" s="79" t="s">
        <v>32</v>
      </c>
      <c r="K244" s="81" t="n">
        <f aca="false">IF($L242&lt;&gt;"",WORKDAY($L242,1,祝日・休校日!$B$3:$B$62),"")</f>
        <v>45357</v>
      </c>
      <c r="L244" s="81" t="n">
        <f aca="false">IF($K244&lt;&gt;"",WORKDAY($K244,$I244 -0.11,祝日・休校日!$B$3:$B$62),"")</f>
        <v>45358</v>
      </c>
      <c r="M244" s="76" t="n">
        <f aca="false">M243</f>
        <v>0</v>
      </c>
      <c r="N244" s="82" t="n">
        <f aca="false">IF(MAX(O244:DC244)&lt;&gt;0,IF(MAX(O245:DC245)/MAX(O244:DC244)=1,1,MAX(O245:DC245)/MAX(O244:DC244)),0)</f>
        <v>0</v>
      </c>
      <c r="O244" s="83"/>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5"/>
      <c r="AT244" s="86"/>
      <c r="AU244" s="84"/>
      <c r="AV244" s="84"/>
      <c r="AW244" s="84"/>
      <c r="AX244" s="84"/>
      <c r="AY244" s="84"/>
      <c r="AZ244" s="84"/>
      <c r="BA244" s="84"/>
      <c r="BB244" s="84"/>
      <c r="BC244" s="84"/>
      <c r="BD244" s="84"/>
      <c r="BE244" s="84"/>
      <c r="BF244" s="84"/>
      <c r="BG244" s="84"/>
      <c r="BH244" s="84"/>
      <c r="BI244" s="84"/>
      <c r="BJ244" s="84"/>
      <c r="BK244" s="84"/>
      <c r="BL244" s="84"/>
      <c r="BM244" s="84"/>
      <c r="BN244" s="84"/>
      <c r="BO244" s="84"/>
      <c r="BP244" s="84"/>
      <c r="BQ244" s="84"/>
      <c r="BR244" s="84"/>
      <c r="BS244" s="84"/>
      <c r="BT244" s="84"/>
      <c r="BU244" s="84"/>
      <c r="BV244" s="84"/>
      <c r="BW244" s="84"/>
      <c r="BX244" s="85"/>
      <c r="BY244" s="86"/>
      <c r="BZ244" s="84"/>
      <c r="CA244" s="84"/>
      <c r="CB244" s="84"/>
      <c r="CC244" s="84"/>
      <c r="CD244" s="84"/>
      <c r="CE244" s="84"/>
      <c r="CF244" s="84"/>
      <c r="CG244" s="84"/>
      <c r="CH244" s="84"/>
      <c r="CI244" s="84"/>
      <c r="CJ244" s="84"/>
      <c r="CK244" s="84"/>
      <c r="CL244" s="84"/>
      <c r="CM244" s="84"/>
      <c r="CN244" s="84"/>
      <c r="CO244" s="84"/>
      <c r="CP244" s="84"/>
      <c r="CQ244" s="84"/>
      <c r="CR244" s="84"/>
      <c r="CS244" s="84"/>
      <c r="CT244" s="84"/>
      <c r="CU244" s="84"/>
      <c r="CV244" s="84"/>
      <c r="CW244" s="84"/>
      <c r="CX244" s="84"/>
      <c r="CY244" s="84"/>
      <c r="CZ244" s="84"/>
      <c r="DA244" s="84"/>
      <c r="DB244" s="84"/>
      <c r="DC244" s="85"/>
    </row>
    <row r="245" customFormat="false" ht="22.5" hidden="true" customHeight="false" outlineLevel="0" collapsed="false">
      <c r="A245" s="87" t="n">
        <f aca="false">A244</f>
        <v>119</v>
      </c>
      <c r="B245" s="105" t="n">
        <f aca="false">B244</f>
        <v>55</v>
      </c>
      <c r="C245" s="106" t="str">
        <f aca="false">C244</f>
        <v>セクション詳細画面</v>
      </c>
      <c r="D245" s="107" t="str">
        <f aca="false">D244</f>
        <v>①結果一覧ボタン追加
②プレビューボタン追加</v>
      </c>
      <c r="E245" s="91" t="str">
        <f aca="false">E244</f>
        <v>講師</v>
      </c>
      <c r="F245" s="91" t="str">
        <f aca="false">F244</f>
        <v>基礎</v>
      </c>
      <c r="G245" s="91" t="str">
        <f aca="false">G244</f>
        <v>A</v>
      </c>
      <c r="H245" s="92" t="str">
        <f aca="false">H244</f>
        <v>製造</v>
      </c>
      <c r="I245" s="93" t="n">
        <f aca="false">I244</f>
        <v>1.62857142857143</v>
      </c>
      <c r="J245" s="94" t="s">
        <v>33</v>
      </c>
      <c r="K245" s="110"/>
      <c r="L245" s="96"/>
      <c r="M245" s="97" t="n">
        <f aca="false">M244</f>
        <v>0</v>
      </c>
      <c r="N245" s="98" t="n">
        <f aca="false">N244</f>
        <v>0</v>
      </c>
      <c r="O245" s="83"/>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5"/>
      <c r="AT245" s="86"/>
      <c r="AU245" s="84"/>
      <c r="AV245" s="84"/>
      <c r="AW245" s="84"/>
      <c r="AX245" s="84"/>
      <c r="AY245" s="84"/>
      <c r="AZ245" s="84"/>
      <c r="BA245" s="84"/>
      <c r="BB245" s="84"/>
      <c r="BC245" s="84"/>
      <c r="BD245" s="84"/>
      <c r="BE245" s="84"/>
      <c r="BF245" s="84"/>
      <c r="BG245" s="84"/>
      <c r="BH245" s="84"/>
      <c r="BI245" s="84"/>
      <c r="BJ245" s="84"/>
      <c r="BK245" s="84"/>
      <c r="BL245" s="84"/>
      <c r="BM245" s="84"/>
      <c r="BN245" s="84"/>
      <c r="BO245" s="84"/>
      <c r="BP245" s="84"/>
      <c r="BQ245" s="84"/>
      <c r="BR245" s="84"/>
      <c r="BS245" s="84"/>
      <c r="BT245" s="84"/>
      <c r="BU245" s="84"/>
      <c r="BV245" s="84"/>
      <c r="BW245" s="84"/>
      <c r="BX245" s="85"/>
      <c r="BY245" s="86"/>
      <c r="BZ245" s="84"/>
      <c r="CA245" s="84"/>
      <c r="CB245" s="84"/>
      <c r="CC245" s="84"/>
      <c r="CD245" s="84"/>
      <c r="CE245" s="84"/>
      <c r="CF245" s="84"/>
      <c r="CG245" s="84"/>
      <c r="CH245" s="84"/>
      <c r="CI245" s="84"/>
      <c r="CJ245" s="84"/>
      <c r="CK245" s="84"/>
      <c r="CL245" s="84"/>
      <c r="CM245" s="84"/>
      <c r="CN245" s="84"/>
      <c r="CO245" s="84"/>
      <c r="CP245" s="84"/>
      <c r="CQ245" s="84"/>
      <c r="CR245" s="84"/>
      <c r="CS245" s="84"/>
      <c r="CT245" s="84"/>
      <c r="CU245" s="84"/>
      <c r="CV245" s="84"/>
      <c r="CW245" s="84"/>
      <c r="CX245" s="84"/>
      <c r="CY245" s="84"/>
      <c r="CZ245" s="84"/>
      <c r="DA245" s="84"/>
      <c r="DB245" s="84"/>
      <c r="DC245" s="85"/>
    </row>
    <row r="246" customFormat="false" ht="22.5" hidden="true" customHeight="false" outlineLevel="0" collapsed="false">
      <c r="A246" s="99" t="n">
        <f aca="false">(ROW()-6)/2</f>
        <v>120</v>
      </c>
      <c r="B246" s="100" t="n">
        <f aca="false">B245</f>
        <v>55</v>
      </c>
      <c r="C246" s="101" t="str">
        <f aca="false">C245</f>
        <v>セクション詳細画面</v>
      </c>
      <c r="D246" s="102" t="str">
        <f aca="false">D245</f>
        <v>①結果一覧ボタン追加
②プレビューボタン追加</v>
      </c>
      <c r="E246" s="74" t="str">
        <f aca="false">E244</f>
        <v>講師</v>
      </c>
      <c r="F246" s="74" t="str">
        <f aca="false">F244</f>
        <v>基礎</v>
      </c>
      <c r="G246" s="74" t="str">
        <f aca="false">G244</f>
        <v>A</v>
      </c>
      <c r="H246" s="103" t="s">
        <v>34</v>
      </c>
      <c r="I246" s="78" t="n">
        <f aca="false">変更管理台帳!$BW61</f>
        <v>1.05714285714286</v>
      </c>
      <c r="J246" s="79" t="s">
        <v>32</v>
      </c>
      <c r="K246" s="81" t="n">
        <f aca="false">IF($L244&lt;&gt;"",WORKDAY($L244,1,祝日・休校日!$B$3:$B$62),"")</f>
        <v>45359</v>
      </c>
      <c r="L246" s="81" t="n">
        <f aca="false">IF($K246&lt;&gt;"",WORKDAY($K246,$I246 -0.11,祝日・休校日!$B$3:$B$62),"")</f>
        <v>45359</v>
      </c>
      <c r="M246" s="76" t="n">
        <f aca="false">M245</f>
        <v>0</v>
      </c>
      <c r="N246" s="82" t="n">
        <f aca="false">IF(MAX(O246:DC246)&lt;&gt;0,IF(MAX(O247:DC247)/MAX(O246:DC246)=1,1,MAX(O247:DC247)/MAX(O246:DC246)),0)</f>
        <v>0</v>
      </c>
      <c r="O246" s="83"/>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5"/>
      <c r="AT246" s="86"/>
      <c r="AU246" s="84"/>
      <c r="AV246" s="84"/>
      <c r="AW246" s="84"/>
      <c r="AX246" s="84"/>
      <c r="AY246" s="84"/>
      <c r="AZ246" s="84"/>
      <c r="BA246" s="84"/>
      <c r="BB246" s="84"/>
      <c r="BC246" s="84"/>
      <c r="BD246" s="84"/>
      <c r="BE246" s="84"/>
      <c r="BF246" s="84"/>
      <c r="BG246" s="84"/>
      <c r="BH246" s="84"/>
      <c r="BI246" s="84"/>
      <c r="BJ246" s="84"/>
      <c r="BK246" s="84"/>
      <c r="BL246" s="84"/>
      <c r="BM246" s="84"/>
      <c r="BN246" s="84"/>
      <c r="BO246" s="84"/>
      <c r="BP246" s="84"/>
      <c r="BQ246" s="84"/>
      <c r="BR246" s="84"/>
      <c r="BS246" s="84"/>
      <c r="BT246" s="84"/>
      <c r="BU246" s="84"/>
      <c r="BV246" s="84"/>
      <c r="BW246" s="84"/>
      <c r="BX246" s="85"/>
      <c r="BY246" s="86"/>
      <c r="BZ246" s="84"/>
      <c r="CA246" s="84"/>
      <c r="CB246" s="84"/>
      <c r="CC246" s="84"/>
      <c r="CD246" s="84"/>
      <c r="CE246" s="84"/>
      <c r="CF246" s="84"/>
      <c r="CG246" s="84"/>
      <c r="CH246" s="84"/>
      <c r="CI246" s="84"/>
      <c r="CJ246" s="84"/>
      <c r="CK246" s="84"/>
      <c r="CL246" s="84"/>
      <c r="CM246" s="84"/>
      <c r="CN246" s="84"/>
      <c r="CO246" s="84"/>
      <c r="CP246" s="84"/>
      <c r="CQ246" s="84"/>
      <c r="CR246" s="84"/>
      <c r="CS246" s="84"/>
      <c r="CT246" s="84"/>
      <c r="CU246" s="84"/>
      <c r="CV246" s="84"/>
      <c r="CW246" s="84"/>
      <c r="CX246" s="84"/>
      <c r="CY246" s="84"/>
      <c r="CZ246" s="84"/>
      <c r="DA246" s="84"/>
      <c r="DB246" s="84"/>
      <c r="DC246" s="85"/>
    </row>
    <row r="247" customFormat="false" ht="22.5" hidden="true" customHeight="false" outlineLevel="0" collapsed="false">
      <c r="A247" s="104" t="n">
        <f aca="false">A246</f>
        <v>120</v>
      </c>
      <c r="B247" s="105" t="n">
        <f aca="false">B246</f>
        <v>55</v>
      </c>
      <c r="C247" s="106" t="str">
        <f aca="false">C246</f>
        <v>セクション詳細画面</v>
      </c>
      <c r="D247" s="107" t="str">
        <f aca="false">D246</f>
        <v>①結果一覧ボタン追加
②プレビューボタン追加</v>
      </c>
      <c r="E247" s="91" t="str">
        <f aca="false">E246</f>
        <v>講師</v>
      </c>
      <c r="F247" s="91" t="str">
        <f aca="false">F246</f>
        <v>基礎</v>
      </c>
      <c r="G247" s="91" t="str">
        <f aca="false">G246</f>
        <v>A</v>
      </c>
      <c r="H247" s="108" t="str">
        <f aca="false">H246</f>
        <v>試験</v>
      </c>
      <c r="I247" s="109" t="n">
        <f aca="false">I246</f>
        <v>1.05714285714286</v>
      </c>
      <c r="J247" s="94" t="s">
        <v>33</v>
      </c>
      <c r="K247" s="110"/>
      <c r="L247" s="96"/>
      <c r="M247" s="97" t="n">
        <f aca="false">M246</f>
        <v>0</v>
      </c>
      <c r="N247" s="98" t="n">
        <f aca="false">N246</f>
        <v>0</v>
      </c>
      <c r="O247" s="83"/>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5"/>
      <c r="AT247" s="86"/>
      <c r="AU247" s="84"/>
      <c r="AV247" s="84"/>
      <c r="AW247" s="84"/>
      <c r="AX247" s="84"/>
      <c r="AY247" s="84"/>
      <c r="AZ247" s="84"/>
      <c r="BA247" s="84"/>
      <c r="BB247" s="84"/>
      <c r="BC247" s="84"/>
      <c r="BD247" s="84"/>
      <c r="BE247" s="84"/>
      <c r="BF247" s="84"/>
      <c r="BG247" s="84"/>
      <c r="BH247" s="84"/>
      <c r="BI247" s="84"/>
      <c r="BJ247" s="84"/>
      <c r="BK247" s="84"/>
      <c r="BL247" s="84"/>
      <c r="BM247" s="84"/>
      <c r="BN247" s="84"/>
      <c r="BO247" s="84"/>
      <c r="BP247" s="84"/>
      <c r="BQ247" s="84"/>
      <c r="BR247" s="84"/>
      <c r="BS247" s="84"/>
      <c r="BT247" s="84"/>
      <c r="BU247" s="84"/>
      <c r="BV247" s="84"/>
      <c r="BW247" s="84"/>
      <c r="BX247" s="85"/>
      <c r="BY247" s="86"/>
      <c r="BZ247" s="84"/>
      <c r="CA247" s="84"/>
      <c r="CB247" s="84"/>
      <c r="CC247" s="84"/>
      <c r="CD247" s="84"/>
      <c r="CE247" s="84"/>
      <c r="CF247" s="84"/>
      <c r="CG247" s="84"/>
      <c r="CH247" s="84"/>
      <c r="CI247" s="84"/>
      <c r="CJ247" s="84"/>
      <c r="CK247" s="84"/>
      <c r="CL247" s="84"/>
      <c r="CM247" s="84"/>
      <c r="CN247" s="84"/>
      <c r="CO247" s="84"/>
      <c r="CP247" s="84"/>
      <c r="CQ247" s="84"/>
      <c r="CR247" s="84"/>
      <c r="CS247" s="84"/>
      <c r="CT247" s="84"/>
      <c r="CU247" s="84"/>
      <c r="CV247" s="84"/>
      <c r="CW247" s="84"/>
      <c r="CX247" s="84"/>
      <c r="CY247" s="84"/>
      <c r="CZ247" s="84"/>
      <c r="DA247" s="84"/>
      <c r="DB247" s="84"/>
      <c r="DC247" s="85"/>
    </row>
    <row r="248" customFormat="false" ht="18.75" hidden="true" customHeight="false" outlineLevel="0" collapsed="false">
      <c r="A248" s="70" t="n">
        <f aca="false">(ROW()-6)/2</f>
        <v>121</v>
      </c>
      <c r="B248" s="71" t="n">
        <f aca="false">変更管理台帳!$A62</f>
        <v>56</v>
      </c>
      <c r="C248" s="72" t="str">
        <f aca="false">変更管理台帳!$B62</f>
        <v>試験プレビュー画面</v>
      </c>
      <c r="D248" s="73" t="str">
        <f aca="false">変更管理台帳!$C62</f>
        <v>試験プレビュー画面の新規作成</v>
      </c>
      <c r="E248" s="74" t="str">
        <f aca="false">変更管理台帳!$G62</f>
        <v>講師</v>
      </c>
      <c r="F248" s="75" t="str">
        <f aca="false">変更管理台帳!$K62</f>
        <v>初級</v>
      </c>
      <c r="G248" s="76" t="str">
        <f aca="false">変更管理台帳!$L62</f>
        <v>A</v>
      </c>
      <c r="H248" s="112" t="s">
        <v>36</v>
      </c>
      <c r="I248" s="78" t="n">
        <f aca="false">変更管理台帳!$AE62</f>
        <v>2.24285714285714</v>
      </c>
      <c r="J248" s="79" t="s">
        <v>32</v>
      </c>
      <c r="K248" s="80" t="n">
        <v>45355</v>
      </c>
      <c r="L248" s="81" t="n">
        <f aca="false">IF($K248&lt;&gt;"",WORKDAY($K248,$I248 -0.11,祝日・休校日!$B$3:$B$62),"")</f>
        <v>45357</v>
      </c>
      <c r="M248" s="76"/>
      <c r="N248" s="82" t="n">
        <f aca="false">IF(MAX(O248:DC248)&lt;&gt;0,IF(MAX(O249:DC249)/MAX(O248:DC248)=1,1,MAX(O249:DC249)/MAX(O248:DC248)),0)</f>
        <v>0</v>
      </c>
      <c r="O248" s="83"/>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5"/>
      <c r="AT248" s="86"/>
      <c r="AU248" s="84"/>
      <c r="AV248" s="84"/>
      <c r="AW248" s="84"/>
      <c r="AX248" s="84"/>
      <c r="AY248" s="84"/>
      <c r="AZ248" s="84"/>
      <c r="BA248" s="84"/>
      <c r="BB248" s="84"/>
      <c r="BC248" s="84"/>
      <c r="BD248" s="84"/>
      <c r="BE248" s="84"/>
      <c r="BF248" s="84"/>
      <c r="BG248" s="84"/>
      <c r="BH248" s="84"/>
      <c r="BI248" s="84"/>
      <c r="BJ248" s="84"/>
      <c r="BK248" s="84"/>
      <c r="BL248" s="84"/>
      <c r="BM248" s="84"/>
      <c r="BN248" s="84"/>
      <c r="BO248" s="84"/>
      <c r="BP248" s="84"/>
      <c r="BQ248" s="84"/>
      <c r="BR248" s="84"/>
      <c r="BS248" s="84"/>
      <c r="BT248" s="84"/>
      <c r="BU248" s="84"/>
      <c r="BV248" s="84"/>
      <c r="BW248" s="84"/>
      <c r="BX248" s="85"/>
      <c r="BY248" s="86"/>
      <c r="BZ248" s="84"/>
      <c r="CA248" s="84"/>
      <c r="CB248" s="84"/>
      <c r="CC248" s="84"/>
      <c r="CD248" s="84"/>
      <c r="CE248" s="84"/>
      <c r="CF248" s="84"/>
      <c r="CG248" s="84"/>
      <c r="CH248" s="84"/>
      <c r="CI248" s="84"/>
      <c r="CJ248" s="84"/>
      <c r="CK248" s="84"/>
      <c r="CL248" s="84"/>
      <c r="CM248" s="84"/>
      <c r="CN248" s="84"/>
      <c r="CO248" s="84"/>
      <c r="CP248" s="84"/>
      <c r="CQ248" s="84"/>
      <c r="CR248" s="84"/>
      <c r="CS248" s="84"/>
      <c r="CT248" s="84"/>
      <c r="CU248" s="84"/>
      <c r="CV248" s="84"/>
      <c r="CW248" s="84"/>
      <c r="CX248" s="84"/>
      <c r="CY248" s="84"/>
      <c r="CZ248" s="84"/>
      <c r="DA248" s="84"/>
      <c r="DB248" s="84"/>
      <c r="DC248" s="85"/>
    </row>
    <row r="249" customFormat="false" ht="18.75" hidden="true" customHeight="false" outlineLevel="0" collapsed="false">
      <c r="A249" s="87" t="n">
        <f aca="false">A248</f>
        <v>121</v>
      </c>
      <c r="B249" s="88" t="n">
        <f aca="false">B248</f>
        <v>56</v>
      </c>
      <c r="C249" s="89" t="str">
        <f aca="false">C248</f>
        <v>試験プレビュー画面</v>
      </c>
      <c r="D249" s="90" t="str">
        <f aca="false">D248</f>
        <v>試験プレビュー画面の新規作成</v>
      </c>
      <c r="E249" s="91" t="str">
        <f aca="false">E248</f>
        <v>講師</v>
      </c>
      <c r="F249" s="91" t="str">
        <f aca="false">F248</f>
        <v>初級</v>
      </c>
      <c r="G249" s="91" t="str">
        <f aca="false">G248</f>
        <v>A</v>
      </c>
      <c r="H249" s="113" t="str">
        <f aca="false">H248</f>
        <v>設計</v>
      </c>
      <c r="I249" s="93" t="n">
        <f aca="false">I248</f>
        <v>2.24285714285714</v>
      </c>
      <c r="J249" s="94" t="s">
        <v>33</v>
      </c>
      <c r="K249" s="95"/>
      <c r="L249" s="96"/>
      <c r="M249" s="97" t="n">
        <f aca="false">M248</f>
        <v>0</v>
      </c>
      <c r="N249" s="98" t="n">
        <f aca="false">N248</f>
        <v>0</v>
      </c>
      <c r="O249" s="83"/>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5"/>
      <c r="AT249" s="86"/>
      <c r="AU249" s="84"/>
      <c r="AV249" s="84"/>
      <c r="AW249" s="84"/>
      <c r="AX249" s="84"/>
      <c r="AY249" s="84"/>
      <c r="AZ249" s="84"/>
      <c r="BA249" s="84"/>
      <c r="BB249" s="84"/>
      <c r="BC249" s="84"/>
      <c r="BD249" s="84"/>
      <c r="BE249" s="84"/>
      <c r="BF249" s="84"/>
      <c r="BG249" s="84"/>
      <c r="BH249" s="84"/>
      <c r="BI249" s="84"/>
      <c r="BJ249" s="84"/>
      <c r="BK249" s="84"/>
      <c r="BL249" s="84"/>
      <c r="BM249" s="84"/>
      <c r="BN249" s="84"/>
      <c r="BO249" s="84"/>
      <c r="BP249" s="84"/>
      <c r="BQ249" s="84"/>
      <c r="BR249" s="84"/>
      <c r="BS249" s="84"/>
      <c r="BT249" s="84"/>
      <c r="BU249" s="84"/>
      <c r="BV249" s="84"/>
      <c r="BW249" s="84"/>
      <c r="BX249" s="85"/>
      <c r="BY249" s="86"/>
      <c r="BZ249" s="84"/>
      <c r="CA249" s="84"/>
      <c r="CB249" s="84"/>
      <c r="CC249" s="84"/>
      <c r="CD249" s="84"/>
      <c r="CE249" s="84"/>
      <c r="CF249" s="84"/>
      <c r="CG249" s="84"/>
      <c r="CH249" s="84"/>
      <c r="CI249" s="84"/>
      <c r="CJ249" s="84"/>
      <c r="CK249" s="84"/>
      <c r="CL249" s="84"/>
      <c r="CM249" s="84"/>
      <c r="CN249" s="84"/>
      <c r="CO249" s="84"/>
      <c r="CP249" s="84"/>
      <c r="CQ249" s="84"/>
      <c r="CR249" s="84"/>
      <c r="CS249" s="84"/>
      <c r="CT249" s="84"/>
      <c r="CU249" s="84"/>
      <c r="CV249" s="84"/>
      <c r="CW249" s="84"/>
      <c r="CX249" s="84"/>
      <c r="CY249" s="84"/>
      <c r="CZ249" s="84"/>
      <c r="DA249" s="84"/>
      <c r="DB249" s="84"/>
      <c r="DC249" s="85"/>
    </row>
    <row r="250" customFormat="false" ht="18.75" hidden="true" customHeight="false" outlineLevel="0" collapsed="false">
      <c r="A250" s="70" t="n">
        <f aca="false">(ROW()-6)/2</f>
        <v>122</v>
      </c>
      <c r="B250" s="100" t="n">
        <f aca="false">B249</f>
        <v>56</v>
      </c>
      <c r="C250" s="101" t="str">
        <f aca="false">C249</f>
        <v>試験プレビュー画面</v>
      </c>
      <c r="D250" s="102" t="str">
        <f aca="false">D249</f>
        <v>試験プレビュー画面の新規作成</v>
      </c>
      <c r="E250" s="74" t="str">
        <f aca="false">E248</f>
        <v>講師</v>
      </c>
      <c r="F250" s="74" t="str">
        <f aca="false">F248</f>
        <v>初級</v>
      </c>
      <c r="G250" s="74" t="str">
        <f aca="false">G248</f>
        <v>A</v>
      </c>
      <c r="H250" s="77" t="s">
        <v>31</v>
      </c>
      <c r="I250" s="78" t="n">
        <f aca="false">変更管理台帳!$AX62</f>
        <v>3.77142857142857</v>
      </c>
      <c r="J250" s="79" t="s">
        <v>32</v>
      </c>
      <c r="K250" s="81" t="n">
        <f aca="false">IF($L248&lt;&gt;"",WORKDAY($L248,1,祝日・休校日!$B$3:$B$62),"")</f>
        <v>45358</v>
      </c>
      <c r="L250" s="81" t="n">
        <f aca="false">IF($K250&lt;&gt;"",WORKDAY($K250,$I250 -0.11,祝日・休校日!$B$3:$B$62),"")</f>
        <v>45363</v>
      </c>
      <c r="M250" s="76" t="n">
        <f aca="false">M249</f>
        <v>0</v>
      </c>
      <c r="N250" s="82" t="n">
        <f aca="false">IF(MAX(O250:DC250)&lt;&gt;0,IF(MAX(O251:DC251)/MAX(O250:DC250)=1,1,MAX(O251:DC251)/MAX(O250:DC250)),0)</f>
        <v>0</v>
      </c>
      <c r="O250" s="83"/>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5"/>
      <c r="AT250" s="86"/>
      <c r="AU250" s="84"/>
      <c r="AV250" s="84"/>
      <c r="AW250" s="84"/>
      <c r="AX250" s="84"/>
      <c r="AY250" s="84"/>
      <c r="AZ250" s="84"/>
      <c r="BA250" s="84"/>
      <c r="BB250" s="84"/>
      <c r="BC250" s="84"/>
      <c r="BD250" s="84"/>
      <c r="BE250" s="84"/>
      <c r="BF250" s="84"/>
      <c r="BG250" s="84"/>
      <c r="BH250" s="84"/>
      <c r="BI250" s="84"/>
      <c r="BJ250" s="84"/>
      <c r="BK250" s="84"/>
      <c r="BL250" s="84"/>
      <c r="BM250" s="84"/>
      <c r="BN250" s="84"/>
      <c r="BO250" s="84"/>
      <c r="BP250" s="84"/>
      <c r="BQ250" s="84"/>
      <c r="BR250" s="84"/>
      <c r="BS250" s="84"/>
      <c r="BT250" s="84"/>
      <c r="BU250" s="84"/>
      <c r="BV250" s="84"/>
      <c r="BW250" s="84"/>
      <c r="BX250" s="85"/>
      <c r="BY250" s="86"/>
      <c r="BZ250" s="84"/>
      <c r="CA250" s="84"/>
      <c r="CB250" s="84"/>
      <c r="CC250" s="84"/>
      <c r="CD250" s="84"/>
      <c r="CE250" s="84"/>
      <c r="CF250" s="84"/>
      <c r="CG250" s="84"/>
      <c r="CH250" s="84"/>
      <c r="CI250" s="84"/>
      <c r="CJ250" s="84"/>
      <c r="CK250" s="84"/>
      <c r="CL250" s="84"/>
      <c r="CM250" s="84"/>
      <c r="CN250" s="84"/>
      <c r="CO250" s="84"/>
      <c r="CP250" s="84"/>
      <c r="CQ250" s="84"/>
      <c r="CR250" s="84"/>
      <c r="CS250" s="84"/>
      <c r="CT250" s="84"/>
      <c r="CU250" s="84"/>
      <c r="CV250" s="84"/>
      <c r="CW250" s="84"/>
      <c r="CX250" s="84"/>
      <c r="CY250" s="84"/>
      <c r="CZ250" s="84"/>
      <c r="DA250" s="84"/>
      <c r="DB250" s="84"/>
      <c r="DC250" s="85"/>
    </row>
    <row r="251" customFormat="false" ht="18.75" hidden="true" customHeight="false" outlineLevel="0" collapsed="false">
      <c r="A251" s="87" t="n">
        <f aca="false">A250</f>
        <v>122</v>
      </c>
      <c r="B251" s="105" t="n">
        <f aca="false">B250</f>
        <v>56</v>
      </c>
      <c r="C251" s="106" t="str">
        <f aca="false">C250</f>
        <v>試験プレビュー画面</v>
      </c>
      <c r="D251" s="107" t="str">
        <f aca="false">D250</f>
        <v>試験プレビュー画面の新規作成</v>
      </c>
      <c r="E251" s="91" t="str">
        <f aca="false">E250</f>
        <v>講師</v>
      </c>
      <c r="F251" s="91" t="str">
        <f aca="false">F250</f>
        <v>初級</v>
      </c>
      <c r="G251" s="91" t="str">
        <f aca="false">G250</f>
        <v>A</v>
      </c>
      <c r="H251" s="92" t="str">
        <f aca="false">H250</f>
        <v>製造</v>
      </c>
      <c r="I251" s="93" t="n">
        <f aca="false">I250</f>
        <v>3.77142857142857</v>
      </c>
      <c r="J251" s="94" t="s">
        <v>33</v>
      </c>
      <c r="K251" s="110"/>
      <c r="L251" s="96"/>
      <c r="M251" s="97" t="n">
        <f aca="false">M250</f>
        <v>0</v>
      </c>
      <c r="N251" s="98" t="n">
        <f aca="false">N250</f>
        <v>0</v>
      </c>
      <c r="O251" s="83"/>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5"/>
      <c r="AT251" s="86"/>
      <c r="AU251" s="84"/>
      <c r="AV251" s="84"/>
      <c r="AW251" s="84"/>
      <c r="AX251" s="84"/>
      <c r="AY251" s="84"/>
      <c r="AZ251" s="84"/>
      <c r="BA251" s="84"/>
      <c r="BB251" s="84"/>
      <c r="BC251" s="84"/>
      <c r="BD251" s="84"/>
      <c r="BE251" s="84"/>
      <c r="BF251" s="84"/>
      <c r="BG251" s="84"/>
      <c r="BH251" s="84"/>
      <c r="BI251" s="84"/>
      <c r="BJ251" s="84"/>
      <c r="BK251" s="84"/>
      <c r="BL251" s="84"/>
      <c r="BM251" s="84"/>
      <c r="BN251" s="84"/>
      <c r="BO251" s="84"/>
      <c r="BP251" s="84"/>
      <c r="BQ251" s="84"/>
      <c r="BR251" s="84"/>
      <c r="BS251" s="84"/>
      <c r="BT251" s="84"/>
      <c r="BU251" s="84"/>
      <c r="BV251" s="84"/>
      <c r="BW251" s="84"/>
      <c r="BX251" s="85"/>
      <c r="BY251" s="86"/>
      <c r="BZ251" s="84"/>
      <c r="CA251" s="84"/>
      <c r="CB251" s="84"/>
      <c r="CC251" s="84"/>
      <c r="CD251" s="84"/>
      <c r="CE251" s="84"/>
      <c r="CF251" s="84"/>
      <c r="CG251" s="84"/>
      <c r="CH251" s="84"/>
      <c r="CI251" s="84"/>
      <c r="CJ251" s="84"/>
      <c r="CK251" s="84"/>
      <c r="CL251" s="84"/>
      <c r="CM251" s="84"/>
      <c r="CN251" s="84"/>
      <c r="CO251" s="84"/>
      <c r="CP251" s="84"/>
      <c r="CQ251" s="84"/>
      <c r="CR251" s="84"/>
      <c r="CS251" s="84"/>
      <c r="CT251" s="84"/>
      <c r="CU251" s="84"/>
      <c r="CV251" s="84"/>
      <c r="CW251" s="84"/>
      <c r="CX251" s="84"/>
      <c r="CY251" s="84"/>
      <c r="CZ251" s="84"/>
      <c r="DA251" s="84"/>
      <c r="DB251" s="84"/>
      <c r="DC251" s="85"/>
    </row>
    <row r="252" customFormat="false" ht="18.75" hidden="true" customHeight="false" outlineLevel="0" collapsed="false">
      <c r="A252" s="99" t="n">
        <f aca="false">(ROW()-6)/2</f>
        <v>123</v>
      </c>
      <c r="B252" s="100" t="n">
        <f aca="false">B251</f>
        <v>56</v>
      </c>
      <c r="C252" s="101" t="str">
        <f aca="false">C251</f>
        <v>試験プレビュー画面</v>
      </c>
      <c r="D252" s="102" t="str">
        <f aca="false">D251</f>
        <v>試験プレビュー画面の新規作成</v>
      </c>
      <c r="E252" s="74" t="str">
        <f aca="false">E250</f>
        <v>講師</v>
      </c>
      <c r="F252" s="74" t="str">
        <f aca="false">F250</f>
        <v>初級</v>
      </c>
      <c r="G252" s="74" t="str">
        <f aca="false">G250</f>
        <v>A</v>
      </c>
      <c r="H252" s="103" t="s">
        <v>34</v>
      </c>
      <c r="I252" s="78" t="n">
        <f aca="false">変更管理台帳!$BW62</f>
        <v>2.94285714285714</v>
      </c>
      <c r="J252" s="79" t="s">
        <v>32</v>
      </c>
      <c r="K252" s="81" t="n">
        <f aca="false">IF($L250&lt;&gt;"",WORKDAY($L250,1,祝日・休校日!$B$3:$B$62),"")</f>
        <v>45364</v>
      </c>
      <c r="L252" s="81" t="n">
        <f aca="false">IF($K252&lt;&gt;"",WORKDAY($K252,$I252 -0.11,祝日・休校日!$B$3:$B$62),"")</f>
        <v>45366</v>
      </c>
      <c r="M252" s="76" t="n">
        <f aca="false">M251</f>
        <v>0</v>
      </c>
      <c r="N252" s="82" t="n">
        <f aca="false">IF(MAX(O252:DC252)&lt;&gt;0,IF(MAX(O253:DC253)/MAX(O252:DC252)=1,1,MAX(O253:DC253)/MAX(O252:DC252)),0)</f>
        <v>0</v>
      </c>
      <c r="O252" s="83"/>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5"/>
      <c r="AT252" s="86"/>
      <c r="AU252" s="84"/>
      <c r="AV252" s="84"/>
      <c r="AW252" s="84"/>
      <c r="AX252" s="84"/>
      <c r="AY252" s="84"/>
      <c r="AZ252" s="84"/>
      <c r="BA252" s="84"/>
      <c r="BB252" s="84"/>
      <c r="BC252" s="84"/>
      <c r="BD252" s="84"/>
      <c r="BE252" s="84"/>
      <c r="BF252" s="84"/>
      <c r="BG252" s="84"/>
      <c r="BH252" s="84"/>
      <c r="BI252" s="84"/>
      <c r="BJ252" s="84"/>
      <c r="BK252" s="84"/>
      <c r="BL252" s="84"/>
      <c r="BM252" s="84"/>
      <c r="BN252" s="84"/>
      <c r="BO252" s="84"/>
      <c r="BP252" s="84"/>
      <c r="BQ252" s="84"/>
      <c r="BR252" s="84"/>
      <c r="BS252" s="84"/>
      <c r="BT252" s="84"/>
      <c r="BU252" s="84"/>
      <c r="BV252" s="84"/>
      <c r="BW252" s="84"/>
      <c r="BX252" s="85"/>
      <c r="BY252" s="86"/>
      <c r="BZ252" s="84"/>
      <c r="CA252" s="84"/>
      <c r="CB252" s="84"/>
      <c r="CC252" s="84"/>
      <c r="CD252" s="84"/>
      <c r="CE252" s="84"/>
      <c r="CF252" s="84"/>
      <c r="CG252" s="84"/>
      <c r="CH252" s="84"/>
      <c r="CI252" s="84"/>
      <c r="CJ252" s="84"/>
      <c r="CK252" s="84"/>
      <c r="CL252" s="84"/>
      <c r="CM252" s="84"/>
      <c r="CN252" s="84"/>
      <c r="CO252" s="84"/>
      <c r="CP252" s="84"/>
      <c r="CQ252" s="84"/>
      <c r="CR252" s="84"/>
      <c r="CS252" s="84"/>
      <c r="CT252" s="84"/>
      <c r="CU252" s="84"/>
      <c r="CV252" s="84"/>
      <c r="CW252" s="84"/>
      <c r="CX252" s="84"/>
      <c r="CY252" s="84"/>
      <c r="CZ252" s="84"/>
      <c r="DA252" s="84"/>
      <c r="DB252" s="84"/>
      <c r="DC252" s="85"/>
    </row>
    <row r="253" customFormat="false" ht="18.75" hidden="true" customHeight="false" outlineLevel="0" collapsed="false">
      <c r="A253" s="104" t="n">
        <f aca="false">A252</f>
        <v>123</v>
      </c>
      <c r="B253" s="105" t="n">
        <f aca="false">B252</f>
        <v>56</v>
      </c>
      <c r="C253" s="106" t="str">
        <f aca="false">C252</f>
        <v>試験プレビュー画面</v>
      </c>
      <c r="D253" s="107" t="str">
        <f aca="false">D252</f>
        <v>試験プレビュー画面の新規作成</v>
      </c>
      <c r="E253" s="91" t="str">
        <f aca="false">E252</f>
        <v>講師</v>
      </c>
      <c r="F253" s="91" t="str">
        <f aca="false">F252</f>
        <v>初級</v>
      </c>
      <c r="G253" s="91" t="str">
        <f aca="false">G252</f>
        <v>A</v>
      </c>
      <c r="H253" s="108" t="str">
        <f aca="false">H252</f>
        <v>試験</v>
      </c>
      <c r="I253" s="109" t="n">
        <f aca="false">I252</f>
        <v>2.94285714285714</v>
      </c>
      <c r="J253" s="94" t="s">
        <v>33</v>
      </c>
      <c r="K253" s="110"/>
      <c r="L253" s="96"/>
      <c r="M253" s="97" t="n">
        <f aca="false">M252</f>
        <v>0</v>
      </c>
      <c r="N253" s="98" t="n">
        <f aca="false">N252</f>
        <v>0</v>
      </c>
      <c r="O253" s="83"/>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5"/>
      <c r="AT253" s="86"/>
      <c r="AU253" s="84"/>
      <c r="AV253" s="84"/>
      <c r="AW253" s="84"/>
      <c r="AX253" s="84"/>
      <c r="AY253" s="84"/>
      <c r="AZ253" s="84"/>
      <c r="BA253" s="84"/>
      <c r="BB253" s="84"/>
      <c r="BC253" s="84"/>
      <c r="BD253" s="84"/>
      <c r="BE253" s="84"/>
      <c r="BF253" s="84"/>
      <c r="BG253" s="84"/>
      <c r="BH253" s="84"/>
      <c r="BI253" s="84"/>
      <c r="BJ253" s="84"/>
      <c r="BK253" s="84"/>
      <c r="BL253" s="84"/>
      <c r="BM253" s="84"/>
      <c r="BN253" s="84"/>
      <c r="BO253" s="84"/>
      <c r="BP253" s="84"/>
      <c r="BQ253" s="84"/>
      <c r="BR253" s="84"/>
      <c r="BS253" s="84"/>
      <c r="BT253" s="84"/>
      <c r="BU253" s="84"/>
      <c r="BV253" s="84"/>
      <c r="BW253" s="84"/>
      <c r="BX253" s="85"/>
      <c r="BY253" s="86"/>
      <c r="BZ253" s="84"/>
      <c r="CA253" s="84"/>
      <c r="CB253" s="84"/>
      <c r="CC253" s="84"/>
      <c r="CD253" s="84"/>
      <c r="CE253" s="84"/>
      <c r="CF253" s="84"/>
      <c r="CG253" s="84"/>
      <c r="CH253" s="84"/>
      <c r="CI253" s="84"/>
      <c r="CJ253" s="84"/>
      <c r="CK253" s="84"/>
      <c r="CL253" s="84"/>
      <c r="CM253" s="84"/>
      <c r="CN253" s="84"/>
      <c r="CO253" s="84"/>
      <c r="CP253" s="84"/>
      <c r="CQ253" s="84"/>
      <c r="CR253" s="84"/>
      <c r="CS253" s="84"/>
      <c r="CT253" s="84"/>
      <c r="CU253" s="84"/>
      <c r="CV253" s="84"/>
      <c r="CW253" s="84"/>
      <c r="CX253" s="84"/>
      <c r="CY253" s="84"/>
      <c r="CZ253" s="84"/>
      <c r="DA253" s="84"/>
      <c r="DB253" s="84"/>
      <c r="DC253" s="85"/>
    </row>
    <row r="254" customFormat="false" ht="27" hidden="false" customHeight="false" outlineLevel="0" collapsed="false">
      <c r="A254" s="70" t="n">
        <f aca="false">(ROW()-6)/2</f>
        <v>124</v>
      </c>
      <c r="B254" s="111" t="n">
        <f aca="false">変更管理台帳!$A63</f>
        <v>57</v>
      </c>
      <c r="C254" s="72" t="str">
        <f aca="false">変更管理台帳!$B63</f>
        <v>勤怠情報確認(受講生一覧)画面</v>
      </c>
      <c r="D254" s="73" t="str">
        <f aca="false">変更管理台帳!$C63</f>
        <v>勤怠情報確認(受講生一覧)画面の新規作成</v>
      </c>
      <c r="E254" s="74" t="str">
        <f aca="false">変更管理台帳!$G63</f>
        <v>講師</v>
      </c>
      <c r="F254" s="75" t="str">
        <f aca="false">変更管理台帳!$K63</f>
        <v>中級</v>
      </c>
      <c r="G254" s="76" t="n">
        <f aca="false">変更管理台帳!$L63</f>
        <v>0</v>
      </c>
      <c r="H254" s="112" t="s">
        <v>36</v>
      </c>
      <c r="I254" s="78" t="n">
        <f aca="false">変更管理台帳!$AE63</f>
        <v>2.62857142857143</v>
      </c>
      <c r="J254" s="79" t="s">
        <v>32</v>
      </c>
      <c r="K254" s="80"/>
      <c r="L254" s="81" t="str">
        <f aca="false">IF($K254&lt;&gt;"",WORKDAY($K254,$I254 -0.11,祝日・休校日!$B$3:$B$62),"")</f>
        <v/>
      </c>
      <c r="M254" s="76" t="s">
        <v>35</v>
      </c>
      <c r="N254" s="82" t="n">
        <f aca="false">IF(MAX(O254:DC254)&lt;&gt;0,IF(MAX(O255:DC255)/MAX(O254:DC254)=1,1,MAX(O255:DC255)/MAX(O254:DC254)),0)</f>
        <v>0</v>
      </c>
      <c r="O254" s="83"/>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5"/>
      <c r="AT254" s="86"/>
      <c r="AU254" s="84"/>
      <c r="AV254" s="84"/>
      <c r="AW254" s="84"/>
      <c r="AX254" s="84"/>
      <c r="AY254" s="84"/>
      <c r="AZ254" s="84"/>
      <c r="BA254" s="84"/>
      <c r="BB254" s="84"/>
      <c r="BC254" s="84"/>
      <c r="BD254" s="84"/>
      <c r="BE254" s="84"/>
      <c r="BF254" s="84"/>
      <c r="BG254" s="84"/>
      <c r="BH254" s="84"/>
      <c r="BI254" s="84"/>
      <c r="BJ254" s="84"/>
      <c r="BK254" s="84"/>
      <c r="BL254" s="84"/>
      <c r="BM254" s="84"/>
      <c r="BN254" s="84"/>
      <c r="BO254" s="84"/>
      <c r="BP254" s="84"/>
      <c r="BQ254" s="84"/>
      <c r="BR254" s="84"/>
      <c r="BS254" s="84"/>
      <c r="BT254" s="84"/>
      <c r="BU254" s="84"/>
      <c r="BV254" s="84"/>
      <c r="BW254" s="84"/>
      <c r="BX254" s="85"/>
      <c r="BY254" s="86"/>
      <c r="BZ254" s="84"/>
      <c r="CA254" s="84"/>
      <c r="CB254" s="84"/>
      <c r="CC254" s="84"/>
      <c r="CD254" s="84"/>
      <c r="CE254" s="84"/>
      <c r="CF254" s="84"/>
      <c r="CG254" s="84"/>
      <c r="CH254" s="84"/>
      <c r="CI254" s="84"/>
      <c r="CJ254" s="84"/>
      <c r="CK254" s="84"/>
      <c r="CL254" s="84"/>
      <c r="CM254" s="84"/>
      <c r="CN254" s="84"/>
      <c r="CO254" s="84"/>
      <c r="CP254" s="84"/>
      <c r="CQ254" s="84"/>
      <c r="CR254" s="84"/>
      <c r="CS254" s="84"/>
      <c r="CT254" s="84"/>
      <c r="CU254" s="84"/>
      <c r="CV254" s="84"/>
      <c r="CW254" s="84"/>
      <c r="CX254" s="84"/>
      <c r="CY254" s="84"/>
      <c r="CZ254" s="84"/>
      <c r="DA254" s="84"/>
      <c r="DB254" s="84"/>
      <c r="DC254" s="85"/>
    </row>
    <row r="255" customFormat="false" ht="27" hidden="false" customHeight="false" outlineLevel="0" collapsed="false">
      <c r="A255" s="87" t="n">
        <f aca="false">A254</f>
        <v>124</v>
      </c>
      <c r="B255" s="88" t="n">
        <f aca="false">B254</f>
        <v>57</v>
      </c>
      <c r="C255" s="89" t="str">
        <f aca="false">C254</f>
        <v>勤怠情報確認(受講生一覧)画面</v>
      </c>
      <c r="D255" s="90" t="str">
        <f aca="false">D254</f>
        <v>勤怠情報確認(受講生一覧)画面の新規作成</v>
      </c>
      <c r="E255" s="91" t="str">
        <f aca="false">E254</f>
        <v>講師</v>
      </c>
      <c r="F255" s="91" t="str">
        <f aca="false">F254</f>
        <v>中級</v>
      </c>
      <c r="G255" s="91" t="n">
        <f aca="false">G254</f>
        <v>0</v>
      </c>
      <c r="H255" s="113" t="str">
        <f aca="false">H254</f>
        <v>設計</v>
      </c>
      <c r="I255" s="93" t="n">
        <f aca="false">I254</f>
        <v>2.62857142857143</v>
      </c>
      <c r="J255" s="94" t="s">
        <v>33</v>
      </c>
      <c r="K255" s="95"/>
      <c r="L255" s="96"/>
      <c r="M255" s="97" t="str">
        <f aca="false">M254</f>
        <v>&lt;your name&gt;</v>
      </c>
      <c r="N255" s="98" t="n">
        <f aca="false">N254</f>
        <v>0</v>
      </c>
      <c r="O255" s="83"/>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5"/>
      <c r="AT255" s="86"/>
      <c r="AU255" s="84"/>
      <c r="AV255" s="84"/>
      <c r="AW255" s="84"/>
      <c r="AX255" s="84"/>
      <c r="AY255" s="84"/>
      <c r="AZ255" s="84"/>
      <c r="BA255" s="84"/>
      <c r="BB255" s="84"/>
      <c r="BC255" s="84"/>
      <c r="BD255" s="84"/>
      <c r="BE255" s="84"/>
      <c r="BF255" s="84"/>
      <c r="BG255" s="84"/>
      <c r="BH255" s="84"/>
      <c r="BI255" s="84"/>
      <c r="BJ255" s="84"/>
      <c r="BK255" s="84"/>
      <c r="BL255" s="84"/>
      <c r="BM255" s="84"/>
      <c r="BN255" s="84"/>
      <c r="BO255" s="84"/>
      <c r="BP255" s="84"/>
      <c r="BQ255" s="84"/>
      <c r="BR255" s="84"/>
      <c r="BS255" s="84"/>
      <c r="BT255" s="84"/>
      <c r="BU255" s="84"/>
      <c r="BV255" s="84"/>
      <c r="BW255" s="84"/>
      <c r="BX255" s="85"/>
      <c r="BY255" s="86"/>
      <c r="BZ255" s="84"/>
      <c r="CA255" s="84"/>
      <c r="CB255" s="84"/>
      <c r="CC255" s="84"/>
      <c r="CD255" s="84"/>
      <c r="CE255" s="84"/>
      <c r="CF255" s="84"/>
      <c r="CG255" s="84"/>
      <c r="CH255" s="84"/>
      <c r="CI255" s="84"/>
      <c r="CJ255" s="84"/>
      <c r="CK255" s="84"/>
      <c r="CL255" s="84"/>
      <c r="CM255" s="84"/>
      <c r="CN255" s="84"/>
      <c r="CO255" s="84"/>
      <c r="CP255" s="84"/>
      <c r="CQ255" s="84"/>
      <c r="CR255" s="84"/>
      <c r="CS255" s="84"/>
      <c r="CT255" s="84"/>
      <c r="CU255" s="84"/>
      <c r="CV255" s="84"/>
      <c r="CW255" s="84"/>
      <c r="CX255" s="84"/>
      <c r="CY255" s="84"/>
      <c r="CZ255" s="84"/>
      <c r="DA255" s="84"/>
      <c r="DB255" s="84"/>
      <c r="DC255" s="85"/>
    </row>
    <row r="256" customFormat="false" ht="27" hidden="false" customHeight="false" outlineLevel="0" collapsed="false">
      <c r="A256" s="70" t="n">
        <f aca="false">(ROW()-6)/2</f>
        <v>125</v>
      </c>
      <c r="B256" s="100" t="n">
        <f aca="false">B255</f>
        <v>57</v>
      </c>
      <c r="C256" s="101" t="str">
        <f aca="false">C255</f>
        <v>勤怠情報確認(受講生一覧)画面</v>
      </c>
      <c r="D256" s="102" t="str">
        <f aca="false">D255</f>
        <v>勤怠情報確認(受講生一覧)画面の新規作成</v>
      </c>
      <c r="E256" s="74" t="str">
        <f aca="false">E254</f>
        <v>講師</v>
      </c>
      <c r="F256" s="74" t="str">
        <f aca="false">F254</f>
        <v>中級</v>
      </c>
      <c r="G256" s="74" t="n">
        <f aca="false">G254</f>
        <v>0</v>
      </c>
      <c r="H256" s="77" t="s">
        <v>31</v>
      </c>
      <c r="I256" s="78" t="n">
        <f aca="false">変更管理台帳!$AX63</f>
        <v>3.42857142857143</v>
      </c>
      <c r="J256" s="79" t="s">
        <v>32</v>
      </c>
      <c r="K256" s="81" t="str">
        <f aca="false">IF($L254&lt;&gt;"",WORKDAY($L254,1,祝日・休校日!$B$3:$B$62),"")</f>
        <v/>
      </c>
      <c r="L256" s="81" t="str">
        <f aca="false">IF($K256&lt;&gt;"",WORKDAY($K256,$I256 -0.11,祝日・休校日!$B$3:$B$62),"")</f>
        <v/>
      </c>
      <c r="M256" s="76" t="str">
        <f aca="false">M255</f>
        <v>&lt;your name&gt;</v>
      </c>
      <c r="N256" s="82" t="n">
        <f aca="false">IF(MAX(O256:DC256)&lt;&gt;0,IF(MAX(O257:DC257)/MAX(O256:DC256)=1,1,MAX(O257:DC257)/MAX(O256:DC256)),0)</f>
        <v>0</v>
      </c>
      <c r="O256" s="83"/>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5"/>
      <c r="AT256" s="86"/>
      <c r="AU256" s="84"/>
      <c r="AV256" s="84"/>
      <c r="AW256" s="84"/>
      <c r="AX256" s="84"/>
      <c r="AY256" s="84"/>
      <c r="AZ256" s="84"/>
      <c r="BA256" s="84"/>
      <c r="BB256" s="84"/>
      <c r="BC256" s="84"/>
      <c r="BD256" s="84"/>
      <c r="BE256" s="84"/>
      <c r="BF256" s="84"/>
      <c r="BG256" s="84"/>
      <c r="BH256" s="84"/>
      <c r="BI256" s="84"/>
      <c r="BJ256" s="84"/>
      <c r="BK256" s="84"/>
      <c r="BL256" s="84"/>
      <c r="BM256" s="84"/>
      <c r="BN256" s="84"/>
      <c r="BO256" s="84"/>
      <c r="BP256" s="84"/>
      <c r="BQ256" s="84"/>
      <c r="BR256" s="84"/>
      <c r="BS256" s="84"/>
      <c r="BT256" s="84"/>
      <c r="BU256" s="84"/>
      <c r="BV256" s="84"/>
      <c r="BW256" s="84"/>
      <c r="BX256" s="85"/>
      <c r="BY256" s="86"/>
      <c r="BZ256" s="84"/>
      <c r="CA256" s="84"/>
      <c r="CB256" s="84"/>
      <c r="CC256" s="84"/>
      <c r="CD256" s="84"/>
      <c r="CE256" s="84"/>
      <c r="CF256" s="84"/>
      <c r="CG256" s="84"/>
      <c r="CH256" s="84"/>
      <c r="CI256" s="84"/>
      <c r="CJ256" s="84"/>
      <c r="CK256" s="84"/>
      <c r="CL256" s="84"/>
      <c r="CM256" s="84"/>
      <c r="CN256" s="84"/>
      <c r="CO256" s="84"/>
      <c r="CP256" s="84"/>
      <c r="CQ256" s="84"/>
      <c r="CR256" s="84"/>
      <c r="CS256" s="84"/>
      <c r="CT256" s="84"/>
      <c r="CU256" s="84"/>
      <c r="CV256" s="84"/>
      <c r="CW256" s="84"/>
      <c r="CX256" s="84"/>
      <c r="CY256" s="84"/>
      <c r="CZ256" s="84"/>
      <c r="DA256" s="84"/>
      <c r="DB256" s="84"/>
      <c r="DC256" s="85"/>
    </row>
    <row r="257" customFormat="false" ht="27" hidden="false" customHeight="false" outlineLevel="0" collapsed="false">
      <c r="A257" s="87" t="n">
        <f aca="false">A256</f>
        <v>125</v>
      </c>
      <c r="B257" s="105" t="n">
        <f aca="false">B256</f>
        <v>57</v>
      </c>
      <c r="C257" s="106" t="str">
        <f aca="false">C256</f>
        <v>勤怠情報確認(受講生一覧)画面</v>
      </c>
      <c r="D257" s="107" t="str">
        <f aca="false">D256</f>
        <v>勤怠情報確認(受講生一覧)画面の新規作成</v>
      </c>
      <c r="E257" s="91" t="str">
        <f aca="false">E256</f>
        <v>講師</v>
      </c>
      <c r="F257" s="91" t="str">
        <f aca="false">F256</f>
        <v>中級</v>
      </c>
      <c r="G257" s="91" t="n">
        <f aca="false">G256</f>
        <v>0</v>
      </c>
      <c r="H257" s="92" t="str">
        <f aca="false">H256</f>
        <v>製造</v>
      </c>
      <c r="I257" s="93" t="n">
        <f aca="false">I256</f>
        <v>3.42857142857143</v>
      </c>
      <c r="J257" s="94" t="s">
        <v>33</v>
      </c>
      <c r="K257" s="110"/>
      <c r="L257" s="96"/>
      <c r="M257" s="97" t="str">
        <f aca="false">M256</f>
        <v>&lt;your name&gt;</v>
      </c>
      <c r="N257" s="98" t="n">
        <f aca="false">N256</f>
        <v>0</v>
      </c>
      <c r="O257" s="83"/>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5"/>
      <c r="AT257" s="86"/>
      <c r="AU257" s="84"/>
      <c r="AV257" s="84"/>
      <c r="AW257" s="84"/>
      <c r="AX257" s="84"/>
      <c r="AY257" s="84"/>
      <c r="AZ257" s="84"/>
      <c r="BA257" s="84"/>
      <c r="BB257" s="84"/>
      <c r="BC257" s="84"/>
      <c r="BD257" s="84"/>
      <c r="BE257" s="84"/>
      <c r="BF257" s="84"/>
      <c r="BG257" s="84"/>
      <c r="BH257" s="84"/>
      <c r="BI257" s="84"/>
      <c r="BJ257" s="84"/>
      <c r="BK257" s="84"/>
      <c r="BL257" s="84"/>
      <c r="BM257" s="84"/>
      <c r="BN257" s="84"/>
      <c r="BO257" s="84"/>
      <c r="BP257" s="84"/>
      <c r="BQ257" s="84"/>
      <c r="BR257" s="84"/>
      <c r="BS257" s="84"/>
      <c r="BT257" s="84"/>
      <c r="BU257" s="84"/>
      <c r="BV257" s="84"/>
      <c r="BW257" s="84"/>
      <c r="BX257" s="85"/>
      <c r="BY257" s="86"/>
      <c r="BZ257" s="84"/>
      <c r="CA257" s="84"/>
      <c r="CB257" s="84"/>
      <c r="CC257" s="84"/>
      <c r="CD257" s="84"/>
      <c r="CE257" s="84"/>
      <c r="CF257" s="84"/>
      <c r="CG257" s="84"/>
      <c r="CH257" s="84"/>
      <c r="CI257" s="84"/>
      <c r="CJ257" s="84"/>
      <c r="CK257" s="84"/>
      <c r="CL257" s="84"/>
      <c r="CM257" s="84"/>
      <c r="CN257" s="84"/>
      <c r="CO257" s="84"/>
      <c r="CP257" s="84"/>
      <c r="CQ257" s="84"/>
      <c r="CR257" s="84"/>
      <c r="CS257" s="84"/>
      <c r="CT257" s="84"/>
      <c r="CU257" s="84"/>
      <c r="CV257" s="84"/>
      <c r="CW257" s="84"/>
      <c r="CX257" s="84"/>
      <c r="CY257" s="84"/>
      <c r="CZ257" s="84"/>
      <c r="DA257" s="84"/>
      <c r="DB257" s="84"/>
      <c r="DC257" s="85"/>
    </row>
    <row r="258" customFormat="false" ht="27" hidden="false" customHeight="false" outlineLevel="0" collapsed="false">
      <c r="A258" s="99" t="n">
        <f aca="false">(ROW()-6)/2</f>
        <v>126</v>
      </c>
      <c r="B258" s="100" t="n">
        <f aca="false">B257</f>
        <v>57</v>
      </c>
      <c r="C258" s="101" t="str">
        <f aca="false">C257</f>
        <v>勤怠情報確認(受講生一覧)画面</v>
      </c>
      <c r="D258" s="102" t="str">
        <f aca="false">D257</f>
        <v>勤怠情報確認(受講生一覧)画面の新規作成</v>
      </c>
      <c r="E258" s="74" t="str">
        <f aca="false">E256</f>
        <v>講師</v>
      </c>
      <c r="F258" s="74" t="str">
        <f aca="false">F256</f>
        <v>中級</v>
      </c>
      <c r="G258" s="74" t="n">
        <f aca="false">G256</f>
        <v>0</v>
      </c>
      <c r="H258" s="103" t="s">
        <v>34</v>
      </c>
      <c r="I258" s="78" t="n">
        <f aca="false">変更管理台帳!$BW63</f>
        <v>2.94285714285714</v>
      </c>
      <c r="J258" s="79" t="s">
        <v>32</v>
      </c>
      <c r="K258" s="81" t="str">
        <f aca="false">IF($L256&lt;&gt;"",WORKDAY($L256,1,祝日・休校日!$B$3:$B$62),"")</f>
        <v/>
      </c>
      <c r="L258" s="81" t="str">
        <f aca="false">IF($K258&lt;&gt;"",WORKDAY($K258,$I258 -0.11,祝日・休校日!$B$3:$B$62),"")</f>
        <v/>
      </c>
      <c r="M258" s="76" t="str">
        <f aca="false">M257</f>
        <v>&lt;your name&gt;</v>
      </c>
      <c r="N258" s="82" t="n">
        <f aca="false">IF(MAX(O258:DC258)&lt;&gt;0,IF(MAX(O259:DC259)/MAX(O258:DC258)=1,1,MAX(O259:DC259)/MAX(O258:DC258)),0)</f>
        <v>0</v>
      </c>
      <c r="O258" s="83"/>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5"/>
      <c r="AT258" s="86"/>
      <c r="AU258" s="84"/>
      <c r="AV258" s="84"/>
      <c r="AW258" s="84"/>
      <c r="AX258" s="84"/>
      <c r="AY258" s="84"/>
      <c r="AZ258" s="84"/>
      <c r="BA258" s="84"/>
      <c r="BB258" s="84"/>
      <c r="BC258" s="84"/>
      <c r="BD258" s="84"/>
      <c r="BE258" s="84"/>
      <c r="BF258" s="84"/>
      <c r="BG258" s="84"/>
      <c r="BH258" s="84"/>
      <c r="BI258" s="84"/>
      <c r="BJ258" s="84"/>
      <c r="BK258" s="84"/>
      <c r="BL258" s="84"/>
      <c r="BM258" s="84"/>
      <c r="BN258" s="84"/>
      <c r="BO258" s="84"/>
      <c r="BP258" s="84"/>
      <c r="BQ258" s="84"/>
      <c r="BR258" s="84"/>
      <c r="BS258" s="84"/>
      <c r="BT258" s="84"/>
      <c r="BU258" s="84"/>
      <c r="BV258" s="84"/>
      <c r="BW258" s="84"/>
      <c r="BX258" s="85"/>
      <c r="BY258" s="86"/>
      <c r="BZ258" s="84"/>
      <c r="CA258" s="84"/>
      <c r="CB258" s="84"/>
      <c r="CC258" s="84"/>
      <c r="CD258" s="84"/>
      <c r="CE258" s="84"/>
      <c r="CF258" s="84"/>
      <c r="CG258" s="84"/>
      <c r="CH258" s="84"/>
      <c r="CI258" s="84"/>
      <c r="CJ258" s="84"/>
      <c r="CK258" s="84"/>
      <c r="CL258" s="84"/>
      <c r="CM258" s="84"/>
      <c r="CN258" s="84"/>
      <c r="CO258" s="84"/>
      <c r="CP258" s="84"/>
      <c r="CQ258" s="84"/>
      <c r="CR258" s="84"/>
      <c r="CS258" s="84"/>
      <c r="CT258" s="84"/>
      <c r="CU258" s="84"/>
      <c r="CV258" s="84"/>
      <c r="CW258" s="84"/>
      <c r="CX258" s="84"/>
      <c r="CY258" s="84"/>
      <c r="CZ258" s="84"/>
      <c r="DA258" s="84"/>
      <c r="DB258" s="84"/>
      <c r="DC258" s="85"/>
    </row>
    <row r="259" customFormat="false" ht="27" hidden="false" customHeight="false" outlineLevel="0" collapsed="false">
      <c r="A259" s="104" t="n">
        <f aca="false">A258</f>
        <v>126</v>
      </c>
      <c r="B259" s="105" t="n">
        <f aca="false">B258</f>
        <v>57</v>
      </c>
      <c r="C259" s="106" t="str">
        <f aca="false">C258</f>
        <v>勤怠情報確認(受講生一覧)画面</v>
      </c>
      <c r="D259" s="107" t="str">
        <f aca="false">D258</f>
        <v>勤怠情報確認(受講生一覧)画面の新規作成</v>
      </c>
      <c r="E259" s="91" t="str">
        <f aca="false">E258</f>
        <v>講師</v>
      </c>
      <c r="F259" s="91" t="str">
        <f aca="false">F258</f>
        <v>中級</v>
      </c>
      <c r="G259" s="91" t="n">
        <f aca="false">G258</f>
        <v>0</v>
      </c>
      <c r="H259" s="108" t="str">
        <f aca="false">H258</f>
        <v>試験</v>
      </c>
      <c r="I259" s="109" t="n">
        <f aca="false">I258</f>
        <v>2.94285714285714</v>
      </c>
      <c r="J259" s="94" t="s">
        <v>33</v>
      </c>
      <c r="K259" s="110"/>
      <c r="L259" s="96"/>
      <c r="M259" s="97" t="str">
        <f aca="false">M258</f>
        <v>&lt;your name&gt;</v>
      </c>
      <c r="N259" s="98" t="n">
        <f aca="false">N258</f>
        <v>0</v>
      </c>
      <c r="O259" s="83"/>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5"/>
      <c r="AT259" s="86"/>
      <c r="AU259" s="84"/>
      <c r="AV259" s="84"/>
      <c r="AW259" s="84"/>
      <c r="AX259" s="84"/>
      <c r="AY259" s="84"/>
      <c r="AZ259" s="84"/>
      <c r="BA259" s="84"/>
      <c r="BB259" s="84"/>
      <c r="BC259" s="84"/>
      <c r="BD259" s="84"/>
      <c r="BE259" s="84"/>
      <c r="BF259" s="84"/>
      <c r="BG259" s="84"/>
      <c r="BH259" s="84"/>
      <c r="BI259" s="84"/>
      <c r="BJ259" s="84"/>
      <c r="BK259" s="84"/>
      <c r="BL259" s="84"/>
      <c r="BM259" s="84"/>
      <c r="BN259" s="84"/>
      <c r="BO259" s="84"/>
      <c r="BP259" s="84"/>
      <c r="BQ259" s="84"/>
      <c r="BR259" s="84"/>
      <c r="BS259" s="84"/>
      <c r="BT259" s="84"/>
      <c r="BU259" s="84"/>
      <c r="BV259" s="84"/>
      <c r="BW259" s="84"/>
      <c r="BX259" s="85"/>
      <c r="BY259" s="86"/>
      <c r="BZ259" s="84"/>
      <c r="CA259" s="84"/>
      <c r="CB259" s="84"/>
      <c r="CC259" s="84"/>
      <c r="CD259" s="84"/>
      <c r="CE259" s="84"/>
      <c r="CF259" s="84"/>
      <c r="CG259" s="84"/>
      <c r="CH259" s="84"/>
      <c r="CI259" s="84"/>
      <c r="CJ259" s="84"/>
      <c r="CK259" s="84"/>
      <c r="CL259" s="84"/>
      <c r="CM259" s="84"/>
      <c r="CN259" s="84"/>
      <c r="CO259" s="84"/>
      <c r="CP259" s="84"/>
      <c r="CQ259" s="84"/>
      <c r="CR259" s="84"/>
      <c r="CS259" s="84"/>
      <c r="CT259" s="84"/>
      <c r="CU259" s="84"/>
      <c r="CV259" s="84"/>
      <c r="CW259" s="84"/>
      <c r="CX259" s="84"/>
      <c r="CY259" s="84"/>
      <c r="CZ259" s="84"/>
      <c r="DA259" s="84"/>
      <c r="DB259" s="84"/>
      <c r="DC259" s="85"/>
    </row>
    <row r="260" customFormat="false" ht="27" hidden="false" customHeight="false" outlineLevel="0" collapsed="false">
      <c r="A260" s="70" t="n">
        <f aca="false">(ROW()-6)/2</f>
        <v>127</v>
      </c>
      <c r="B260" s="111" t="n">
        <f aca="false">変更管理台帳!$A64</f>
        <v>58</v>
      </c>
      <c r="C260" s="72" t="str">
        <f aca="false">変更管理台帳!$B64</f>
        <v>勤怠一括登録画面</v>
      </c>
      <c r="D260" s="73" t="str">
        <f aca="false">変更管理台帳!$C64</f>
        <v>勤怠一括登録画面の新規作成</v>
      </c>
      <c r="E260" s="74" t="str">
        <f aca="false">変更管理台帳!$G64</f>
        <v>講師</v>
      </c>
      <c r="F260" s="75" t="str">
        <f aca="false">変更管理台帳!$K64</f>
        <v>上級</v>
      </c>
      <c r="G260" s="76" t="str">
        <f aca="false">変更管理台帳!$L64</f>
        <v>B</v>
      </c>
      <c r="H260" s="77" t="s">
        <v>31</v>
      </c>
      <c r="I260" s="78" t="n">
        <f aca="false">変更管理台帳!$AX64</f>
        <v>6.34285714285714</v>
      </c>
      <c r="J260" s="79" t="s">
        <v>32</v>
      </c>
      <c r="K260" s="80"/>
      <c r="L260" s="81" t="str">
        <f aca="false">IF($K260&lt;&gt;"",WORKDAY($K260,$I260 -0.11,祝日・休校日!$B$3:$B$62),"")</f>
        <v/>
      </c>
      <c r="M260" s="76" t="s">
        <v>35</v>
      </c>
      <c r="N260" s="82" t="n">
        <f aca="false">IF(MAX(O260:DC260)&lt;&gt;0,IF(MAX(O261:DC261)/MAX(O260:DC260)=1,1,MAX(O261:DC261)/MAX(O260:DC260)),0)</f>
        <v>0</v>
      </c>
      <c r="O260" s="83"/>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5"/>
      <c r="AT260" s="86"/>
      <c r="AU260" s="84"/>
      <c r="AV260" s="84"/>
      <c r="AW260" s="84"/>
      <c r="AX260" s="84"/>
      <c r="AY260" s="84"/>
      <c r="AZ260" s="84"/>
      <c r="BA260" s="84"/>
      <c r="BB260" s="84"/>
      <c r="BC260" s="84"/>
      <c r="BD260" s="84"/>
      <c r="BE260" s="84"/>
      <c r="BF260" s="84"/>
      <c r="BG260" s="84"/>
      <c r="BH260" s="84"/>
      <c r="BI260" s="84"/>
      <c r="BJ260" s="84"/>
      <c r="BK260" s="84"/>
      <c r="BL260" s="84"/>
      <c r="BM260" s="84"/>
      <c r="BN260" s="84"/>
      <c r="BO260" s="84"/>
      <c r="BP260" s="84"/>
      <c r="BQ260" s="84"/>
      <c r="BR260" s="84"/>
      <c r="BS260" s="84"/>
      <c r="BT260" s="84"/>
      <c r="BU260" s="84"/>
      <c r="BV260" s="84"/>
      <c r="BW260" s="84"/>
      <c r="BX260" s="85"/>
      <c r="BY260" s="86"/>
      <c r="BZ260" s="84"/>
      <c r="CA260" s="84"/>
      <c r="CB260" s="84"/>
      <c r="CC260" s="84"/>
      <c r="CD260" s="84"/>
      <c r="CE260" s="84"/>
      <c r="CF260" s="84"/>
      <c r="CG260" s="84"/>
      <c r="CH260" s="84"/>
      <c r="CI260" s="84"/>
      <c r="CJ260" s="84"/>
      <c r="CK260" s="84"/>
      <c r="CL260" s="84"/>
      <c r="CM260" s="84"/>
      <c r="CN260" s="84"/>
      <c r="CO260" s="84"/>
      <c r="CP260" s="84"/>
      <c r="CQ260" s="84"/>
      <c r="CR260" s="84"/>
      <c r="CS260" s="84"/>
      <c r="CT260" s="84"/>
      <c r="CU260" s="84"/>
      <c r="CV260" s="84"/>
      <c r="CW260" s="84"/>
      <c r="CX260" s="84"/>
      <c r="CY260" s="84"/>
      <c r="CZ260" s="84"/>
      <c r="DA260" s="84"/>
      <c r="DB260" s="84"/>
      <c r="DC260" s="85"/>
    </row>
    <row r="261" customFormat="false" ht="27" hidden="false" customHeight="false" outlineLevel="0" collapsed="false">
      <c r="A261" s="87" t="n">
        <f aca="false">A260</f>
        <v>127</v>
      </c>
      <c r="B261" s="88" t="n">
        <f aca="false">B260</f>
        <v>58</v>
      </c>
      <c r="C261" s="89" t="str">
        <f aca="false">C260</f>
        <v>勤怠一括登録画面</v>
      </c>
      <c r="D261" s="90" t="str">
        <f aca="false">D260</f>
        <v>勤怠一括登録画面の新規作成</v>
      </c>
      <c r="E261" s="91" t="str">
        <f aca="false">E260</f>
        <v>講師</v>
      </c>
      <c r="F261" s="91" t="str">
        <f aca="false">F260</f>
        <v>上級</v>
      </c>
      <c r="G261" s="91" t="str">
        <f aca="false">G260</f>
        <v>B</v>
      </c>
      <c r="H261" s="92" t="str">
        <f aca="false">H260</f>
        <v>製造</v>
      </c>
      <c r="I261" s="93" t="n">
        <f aca="false">I260</f>
        <v>6.34285714285714</v>
      </c>
      <c r="J261" s="94" t="s">
        <v>33</v>
      </c>
      <c r="K261" s="110"/>
      <c r="L261" s="96"/>
      <c r="M261" s="97" t="str">
        <f aca="false">M260</f>
        <v>&lt;your name&gt;</v>
      </c>
      <c r="N261" s="98" t="n">
        <f aca="false">N260</f>
        <v>0</v>
      </c>
      <c r="O261" s="83"/>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5"/>
      <c r="AT261" s="86"/>
      <c r="AU261" s="84"/>
      <c r="AV261" s="84"/>
      <c r="AW261" s="84"/>
      <c r="AX261" s="84"/>
      <c r="AY261" s="84"/>
      <c r="AZ261" s="84"/>
      <c r="BA261" s="84"/>
      <c r="BB261" s="84"/>
      <c r="BC261" s="84"/>
      <c r="BD261" s="84"/>
      <c r="BE261" s="84"/>
      <c r="BF261" s="84"/>
      <c r="BG261" s="84"/>
      <c r="BH261" s="84"/>
      <c r="BI261" s="84"/>
      <c r="BJ261" s="84"/>
      <c r="BK261" s="84"/>
      <c r="BL261" s="84"/>
      <c r="BM261" s="84"/>
      <c r="BN261" s="84"/>
      <c r="BO261" s="84"/>
      <c r="BP261" s="84"/>
      <c r="BQ261" s="84"/>
      <c r="BR261" s="84"/>
      <c r="BS261" s="84"/>
      <c r="BT261" s="84"/>
      <c r="BU261" s="84"/>
      <c r="BV261" s="84"/>
      <c r="BW261" s="84"/>
      <c r="BX261" s="85"/>
      <c r="BY261" s="86"/>
      <c r="BZ261" s="84"/>
      <c r="CA261" s="84"/>
      <c r="CB261" s="84"/>
      <c r="CC261" s="84"/>
      <c r="CD261" s="84"/>
      <c r="CE261" s="84"/>
      <c r="CF261" s="84"/>
      <c r="CG261" s="84"/>
      <c r="CH261" s="84"/>
      <c r="CI261" s="84"/>
      <c r="CJ261" s="84"/>
      <c r="CK261" s="84"/>
      <c r="CL261" s="84"/>
      <c r="CM261" s="84"/>
      <c r="CN261" s="84"/>
      <c r="CO261" s="84"/>
      <c r="CP261" s="84"/>
      <c r="CQ261" s="84"/>
      <c r="CR261" s="84"/>
      <c r="CS261" s="84"/>
      <c r="CT261" s="84"/>
      <c r="CU261" s="84"/>
      <c r="CV261" s="84"/>
      <c r="CW261" s="84"/>
      <c r="CX261" s="84"/>
      <c r="CY261" s="84"/>
      <c r="CZ261" s="84"/>
      <c r="DA261" s="84"/>
      <c r="DB261" s="84"/>
      <c r="DC261" s="85"/>
    </row>
    <row r="262" customFormat="false" ht="27" hidden="false" customHeight="false" outlineLevel="0" collapsed="false">
      <c r="A262" s="99" t="n">
        <f aca="false">(ROW()-6)/2</f>
        <v>128</v>
      </c>
      <c r="B262" s="100" t="n">
        <f aca="false">B261</f>
        <v>58</v>
      </c>
      <c r="C262" s="101" t="str">
        <f aca="false">C261</f>
        <v>勤怠一括登録画面</v>
      </c>
      <c r="D262" s="102" t="str">
        <f aca="false">D261</f>
        <v>勤怠一括登録画面の新規作成</v>
      </c>
      <c r="E262" s="74" t="str">
        <f aca="false">E260</f>
        <v>講師</v>
      </c>
      <c r="F262" s="74" t="str">
        <f aca="false">F260</f>
        <v>上級</v>
      </c>
      <c r="G262" s="74" t="str">
        <f aca="false">G260</f>
        <v>B</v>
      </c>
      <c r="H262" s="103" t="s">
        <v>34</v>
      </c>
      <c r="I262" s="78" t="n">
        <f aca="false">変更管理台帳!$BW64</f>
        <v>3.97142857142857</v>
      </c>
      <c r="J262" s="79" t="s">
        <v>32</v>
      </c>
      <c r="K262" s="81" t="str">
        <f aca="false">IF($L260&lt;&gt;"",WORKDAY($L260,1,祝日・休校日!$B$3:$B$62),"")</f>
        <v/>
      </c>
      <c r="L262" s="81" t="str">
        <f aca="false">IF($K262&lt;&gt;"",WORKDAY($K262,$I262 -0.11,祝日・休校日!$B$3:$B$62),"")</f>
        <v/>
      </c>
      <c r="M262" s="76" t="str">
        <f aca="false">M261</f>
        <v>&lt;your name&gt;</v>
      </c>
      <c r="N262" s="82" t="n">
        <f aca="false">IF(MAX(O262:DC262)&lt;&gt;0,IF(MAX(O263:DC263)/MAX(O262:DC262)=1,1,MAX(O263:DC263)/MAX(O262:DC262)),0)</f>
        <v>0</v>
      </c>
      <c r="O262" s="83"/>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5"/>
      <c r="AT262" s="86"/>
      <c r="AU262" s="84"/>
      <c r="AV262" s="84"/>
      <c r="AW262" s="84"/>
      <c r="AX262" s="84"/>
      <c r="AY262" s="84"/>
      <c r="AZ262" s="84"/>
      <c r="BA262" s="84"/>
      <c r="BB262" s="84"/>
      <c r="BC262" s="84"/>
      <c r="BD262" s="84"/>
      <c r="BE262" s="84"/>
      <c r="BF262" s="84"/>
      <c r="BG262" s="84"/>
      <c r="BH262" s="84"/>
      <c r="BI262" s="84"/>
      <c r="BJ262" s="84"/>
      <c r="BK262" s="84"/>
      <c r="BL262" s="84"/>
      <c r="BM262" s="84"/>
      <c r="BN262" s="84"/>
      <c r="BO262" s="84"/>
      <c r="BP262" s="84"/>
      <c r="BQ262" s="84"/>
      <c r="BR262" s="84"/>
      <c r="BS262" s="84"/>
      <c r="BT262" s="84"/>
      <c r="BU262" s="84"/>
      <c r="BV262" s="84"/>
      <c r="BW262" s="84"/>
      <c r="BX262" s="85"/>
      <c r="BY262" s="86"/>
      <c r="BZ262" s="84"/>
      <c r="CA262" s="84"/>
      <c r="CB262" s="84"/>
      <c r="CC262" s="84"/>
      <c r="CD262" s="84"/>
      <c r="CE262" s="84"/>
      <c r="CF262" s="84"/>
      <c r="CG262" s="84"/>
      <c r="CH262" s="84"/>
      <c r="CI262" s="84"/>
      <c r="CJ262" s="84"/>
      <c r="CK262" s="84"/>
      <c r="CL262" s="84"/>
      <c r="CM262" s="84"/>
      <c r="CN262" s="84"/>
      <c r="CO262" s="84"/>
      <c r="CP262" s="84"/>
      <c r="CQ262" s="84"/>
      <c r="CR262" s="84"/>
      <c r="CS262" s="84"/>
      <c r="CT262" s="84"/>
      <c r="CU262" s="84"/>
      <c r="CV262" s="84"/>
      <c r="CW262" s="84"/>
      <c r="CX262" s="84"/>
      <c r="CY262" s="84"/>
      <c r="CZ262" s="84"/>
      <c r="DA262" s="84"/>
      <c r="DB262" s="84"/>
      <c r="DC262" s="85"/>
    </row>
    <row r="263" customFormat="false" ht="27" hidden="false" customHeight="false" outlineLevel="0" collapsed="false">
      <c r="A263" s="104" t="n">
        <f aca="false">A262</f>
        <v>128</v>
      </c>
      <c r="B263" s="105" t="n">
        <f aca="false">B262</f>
        <v>58</v>
      </c>
      <c r="C263" s="106" t="str">
        <f aca="false">C262</f>
        <v>勤怠一括登録画面</v>
      </c>
      <c r="D263" s="107" t="str">
        <f aca="false">D262</f>
        <v>勤怠一括登録画面の新規作成</v>
      </c>
      <c r="E263" s="91" t="str">
        <f aca="false">E262</f>
        <v>講師</v>
      </c>
      <c r="F263" s="91" t="str">
        <f aca="false">F262</f>
        <v>上級</v>
      </c>
      <c r="G263" s="91" t="str">
        <f aca="false">G262</f>
        <v>B</v>
      </c>
      <c r="H263" s="108" t="str">
        <f aca="false">H262</f>
        <v>試験</v>
      </c>
      <c r="I263" s="109" t="n">
        <f aca="false">I262</f>
        <v>3.97142857142857</v>
      </c>
      <c r="J263" s="94" t="s">
        <v>33</v>
      </c>
      <c r="K263" s="110"/>
      <c r="L263" s="96"/>
      <c r="M263" s="97" t="str">
        <f aca="false">M262</f>
        <v>&lt;your name&gt;</v>
      </c>
      <c r="N263" s="98" t="n">
        <f aca="false">N262</f>
        <v>0</v>
      </c>
      <c r="O263" s="83"/>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5"/>
      <c r="AT263" s="86"/>
      <c r="AU263" s="84"/>
      <c r="AV263" s="84"/>
      <c r="AW263" s="84"/>
      <c r="AX263" s="84"/>
      <c r="AY263" s="84"/>
      <c r="AZ263" s="84"/>
      <c r="BA263" s="84"/>
      <c r="BB263" s="84"/>
      <c r="BC263" s="84"/>
      <c r="BD263" s="84"/>
      <c r="BE263" s="84"/>
      <c r="BF263" s="84"/>
      <c r="BG263" s="84"/>
      <c r="BH263" s="84"/>
      <c r="BI263" s="84"/>
      <c r="BJ263" s="84"/>
      <c r="BK263" s="84"/>
      <c r="BL263" s="84"/>
      <c r="BM263" s="84"/>
      <c r="BN263" s="84"/>
      <c r="BO263" s="84"/>
      <c r="BP263" s="84"/>
      <c r="BQ263" s="84"/>
      <c r="BR263" s="84"/>
      <c r="BS263" s="84"/>
      <c r="BT263" s="84"/>
      <c r="BU263" s="84"/>
      <c r="BV263" s="84"/>
      <c r="BW263" s="84"/>
      <c r="BX263" s="85"/>
      <c r="BY263" s="86"/>
      <c r="BZ263" s="84"/>
      <c r="CA263" s="84"/>
      <c r="CB263" s="84"/>
      <c r="CC263" s="84"/>
      <c r="CD263" s="84"/>
      <c r="CE263" s="84"/>
      <c r="CF263" s="84"/>
      <c r="CG263" s="84"/>
      <c r="CH263" s="84"/>
      <c r="CI263" s="84"/>
      <c r="CJ263" s="84"/>
      <c r="CK263" s="84"/>
      <c r="CL263" s="84"/>
      <c r="CM263" s="84"/>
      <c r="CN263" s="84"/>
      <c r="CO263" s="84"/>
      <c r="CP263" s="84"/>
      <c r="CQ263" s="84"/>
      <c r="CR263" s="84"/>
      <c r="CS263" s="84"/>
      <c r="CT263" s="84"/>
      <c r="CU263" s="84"/>
      <c r="CV263" s="84"/>
      <c r="CW263" s="84"/>
      <c r="CX263" s="84"/>
      <c r="CY263" s="84"/>
      <c r="CZ263" s="84"/>
      <c r="DA263" s="84"/>
      <c r="DB263" s="84"/>
      <c r="DC263" s="85"/>
    </row>
    <row r="264" customFormat="false" ht="24" hidden="true" customHeight="false" outlineLevel="0" collapsed="false">
      <c r="A264" s="70" t="n">
        <f aca="false">(ROW()-6)/2</f>
        <v>129</v>
      </c>
      <c r="B264" s="71" t="n">
        <f aca="false">変更管理台帳!$A65</f>
        <v>59</v>
      </c>
      <c r="C264" s="72" t="str">
        <f aca="false">変更管理台帳!$B65</f>
        <v>引継面談／会場見学 スケジュール一覧画面</v>
      </c>
      <c r="D264" s="73" t="str">
        <f aca="false">変更管理台帳!$C65</f>
        <v>引継面談／会場見学 スケジュール一覧画面の新規作成</v>
      </c>
      <c r="E264" s="74" t="str">
        <f aca="false">変更管理台帳!$G65</f>
        <v>講師</v>
      </c>
      <c r="F264" s="75" t="str">
        <f aca="false">変更管理台帳!$K65</f>
        <v>中級</v>
      </c>
      <c r="G264" s="76" t="str">
        <f aca="false">変更管理台帳!$L65</f>
        <v>B</v>
      </c>
      <c r="H264" s="112" t="s">
        <v>36</v>
      </c>
      <c r="I264" s="78" t="n">
        <f aca="false">変更管理台帳!$AE65</f>
        <v>1.75714285714286</v>
      </c>
      <c r="J264" s="79" t="s">
        <v>32</v>
      </c>
      <c r="K264" s="80" t="n">
        <v>45384</v>
      </c>
      <c r="L264" s="81" t="n">
        <f aca="false">IF($K264&lt;&gt;"",WORKDAY($K264,$I264 -0.11,祝日・休校日!$B$3:$B$62),"")</f>
        <v>45385</v>
      </c>
      <c r="M264" s="76"/>
      <c r="N264" s="82" t="n">
        <f aca="false">IF(MAX(O264:DC264)&lt;&gt;0,IF(MAX(O265:DC265)/MAX(O264:DC264)=1,1,MAX(O265:DC265)/MAX(O264:DC264)),0)</f>
        <v>0</v>
      </c>
      <c r="O264" s="83"/>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5"/>
      <c r="AT264" s="86"/>
      <c r="AU264" s="84"/>
      <c r="AV264" s="84"/>
      <c r="AW264" s="84"/>
      <c r="AX264" s="84"/>
      <c r="AY264" s="84"/>
      <c r="AZ264" s="84"/>
      <c r="BA264" s="84"/>
      <c r="BB264" s="84"/>
      <c r="BC264" s="84"/>
      <c r="BD264" s="84"/>
      <c r="BE264" s="84"/>
      <c r="BF264" s="84"/>
      <c r="BG264" s="84"/>
      <c r="BH264" s="84"/>
      <c r="BI264" s="84"/>
      <c r="BJ264" s="84"/>
      <c r="BK264" s="84"/>
      <c r="BL264" s="84"/>
      <c r="BM264" s="84"/>
      <c r="BN264" s="84"/>
      <c r="BO264" s="84"/>
      <c r="BP264" s="84"/>
      <c r="BQ264" s="84"/>
      <c r="BR264" s="84"/>
      <c r="BS264" s="84"/>
      <c r="BT264" s="84"/>
      <c r="BU264" s="84"/>
      <c r="BV264" s="84"/>
      <c r="BW264" s="84"/>
      <c r="BX264" s="85"/>
      <c r="BY264" s="86"/>
      <c r="BZ264" s="84"/>
      <c r="CA264" s="84"/>
      <c r="CB264" s="84"/>
      <c r="CC264" s="84"/>
      <c r="CD264" s="84"/>
      <c r="CE264" s="84"/>
      <c r="CF264" s="84"/>
      <c r="CG264" s="84"/>
      <c r="CH264" s="84"/>
      <c r="CI264" s="84"/>
      <c r="CJ264" s="84"/>
      <c r="CK264" s="84"/>
      <c r="CL264" s="84"/>
      <c r="CM264" s="84"/>
      <c r="CN264" s="84"/>
      <c r="CO264" s="84"/>
      <c r="CP264" s="84"/>
      <c r="CQ264" s="84"/>
      <c r="CR264" s="84"/>
      <c r="CS264" s="84"/>
      <c r="CT264" s="84"/>
      <c r="CU264" s="84"/>
      <c r="CV264" s="84"/>
      <c r="CW264" s="84"/>
      <c r="CX264" s="84"/>
      <c r="CY264" s="84"/>
      <c r="CZ264" s="84"/>
      <c r="DA264" s="84"/>
      <c r="DB264" s="84"/>
      <c r="DC264" s="85"/>
    </row>
    <row r="265" customFormat="false" ht="24" hidden="true" customHeight="false" outlineLevel="0" collapsed="false">
      <c r="A265" s="87" t="n">
        <f aca="false">A264</f>
        <v>129</v>
      </c>
      <c r="B265" s="88" t="n">
        <f aca="false">B264</f>
        <v>59</v>
      </c>
      <c r="C265" s="89" t="str">
        <f aca="false">C264</f>
        <v>引継面談／会場見学 スケジュール一覧画面</v>
      </c>
      <c r="D265" s="90" t="str">
        <f aca="false">D264</f>
        <v>引継面談／会場見学 スケジュール一覧画面の新規作成</v>
      </c>
      <c r="E265" s="91" t="str">
        <f aca="false">E264</f>
        <v>講師</v>
      </c>
      <c r="F265" s="91" t="str">
        <f aca="false">F264</f>
        <v>中級</v>
      </c>
      <c r="G265" s="91" t="str">
        <f aca="false">G264</f>
        <v>B</v>
      </c>
      <c r="H265" s="113" t="str">
        <f aca="false">H264</f>
        <v>設計</v>
      </c>
      <c r="I265" s="93" t="n">
        <f aca="false">I264</f>
        <v>1.75714285714286</v>
      </c>
      <c r="J265" s="94" t="s">
        <v>33</v>
      </c>
      <c r="K265" s="95"/>
      <c r="L265" s="96"/>
      <c r="M265" s="97" t="n">
        <f aca="false">M264</f>
        <v>0</v>
      </c>
      <c r="N265" s="98" t="n">
        <f aca="false">N264</f>
        <v>0</v>
      </c>
      <c r="O265" s="83"/>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5"/>
      <c r="AT265" s="86"/>
      <c r="AU265" s="84"/>
      <c r="AV265" s="84"/>
      <c r="AW265" s="84"/>
      <c r="AX265" s="84"/>
      <c r="AY265" s="84"/>
      <c r="AZ265" s="84"/>
      <c r="BA265" s="84"/>
      <c r="BB265" s="84"/>
      <c r="BC265" s="84"/>
      <c r="BD265" s="84"/>
      <c r="BE265" s="84"/>
      <c r="BF265" s="84"/>
      <c r="BG265" s="84"/>
      <c r="BH265" s="84"/>
      <c r="BI265" s="84"/>
      <c r="BJ265" s="84"/>
      <c r="BK265" s="84"/>
      <c r="BL265" s="84"/>
      <c r="BM265" s="84"/>
      <c r="BN265" s="84"/>
      <c r="BO265" s="84"/>
      <c r="BP265" s="84"/>
      <c r="BQ265" s="84"/>
      <c r="BR265" s="84"/>
      <c r="BS265" s="84"/>
      <c r="BT265" s="84"/>
      <c r="BU265" s="84"/>
      <c r="BV265" s="84"/>
      <c r="BW265" s="84"/>
      <c r="BX265" s="85"/>
      <c r="BY265" s="86"/>
      <c r="BZ265" s="84"/>
      <c r="CA265" s="84"/>
      <c r="CB265" s="84"/>
      <c r="CC265" s="84"/>
      <c r="CD265" s="84"/>
      <c r="CE265" s="84"/>
      <c r="CF265" s="84"/>
      <c r="CG265" s="84"/>
      <c r="CH265" s="84"/>
      <c r="CI265" s="84"/>
      <c r="CJ265" s="84"/>
      <c r="CK265" s="84"/>
      <c r="CL265" s="84"/>
      <c r="CM265" s="84"/>
      <c r="CN265" s="84"/>
      <c r="CO265" s="84"/>
      <c r="CP265" s="84"/>
      <c r="CQ265" s="84"/>
      <c r="CR265" s="84"/>
      <c r="CS265" s="84"/>
      <c r="CT265" s="84"/>
      <c r="CU265" s="84"/>
      <c r="CV265" s="84"/>
      <c r="CW265" s="84"/>
      <c r="CX265" s="84"/>
      <c r="CY265" s="84"/>
      <c r="CZ265" s="84"/>
      <c r="DA265" s="84"/>
      <c r="DB265" s="84"/>
      <c r="DC265" s="85"/>
    </row>
    <row r="266" customFormat="false" ht="24" hidden="true" customHeight="false" outlineLevel="0" collapsed="false">
      <c r="A266" s="70" t="n">
        <f aca="false">(ROW()-6)/2</f>
        <v>130</v>
      </c>
      <c r="B266" s="100" t="n">
        <f aca="false">B265</f>
        <v>59</v>
      </c>
      <c r="C266" s="101" t="str">
        <f aca="false">C265</f>
        <v>引継面談／会場見学 スケジュール一覧画面</v>
      </c>
      <c r="D266" s="102" t="str">
        <f aca="false">D265</f>
        <v>引継面談／会場見学 スケジュール一覧画面の新規作成</v>
      </c>
      <c r="E266" s="74" t="str">
        <f aca="false">E264</f>
        <v>講師</v>
      </c>
      <c r="F266" s="74" t="str">
        <f aca="false">F264</f>
        <v>中級</v>
      </c>
      <c r="G266" s="74" t="str">
        <f aca="false">G264</f>
        <v>B</v>
      </c>
      <c r="H266" s="77" t="s">
        <v>31</v>
      </c>
      <c r="I266" s="78" t="n">
        <f aca="false">変更管理台帳!$AX65</f>
        <v>2.82857142857143</v>
      </c>
      <c r="J266" s="79" t="s">
        <v>32</v>
      </c>
      <c r="K266" s="81" t="n">
        <f aca="false">IF($L264&lt;&gt;"",WORKDAY($L264,1,祝日・休校日!$B$3:$B$62),"")</f>
        <v>45386</v>
      </c>
      <c r="L266" s="81" t="n">
        <f aca="false">IF($K266&lt;&gt;"",WORKDAY($K266,$I266 -0.11,祝日・休校日!$B$3:$B$62),"")</f>
        <v>45390</v>
      </c>
      <c r="M266" s="76" t="n">
        <f aca="false">M265</f>
        <v>0</v>
      </c>
      <c r="N266" s="82" t="n">
        <f aca="false">IF(MAX(O266:DC266)&lt;&gt;0,IF(MAX(O267:DC267)/MAX(O266:DC266)=1,1,MAX(O267:DC267)/MAX(O266:DC266)),0)</f>
        <v>0</v>
      </c>
      <c r="O266" s="83"/>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5"/>
      <c r="AT266" s="86"/>
      <c r="AU266" s="84"/>
      <c r="AV266" s="84"/>
      <c r="AW266" s="84"/>
      <c r="AX266" s="84"/>
      <c r="AY266" s="84"/>
      <c r="AZ266" s="84"/>
      <c r="BA266" s="84"/>
      <c r="BB266" s="84"/>
      <c r="BC266" s="84"/>
      <c r="BD266" s="84"/>
      <c r="BE266" s="84"/>
      <c r="BF266" s="84"/>
      <c r="BG266" s="84"/>
      <c r="BH266" s="84"/>
      <c r="BI266" s="84"/>
      <c r="BJ266" s="84"/>
      <c r="BK266" s="84"/>
      <c r="BL266" s="84"/>
      <c r="BM266" s="84"/>
      <c r="BN266" s="84"/>
      <c r="BO266" s="84"/>
      <c r="BP266" s="84"/>
      <c r="BQ266" s="84"/>
      <c r="BR266" s="84"/>
      <c r="BS266" s="84"/>
      <c r="BT266" s="84"/>
      <c r="BU266" s="84"/>
      <c r="BV266" s="84"/>
      <c r="BW266" s="84"/>
      <c r="BX266" s="85"/>
      <c r="BY266" s="86"/>
      <c r="BZ266" s="84"/>
      <c r="CA266" s="84"/>
      <c r="CB266" s="84"/>
      <c r="CC266" s="84"/>
      <c r="CD266" s="84"/>
      <c r="CE266" s="84"/>
      <c r="CF266" s="84"/>
      <c r="CG266" s="84"/>
      <c r="CH266" s="84"/>
      <c r="CI266" s="84"/>
      <c r="CJ266" s="84"/>
      <c r="CK266" s="84"/>
      <c r="CL266" s="84"/>
      <c r="CM266" s="84"/>
      <c r="CN266" s="84"/>
      <c r="CO266" s="84"/>
      <c r="CP266" s="84"/>
      <c r="CQ266" s="84"/>
      <c r="CR266" s="84"/>
      <c r="CS266" s="84"/>
      <c r="CT266" s="84"/>
      <c r="CU266" s="84"/>
      <c r="CV266" s="84"/>
      <c r="CW266" s="84"/>
      <c r="CX266" s="84"/>
      <c r="CY266" s="84"/>
      <c r="CZ266" s="84"/>
      <c r="DA266" s="84"/>
      <c r="DB266" s="84"/>
      <c r="DC266" s="85"/>
    </row>
    <row r="267" customFormat="false" ht="24" hidden="true" customHeight="false" outlineLevel="0" collapsed="false">
      <c r="A267" s="87" t="n">
        <f aca="false">A266</f>
        <v>130</v>
      </c>
      <c r="B267" s="105" t="n">
        <f aca="false">B266</f>
        <v>59</v>
      </c>
      <c r="C267" s="106" t="str">
        <f aca="false">C266</f>
        <v>引継面談／会場見学 スケジュール一覧画面</v>
      </c>
      <c r="D267" s="107" t="str">
        <f aca="false">D266</f>
        <v>引継面談／会場見学 スケジュール一覧画面の新規作成</v>
      </c>
      <c r="E267" s="91" t="str">
        <f aca="false">E266</f>
        <v>講師</v>
      </c>
      <c r="F267" s="91" t="str">
        <f aca="false">F266</f>
        <v>中級</v>
      </c>
      <c r="G267" s="91" t="str">
        <f aca="false">G266</f>
        <v>B</v>
      </c>
      <c r="H267" s="92" t="str">
        <f aca="false">H266</f>
        <v>製造</v>
      </c>
      <c r="I267" s="93" t="n">
        <f aca="false">I266</f>
        <v>2.82857142857143</v>
      </c>
      <c r="J267" s="94" t="s">
        <v>33</v>
      </c>
      <c r="K267" s="110"/>
      <c r="L267" s="96"/>
      <c r="M267" s="97" t="n">
        <f aca="false">M266</f>
        <v>0</v>
      </c>
      <c r="N267" s="98" t="n">
        <f aca="false">N266</f>
        <v>0</v>
      </c>
      <c r="O267" s="83"/>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5"/>
      <c r="AT267" s="86"/>
      <c r="AU267" s="84"/>
      <c r="AV267" s="84"/>
      <c r="AW267" s="84"/>
      <c r="AX267" s="84"/>
      <c r="AY267" s="84"/>
      <c r="AZ267" s="84"/>
      <c r="BA267" s="84"/>
      <c r="BB267" s="84"/>
      <c r="BC267" s="84"/>
      <c r="BD267" s="84"/>
      <c r="BE267" s="84"/>
      <c r="BF267" s="84"/>
      <c r="BG267" s="84"/>
      <c r="BH267" s="84"/>
      <c r="BI267" s="84"/>
      <c r="BJ267" s="84"/>
      <c r="BK267" s="84"/>
      <c r="BL267" s="84"/>
      <c r="BM267" s="84"/>
      <c r="BN267" s="84"/>
      <c r="BO267" s="84"/>
      <c r="BP267" s="84"/>
      <c r="BQ267" s="84"/>
      <c r="BR267" s="84"/>
      <c r="BS267" s="84"/>
      <c r="BT267" s="84"/>
      <c r="BU267" s="84"/>
      <c r="BV267" s="84"/>
      <c r="BW267" s="84"/>
      <c r="BX267" s="85"/>
      <c r="BY267" s="86"/>
      <c r="BZ267" s="84"/>
      <c r="CA267" s="84"/>
      <c r="CB267" s="84"/>
      <c r="CC267" s="84"/>
      <c r="CD267" s="84"/>
      <c r="CE267" s="84"/>
      <c r="CF267" s="84"/>
      <c r="CG267" s="84"/>
      <c r="CH267" s="84"/>
      <c r="CI267" s="84"/>
      <c r="CJ267" s="84"/>
      <c r="CK267" s="84"/>
      <c r="CL267" s="84"/>
      <c r="CM267" s="84"/>
      <c r="CN267" s="84"/>
      <c r="CO267" s="84"/>
      <c r="CP267" s="84"/>
      <c r="CQ267" s="84"/>
      <c r="CR267" s="84"/>
      <c r="CS267" s="84"/>
      <c r="CT267" s="84"/>
      <c r="CU267" s="84"/>
      <c r="CV267" s="84"/>
      <c r="CW267" s="84"/>
      <c r="CX267" s="84"/>
      <c r="CY267" s="84"/>
      <c r="CZ267" s="84"/>
      <c r="DA267" s="84"/>
      <c r="DB267" s="84"/>
      <c r="DC267" s="85"/>
    </row>
    <row r="268" customFormat="false" ht="24" hidden="true" customHeight="false" outlineLevel="0" collapsed="false">
      <c r="A268" s="99" t="n">
        <f aca="false">(ROW()-6)/2</f>
        <v>131</v>
      </c>
      <c r="B268" s="100" t="n">
        <f aca="false">B267</f>
        <v>59</v>
      </c>
      <c r="C268" s="101" t="str">
        <f aca="false">C267</f>
        <v>引継面談／会場見学 スケジュール一覧画面</v>
      </c>
      <c r="D268" s="102" t="str">
        <f aca="false">D267</f>
        <v>引継面談／会場見学 スケジュール一覧画面の新規作成</v>
      </c>
      <c r="E268" s="74" t="str">
        <f aca="false">E266</f>
        <v>講師</v>
      </c>
      <c r="F268" s="74" t="str">
        <f aca="false">F266</f>
        <v>中級</v>
      </c>
      <c r="G268" s="74" t="str">
        <f aca="false">G266</f>
        <v>B</v>
      </c>
      <c r="H268" s="103" t="s">
        <v>34</v>
      </c>
      <c r="I268" s="78" t="n">
        <f aca="false">変更管理台帳!$BW65</f>
        <v>2.91428571428571</v>
      </c>
      <c r="J268" s="79" t="s">
        <v>32</v>
      </c>
      <c r="K268" s="81" t="n">
        <f aca="false">IF($L266&lt;&gt;"",WORKDAY($L266,1,祝日・休校日!$B$3:$B$62),"")</f>
        <v>45391</v>
      </c>
      <c r="L268" s="81" t="n">
        <f aca="false">IF($K268&lt;&gt;"",WORKDAY($K268,$I268 -0.11,祝日・休校日!$B$3:$B$62),"")</f>
        <v>45393</v>
      </c>
      <c r="M268" s="76" t="n">
        <f aca="false">M267</f>
        <v>0</v>
      </c>
      <c r="N268" s="82" t="n">
        <f aca="false">IF(MAX(O268:DC268)&lt;&gt;0,IF(MAX(O269:DC269)/MAX(O268:DC268)=1,1,MAX(O269:DC269)/MAX(O268:DC268)),0)</f>
        <v>0</v>
      </c>
      <c r="O268" s="83"/>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5"/>
      <c r="AT268" s="86"/>
      <c r="AU268" s="84"/>
      <c r="AV268" s="84"/>
      <c r="AW268" s="84"/>
      <c r="AX268" s="84"/>
      <c r="AY268" s="84"/>
      <c r="AZ268" s="84"/>
      <c r="BA268" s="84"/>
      <c r="BB268" s="84"/>
      <c r="BC268" s="84"/>
      <c r="BD268" s="84"/>
      <c r="BE268" s="84"/>
      <c r="BF268" s="84"/>
      <c r="BG268" s="84"/>
      <c r="BH268" s="84"/>
      <c r="BI268" s="84"/>
      <c r="BJ268" s="84"/>
      <c r="BK268" s="84"/>
      <c r="BL268" s="84"/>
      <c r="BM268" s="84"/>
      <c r="BN268" s="84"/>
      <c r="BO268" s="84"/>
      <c r="BP268" s="84"/>
      <c r="BQ268" s="84"/>
      <c r="BR268" s="84"/>
      <c r="BS268" s="84"/>
      <c r="BT268" s="84"/>
      <c r="BU268" s="84"/>
      <c r="BV268" s="84"/>
      <c r="BW268" s="84"/>
      <c r="BX268" s="85"/>
      <c r="BY268" s="86"/>
      <c r="BZ268" s="84"/>
      <c r="CA268" s="84"/>
      <c r="CB268" s="84"/>
      <c r="CC268" s="84"/>
      <c r="CD268" s="84"/>
      <c r="CE268" s="84"/>
      <c r="CF268" s="84"/>
      <c r="CG268" s="84"/>
      <c r="CH268" s="84"/>
      <c r="CI268" s="84"/>
      <c r="CJ268" s="84"/>
      <c r="CK268" s="84"/>
      <c r="CL268" s="84"/>
      <c r="CM268" s="84"/>
      <c r="CN268" s="84"/>
      <c r="CO268" s="84"/>
      <c r="CP268" s="84"/>
      <c r="CQ268" s="84"/>
      <c r="CR268" s="84"/>
      <c r="CS268" s="84"/>
      <c r="CT268" s="84"/>
      <c r="CU268" s="84"/>
      <c r="CV268" s="84"/>
      <c r="CW268" s="84"/>
      <c r="CX268" s="84"/>
      <c r="CY268" s="84"/>
      <c r="CZ268" s="84"/>
      <c r="DA268" s="84"/>
      <c r="DB268" s="84"/>
      <c r="DC268" s="85"/>
    </row>
    <row r="269" customFormat="false" ht="24" hidden="true" customHeight="false" outlineLevel="0" collapsed="false">
      <c r="A269" s="104" t="n">
        <f aca="false">A268</f>
        <v>131</v>
      </c>
      <c r="B269" s="105" t="n">
        <f aca="false">B268</f>
        <v>59</v>
      </c>
      <c r="C269" s="106" t="str">
        <f aca="false">C268</f>
        <v>引継面談／会場見学 スケジュール一覧画面</v>
      </c>
      <c r="D269" s="107" t="str">
        <f aca="false">D268</f>
        <v>引継面談／会場見学 スケジュール一覧画面の新規作成</v>
      </c>
      <c r="E269" s="91" t="str">
        <f aca="false">E268</f>
        <v>講師</v>
      </c>
      <c r="F269" s="91" t="str">
        <f aca="false">F268</f>
        <v>中級</v>
      </c>
      <c r="G269" s="91" t="str">
        <f aca="false">G268</f>
        <v>B</v>
      </c>
      <c r="H269" s="108" t="str">
        <f aca="false">H268</f>
        <v>試験</v>
      </c>
      <c r="I269" s="109" t="n">
        <f aca="false">I268</f>
        <v>2.91428571428571</v>
      </c>
      <c r="J269" s="94" t="s">
        <v>33</v>
      </c>
      <c r="K269" s="110"/>
      <c r="L269" s="96"/>
      <c r="M269" s="97" t="n">
        <f aca="false">M268</f>
        <v>0</v>
      </c>
      <c r="N269" s="98" t="n">
        <f aca="false">N268</f>
        <v>0</v>
      </c>
      <c r="O269" s="83"/>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5"/>
      <c r="AT269" s="86"/>
      <c r="AU269" s="84"/>
      <c r="AV269" s="84"/>
      <c r="AW269" s="84"/>
      <c r="AX269" s="84"/>
      <c r="AY269" s="84"/>
      <c r="AZ269" s="84"/>
      <c r="BA269" s="84"/>
      <c r="BB269" s="84"/>
      <c r="BC269" s="84"/>
      <c r="BD269" s="84"/>
      <c r="BE269" s="84"/>
      <c r="BF269" s="84"/>
      <c r="BG269" s="84"/>
      <c r="BH269" s="84"/>
      <c r="BI269" s="84"/>
      <c r="BJ269" s="84"/>
      <c r="BK269" s="84"/>
      <c r="BL269" s="84"/>
      <c r="BM269" s="84"/>
      <c r="BN269" s="84"/>
      <c r="BO269" s="84"/>
      <c r="BP269" s="84"/>
      <c r="BQ269" s="84"/>
      <c r="BR269" s="84"/>
      <c r="BS269" s="84"/>
      <c r="BT269" s="84"/>
      <c r="BU269" s="84"/>
      <c r="BV269" s="84"/>
      <c r="BW269" s="84"/>
      <c r="BX269" s="85"/>
      <c r="BY269" s="86"/>
      <c r="BZ269" s="84"/>
      <c r="CA269" s="84"/>
      <c r="CB269" s="84"/>
      <c r="CC269" s="84"/>
      <c r="CD269" s="84"/>
      <c r="CE269" s="84"/>
      <c r="CF269" s="84"/>
      <c r="CG269" s="84"/>
      <c r="CH269" s="84"/>
      <c r="CI269" s="84"/>
      <c r="CJ269" s="84"/>
      <c r="CK269" s="84"/>
      <c r="CL269" s="84"/>
      <c r="CM269" s="84"/>
      <c r="CN269" s="84"/>
      <c r="CO269" s="84"/>
      <c r="CP269" s="84"/>
      <c r="CQ269" s="84"/>
      <c r="CR269" s="84"/>
      <c r="CS269" s="84"/>
      <c r="CT269" s="84"/>
      <c r="CU269" s="84"/>
      <c r="CV269" s="84"/>
      <c r="CW269" s="84"/>
      <c r="CX269" s="84"/>
      <c r="CY269" s="84"/>
      <c r="CZ269" s="84"/>
      <c r="DA269" s="84"/>
      <c r="DB269" s="84"/>
      <c r="DC269" s="85"/>
    </row>
    <row r="270" customFormat="false" ht="18.75" hidden="true" customHeight="false" outlineLevel="0" collapsed="false">
      <c r="A270" s="70" t="n">
        <f aca="false">(ROW()-6)/2</f>
        <v>132</v>
      </c>
      <c r="B270" s="71" t="n">
        <f aca="false">変更管理台帳!$A66</f>
        <v>60</v>
      </c>
      <c r="C270" s="72" t="str">
        <f aca="false">変更管理台帳!$B66</f>
        <v>成果報告会一覧画面</v>
      </c>
      <c r="D270" s="73" t="str">
        <f aca="false">変更管理台帳!$C66</f>
        <v>成果報告会一覧画面の新規作成</v>
      </c>
      <c r="E270" s="74" t="str">
        <f aca="false">変更管理台帳!$G66</f>
        <v>講師</v>
      </c>
      <c r="F270" s="75" t="str">
        <f aca="false">変更管理台帳!$K66</f>
        <v>中級</v>
      </c>
      <c r="G270" s="76" t="str">
        <f aca="false">変更管理台帳!$L66</f>
        <v>C</v>
      </c>
      <c r="H270" s="77" t="s">
        <v>31</v>
      </c>
      <c r="I270" s="78" t="n">
        <f aca="false">変更管理台帳!$AX66</f>
        <v>3.94285714285714</v>
      </c>
      <c r="J270" s="79" t="s">
        <v>32</v>
      </c>
      <c r="K270" s="80" t="n">
        <v>45336</v>
      </c>
      <c r="L270" s="81" t="n">
        <f aca="false">IF($K270&lt;&gt;"",WORKDAY($K270,$I270 -0.11,祝日・休校日!$B$3:$B$62),"")</f>
        <v>45341</v>
      </c>
      <c r="M270" s="76"/>
      <c r="N270" s="82" t="n">
        <f aca="false">IF(MAX(O270:DC270)&lt;&gt;0,IF(MAX(O271:DC271)/MAX(O270:DC270)=1,1,MAX(O271:DC271)/MAX(O270:DC270)),0)</f>
        <v>0</v>
      </c>
      <c r="O270" s="83"/>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5"/>
      <c r="AT270" s="86"/>
      <c r="AU270" s="84"/>
      <c r="AV270" s="84"/>
      <c r="AW270" s="84"/>
      <c r="AX270" s="84"/>
      <c r="AY270" s="84"/>
      <c r="AZ270" s="84"/>
      <c r="BA270" s="84"/>
      <c r="BB270" s="84"/>
      <c r="BC270" s="84"/>
      <c r="BD270" s="84"/>
      <c r="BE270" s="84"/>
      <c r="BF270" s="84"/>
      <c r="BG270" s="84"/>
      <c r="BH270" s="84"/>
      <c r="BI270" s="84"/>
      <c r="BJ270" s="84"/>
      <c r="BK270" s="84"/>
      <c r="BL270" s="84"/>
      <c r="BM270" s="84"/>
      <c r="BN270" s="84"/>
      <c r="BO270" s="84"/>
      <c r="BP270" s="84"/>
      <c r="BQ270" s="84"/>
      <c r="BR270" s="84"/>
      <c r="BS270" s="84"/>
      <c r="BT270" s="84"/>
      <c r="BU270" s="84"/>
      <c r="BV270" s="84"/>
      <c r="BW270" s="84"/>
      <c r="BX270" s="85"/>
      <c r="BY270" s="86"/>
      <c r="BZ270" s="84"/>
      <c r="CA270" s="84"/>
      <c r="CB270" s="84"/>
      <c r="CC270" s="84"/>
      <c r="CD270" s="84"/>
      <c r="CE270" s="84"/>
      <c r="CF270" s="84"/>
      <c r="CG270" s="84"/>
      <c r="CH270" s="84"/>
      <c r="CI270" s="84"/>
      <c r="CJ270" s="84"/>
      <c r="CK270" s="84"/>
      <c r="CL270" s="84"/>
      <c r="CM270" s="84"/>
      <c r="CN270" s="84"/>
      <c r="CO270" s="84"/>
      <c r="CP270" s="84"/>
      <c r="CQ270" s="84"/>
      <c r="CR270" s="84"/>
      <c r="CS270" s="84"/>
      <c r="CT270" s="84"/>
      <c r="CU270" s="84"/>
      <c r="CV270" s="84"/>
      <c r="CW270" s="84"/>
      <c r="CX270" s="84"/>
      <c r="CY270" s="84"/>
      <c r="CZ270" s="84"/>
      <c r="DA270" s="84"/>
      <c r="DB270" s="84"/>
      <c r="DC270" s="85"/>
    </row>
    <row r="271" customFormat="false" ht="18.75" hidden="true" customHeight="false" outlineLevel="0" collapsed="false">
      <c r="A271" s="87" t="n">
        <f aca="false">A270</f>
        <v>132</v>
      </c>
      <c r="B271" s="88" t="n">
        <f aca="false">B270</f>
        <v>60</v>
      </c>
      <c r="C271" s="89" t="str">
        <f aca="false">C270</f>
        <v>成果報告会一覧画面</v>
      </c>
      <c r="D271" s="90" t="str">
        <f aca="false">D270</f>
        <v>成果報告会一覧画面の新規作成</v>
      </c>
      <c r="E271" s="91" t="str">
        <f aca="false">E270</f>
        <v>講師</v>
      </c>
      <c r="F271" s="91" t="str">
        <f aca="false">F270</f>
        <v>中級</v>
      </c>
      <c r="G271" s="91" t="str">
        <f aca="false">G270</f>
        <v>C</v>
      </c>
      <c r="H271" s="92" t="str">
        <f aca="false">H270</f>
        <v>製造</v>
      </c>
      <c r="I271" s="93" t="n">
        <f aca="false">I270</f>
        <v>3.94285714285714</v>
      </c>
      <c r="J271" s="94" t="s">
        <v>33</v>
      </c>
      <c r="K271" s="110"/>
      <c r="L271" s="96"/>
      <c r="M271" s="97" t="n">
        <f aca="false">M270</f>
        <v>0</v>
      </c>
      <c r="N271" s="98" t="n">
        <f aca="false">N270</f>
        <v>0</v>
      </c>
      <c r="O271" s="83"/>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5"/>
      <c r="AT271" s="86"/>
      <c r="AU271" s="84"/>
      <c r="AV271" s="84"/>
      <c r="AW271" s="84"/>
      <c r="AX271" s="84"/>
      <c r="AY271" s="84"/>
      <c r="AZ271" s="84"/>
      <c r="BA271" s="84"/>
      <c r="BB271" s="84"/>
      <c r="BC271" s="84"/>
      <c r="BD271" s="84"/>
      <c r="BE271" s="84"/>
      <c r="BF271" s="84"/>
      <c r="BG271" s="84"/>
      <c r="BH271" s="84"/>
      <c r="BI271" s="84"/>
      <c r="BJ271" s="84"/>
      <c r="BK271" s="84"/>
      <c r="BL271" s="84"/>
      <c r="BM271" s="84"/>
      <c r="BN271" s="84"/>
      <c r="BO271" s="84"/>
      <c r="BP271" s="84"/>
      <c r="BQ271" s="84"/>
      <c r="BR271" s="84"/>
      <c r="BS271" s="84"/>
      <c r="BT271" s="84"/>
      <c r="BU271" s="84"/>
      <c r="BV271" s="84"/>
      <c r="BW271" s="84"/>
      <c r="BX271" s="85"/>
      <c r="BY271" s="86"/>
      <c r="BZ271" s="84"/>
      <c r="CA271" s="84"/>
      <c r="CB271" s="84"/>
      <c r="CC271" s="84"/>
      <c r="CD271" s="84"/>
      <c r="CE271" s="84"/>
      <c r="CF271" s="84"/>
      <c r="CG271" s="84"/>
      <c r="CH271" s="84"/>
      <c r="CI271" s="84"/>
      <c r="CJ271" s="84"/>
      <c r="CK271" s="84"/>
      <c r="CL271" s="84"/>
      <c r="CM271" s="84"/>
      <c r="CN271" s="84"/>
      <c r="CO271" s="84"/>
      <c r="CP271" s="84"/>
      <c r="CQ271" s="84"/>
      <c r="CR271" s="84"/>
      <c r="CS271" s="84"/>
      <c r="CT271" s="84"/>
      <c r="CU271" s="84"/>
      <c r="CV271" s="84"/>
      <c r="CW271" s="84"/>
      <c r="CX271" s="84"/>
      <c r="CY271" s="84"/>
      <c r="CZ271" s="84"/>
      <c r="DA271" s="84"/>
      <c r="DB271" s="84"/>
      <c r="DC271" s="85"/>
    </row>
    <row r="272" customFormat="false" ht="18.75" hidden="true" customHeight="false" outlineLevel="0" collapsed="false">
      <c r="A272" s="99" t="n">
        <f aca="false">(ROW()-6)/2</f>
        <v>133</v>
      </c>
      <c r="B272" s="100" t="n">
        <f aca="false">B271</f>
        <v>60</v>
      </c>
      <c r="C272" s="101" t="str">
        <f aca="false">C271</f>
        <v>成果報告会一覧画面</v>
      </c>
      <c r="D272" s="102" t="str">
        <f aca="false">D271</f>
        <v>成果報告会一覧画面の新規作成</v>
      </c>
      <c r="E272" s="74" t="str">
        <f aca="false">E270</f>
        <v>講師</v>
      </c>
      <c r="F272" s="74" t="str">
        <f aca="false">F270</f>
        <v>中級</v>
      </c>
      <c r="G272" s="74" t="str">
        <f aca="false">G270</f>
        <v>C</v>
      </c>
      <c r="H272" s="103" t="s">
        <v>34</v>
      </c>
      <c r="I272" s="78" t="n">
        <f aca="false">変更管理台帳!$BW66</f>
        <v>3.97142857142857</v>
      </c>
      <c r="J272" s="79" t="s">
        <v>32</v>
      </c>
      <c r="K272" s="81" t="n">
        <f aca="false">IF($L270&lt;&gt;"",WORKDAY($L270,1,祝日・休校日!$B$3:$B$62),"")</f>
        <v>45342</v>
      </c>
      <c r="L272" s="81" t="n">
        <f aca="false">IF($K272&lt;&gt;"",WORKDAY($K272,$I272 -0.11,祝日・休校日!$B$3:$B$62),"")</f>
        <v>45348</v>
      </c>
      <c r="M272" s="76" t="n">
        <f aca="false">M271</f>
        <v>0</v>
      </c>
      <c r="N272" s="82" t="n">
        <f aca="false">IF(MAX(O272:DC272)&lt;&gt;0,IF(MAX(O273:DC273)/MAX(O272:DC272)=1,1,MAX(O273:DC273)/MAX(O272:DC272)),0)</f>
        <v>0</v>
      </c>
      <c r="O272" s="83"/>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5"/>
      <c r="AT272" s="86"/>
      <c r="AU272" s="84"/>
      <c r="AV272" s="84"/>
      <c r="AW272" s="84"/>
      <c r="AX272" s="84"/>
      <c r="AY272" s="84"/>
      <c r="AZ272" s="84"/>
      <c r="BA272" s="84"/>
      <c r="BB272" s="84"/>
      <c r="BC272" s="84"/>
      <c r="BD272" s="84"/>
      <c r="BE272" s="84"/>
      <c r="BF272" s="84"/>
      <c r="BG272" s="84"/>
      <c r="BH272" s="84"/>
      <c r="BI272" s="84"/>
      <c r="BJ272" s="84"/>
      <c r="BK272" s="84"/>
      <c r="BL272" s="84"/>
      <c r="BM272" s="84"/>
      <c r="BN272" s="84"/>
      <c r="BO272" s="84"/>
      <c r="BP272" s="84"/>
      <c r="BQ272" s="84"/>
      <c r="BR272" s="84"/>
      <c r="BS272" s="84"/>
      <c r="BT272" s="84"/>
      <c r="BU272" s="84"/>
      <c r="BV272" s="84"/>
      <c r="BW272" s="84"/>
      <c r="BX272" s="85"/>
      <c r="BY272" s="86"/>
      <c r="BZ272" s="84"/>
      <c r="CA272" s="84"/>
      <c r="CB272" s="84"/>
      <c r="CC272" s="84"/>
      <c r="CD272" s="84"/>
      <c r="CE272" s="84"/>
      <c r="CF272" s="84"/>
      <c r="CG272" s="84"/>
      <c r="CH272" s="84"/>
      <c r="CI272" s="84"/>
      <c r="CJ272" s="84"/>
      <c r="CK272" s="84"/>
      <c r="CL272" s="84"/>
      <c r="CM272" s="84"/>
      <c r="CN272" s="84"/>
      <c r="CO272" s="84"/>
      <c r="CP272" s="84"/>
      <c r="CQ272" s="84"/>
      <c r="CR272" s="84"/>
      <c r="CS272" s="84"/>
      <c r="CT272" s="84"/>
      <c r="CU272" s="84"/>
      <c r="CV272" s="84"/>
      <c r="CW272" s="84"/>
      <c r="CX272" s="84"/>
      <c r="CY272" s="84"/>
      <c r="CZ272" s="84"/>
      <c r="DA272" s="84"/>
      <c r="DB272" s="84"/>
      <c r="DC272" s="85"/>
    </row>
    <row r="273" customFormat="false" ht="18.75" hidden="true" customHeight="false" outlineLevel="0" collapsed="false">
      <c r="A273" s="104" t="n">
        <f aca="false">A272</f>
        <v>133</v>
      </c>
      <c r="B273" s="105" t="n">
        <f aca="false">B272</f>
        <v>60</v>
      </c>
      <c r="C273" s="106" t="str">
        <f aca="false">C272</f>
        <v>成果報告会一覧画面</v>
      </c>
      <c r="D273" s="107" t="str">
        <f aca="false">D272</f>
        <v>成果報告会一覧画面の新規作成</v>
      </c>
      <c r="E273" s="91" t="str">
        <f aca="false">E272</f>
        <v>講師</v>
      </c>
      <c r="F273" s="91" t="str">
        <f aca="false">F272</f>
        <v>中級</v>
      </c>
      <c r="G273" s="91" t="str">
        <f aca="false">G272</f>
        <v>C</v>
      </c>
      <c r="H273" s="108" t="str">
        <f aca="false">H272</f>
        <v>試験</v>
      </c>
      <c r="I273" s="109" t="n">
        <f aca="false">I272</f>
        <v>3.97142857142857</v>
      </c>
      <c r="J273" s="94" t="s">
        <v>33</v>
      </c>
      <c r="K273" s="110"/>
      <c r="L273" s="96"/>
      <c r="M273" s="97" t="n">
        <f aca="false">M272</f>
        <v>0</v>
      </c>
      <c r="N273" s="98" t="n">
        <f aca="false">N272</f>
        <v>0</v>
      </c>
      <c r="O273" s="83"/>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5"/>
      <c r="AT273" s="86"/>
      <c r="AU273" s="84"/>
      <c r="AV273" s="84"/>
      <c r="AW273" s="84"/>
      <c r="AX273" s="84"/>
      <c r="AY273" s="84"/>
      <c r="AZ273" s="84"/>
      <c r="BA273" s="84"/>
      <c r="BB273" s="84"/>
      <c r="BC273" s="84"/>
      <c r="BD273" s="84"/>
      <c r="BE273" s="84"/>
      <c r="BF273" s="84"/>
      <c r="BG273" s="84"/>
      <c r="BH273" s="84"/>
      <c r="BI273" s="84"/>
      <c r="BJ273" s="84"/>
      <c r="BK273" s="84"/>
      <c r="BL273" s="84"/>
      <c r="BM273" s="84"/>
      <c r="BN273" s="84"/>
      <c r="BO273" s="84"/>
      <c r="BP273" s="84"/>
      <c r="BQ273" s="84"/>
      <c r="BR273" s="84"/>
      <c r="BS273" s="84"/>
      <c r="BT273" s="84"/>
      <c r="BU273" s="84"/>
      <c r="BV273" s="84"/>
      <c r="BW273" s="84"/>
      <c r="BX273" s="85"/>
      <c r="BY273" s="86"/>
      <c r="BZ273" s="84"/>
      <c r="CA273" s="84"/>
      <c r="CB273" s="84"/>
      <c r="CC273" s="84"/>
      <c r="CD273" s="84"/>
      <c r="CE273" s="84"/>
      <c r="CF273" s="84"/>
      <c r="CG273" s="84"/>
      <c r="CH273" s="84"/>
      <c r="CI273" s="84"/>
      <c r="CJ273" s="84"/>
      <c r="CK273" s="84"/>
      <c r="CL273" s="84"/>
      <c r="CM273" s="84"/>
      <c r="CN273" s="84"/>
      <c r="CO273" s="84"/>
      <c r="CP273" s="84"/>
      <c r="CQ273" s="84"/>
      <c r="CR273" s="84"/>
      <c r="CS273" s="84"/>
      <c r="CT273" s="84"/>
      <c r="CU273" s="84"/>
      <c r="CV273" s="84"/>
      <c r="CW273" s="84"/>
      <c r="CX273" s="84"/>
      <c r="CY273" s="84"/>
      <c r="CZ273" s="84"/>
      <c r="DA273" s="84"/>
      <c r="DB273" s="84"/>
      <c r="DC273" s="85"/>
    </row>
    <row r="274" customFormat="false" ht="24" hidden="true" customHeight="false" outlineLevel="0" collapsed="false">
      <c r="A274" s="70" t="n">
        <f aca="false">(ROW()-6)/2</f>
        <v>134</v>
      </c>
      <c r="B274" s="71" t="n">
        <f aca="false">変更管理台帳!$A67</f>
        <v>61</v>
      </c>
      <c r="C274" s="72" t="str">
        <f aca="false">変更管理台帳!$B67</f>
        <v>成果報告会予約状況詳細画面</v>
      </c>
      <c r="D274" s="73" t="str">
        <f aca="false">変更管理台帳!$C67</f>
        <v>成果報告会予約状況詳細画面の新規作成</v>
      </c>
      <c r="E274" s="74" t="str">
        <f aca="false">変更管理台帳!$G67</f>
        <v>講師</v>
      </c>
      <c r="F274" s="75" t="str">
        <f aca="false">変更管理台帳!$K67</f>
        <v>中級</v>
      </c>
      <c r="G274" s="76" t="str">
        <f aca="false">変更管理台帳!$L67</f>
        <v>C</v>
      </c>
      <c r="H274" s="77" t="s">
        <v>31</v>
      </c>
      <c r="I274" s="78" t="n">
        <f aca="false">変更管理台帳!$AX67</f>
        <v>3.68571428571429</v>
      </c>
      <c r="J274" s="79" t="s">
        <v>32</v>
      </c>
      <c r="K274" s="80" t="n">
        <v>45336</v>
      </c>
      <c r="L274" s="81" t="n">
        <f aca="false">IF($K274&lt;&gt;"",WORKDAY($K274,$I274 -0.11,祝日・休校日!$B$3:$B$62),"")</f>
        <v>45341</v>
      </c>
      <c r="M274" s="76"/>
      <c r="N274" s="82" t="n">
        <f aca="false">IF(MAX(O274:DC274)&lt;&gt;0,IF(MAX(O275:DC275)/MAX(O274:DC274)=1,1,MAX(O275:DC275)/MAX(O274:DC274)),0)</f>
        <v>0</v>
      </c>
      <c r="O274" s="83"/>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5"/>
      <c r="AT274" s="86"/>
      <c r="AU274" s="84"/>
      <c r="AV274" s="84"/>
      <c r="AW274" s="84"/>
      <c r="AX274" s="84"/>
      <c r="AY274" s="84"/>
      <c r="AZ274" s="84"/>
      <c r="BA274" s="84"/>
      <c r="BB274" s="84"/>
      <c r="BC274" s="84"/>
      <c r="BD274" s="84"/>
      <c r="BE274" s="84"/>
      <c r="BF274" s="84"/>
      <c r="BG274" s="84"/>
      <c r="BH274" s="84"/>
      <c r="BI274" s="84"/>
      <c r="BJ274" s="84"/>
      <c r="BK274" s="84"/>
      <c r="BL274" s="84"/>
      <c r="BM274" s="84"/>
      <c r="BN274" s="84"/>
      <c r="BO274" s="84"/>
      <c r="BP274" s="84"/>
      <c r="BQ274" s="84"/>
      <c r="BR274" s="84"/>
      <c r="BS274" s="84"/>
      <c r="BT274" s="84"/>
      <c r="BU274" s="84"/>
      <c r="BV274" s="84"/>
      <c r="BW274" s="84"/>
      <c r="BX274" s="85"/>
      <c r="BY274" s="86"/>
      <c r="BZ274" s="84"/>
      <c r="CA274" s="84"/>
      <c r="CB274" s="84"/>
      <c r="CC274" s="84"/>
      <c r="CD274" s="84"/>
      <c r="CE274" s="84"/>
      <c r="CF274" s="84"/>
      <c r="CG274" s="84"/>
      <c r="CH274" s="84"/>
      <c r="CI274" s="84"/>
      <c r="CJ274" s="84"/>
      <c r="CK274" s="84"/>
      <c r="CL274" s="84"/>
      <c r="CM274" s="84"/>
      <c r="CN274" s="84"/>
      <c r="CO274" s="84"/>
      <c r="CP274" s="84"/>
      <c r="CQ274" s="84"/>
      <c r="CR274" s="84"/>
      <c r="CS274" s="84"/>
      <c r="CT274" s="84"/>
      <c r="CU274" s="84"/>
      <c r="CV274" s="84"/>
      <c r="CW274" s="84"/>
      <c r="CX274" s="84"/>
      <c r="CY274" s="84"/>
      <c r="CZ274" s="84"/>
      <c r="DA274" s="84"/>
      <c r="DB274" s="84"/>
      <c r="DC274" s="85"/>
    </row>
    <row r="275" customFormat="false" ht="24" hidden="true" customHeight="false" outlineLevel="0" collapsed="false">
      <c r="A275" s="87" t="n">
        <f aca="false">A274</f>
        <v>134</v>
      </c>
      <c r="B275" s="105" t="n">
        <f aca="false">B274</f>
        <v>61</v>
      </c>
      <c r="C275" s="106" t="str">
        <f aca="false">C274</f>
        <v>成果報告会予約状況詳細画面</v>
      </c>
      <c r="D275" s="107" t="str">
        <f aca="false">D274</f>
        <v>成果報告会予約状況詳細画面の新規作成</v>
      </c>
      <c r="E275" s="91" t="str">
        <f aca="false">E274</f>
        <v>講師</v>
      </c>
      <c r="F275" s="91" t="str">
        <f aca="false">F274</f>
        <v>中級</v>
      </c>
      <c r="G275" s="91" t="str">
        <f aca="false">G274</f>
        <v>C</v>
      </c>
      <c r="H275" s="92" t="str">
        <f aca="false">H274</f>
        <v>製造</v>
      </c>
      <c r="I275" s="93" t="n">
        <f aca="false">I274</f>
        <v>3.68571428571429</v>
      </c>
      <c r="J275" s="94" t="s">
        <v>33</v>
      </c>
      <c r="K275" s="110"/>
      <c r="L275" s="96"/>
      <c r="M275" s="97" t="n">
        <f aca="false">M274</f>
        <v>0</v>
      </c>
      <c r="N275" s="98" t="n">
        <f aca="false">N274</f>
        <v>0</v>
      </c>
      <c r="O275" s="83"/>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5"/>
      <c r="AT275" s="86"/>
      <c r="AU275" s="84"/>
      <c r="AV275" s="84"/>
      <c r="AW275" s="84"/>
      <c r="AX275" s="84"/>
      <c r="AY275" s="84"/>
      <c r="AZ275" s="84"/>
      <c r="BA275" s="84"/>
      <c r="BB275" s="84"/>
      <c r="BC275" s="84"/>
      <c r="BD275" s="84"/>
      <c r="BE275" s="84"/>
      <c r="BF275" s="84"/>
      <c r="BG275" s="84"/>
      <c r="BH275" s="84"/>
      <c r="BI275" s="84"/>
      <c r="BJ275" s="84"/>
      <c r="BK275" s="84"/>
      <c r="BL275" s="84"/>
      <c r="BM275" s="84"/>
      <c r="BN275" s="84"/>
      <c r="BO275" s="84"/>
      <c r="BP275" s="84"/>
      <c r="BQ275" s="84"/>
      <c r="BR275" s="84"/>
      <c r="BS275" s="84"/>
      <c r="BT275" s="84"/>
      <c r="BU275" s="84"/>
      <c r="BV275" s="84"/>
      <c r="BW275" s="84"/>
      <c r="BX275" s="85"/>
      <c r="BY275" s="86"/>
      <c r="BZ275" s="84"/>
      <c r="CA275" s="84"/>
      <c r="CB275" s="84"/>
      <c r="CC275" s="84"/>
      <c r="CD275" s="84"/>
      <c r="CE275" s="84"/>
      <c r="CF275" s="84"/>
      <c r="CG275" s="84"/>
      <c r="CH275" s="84"/>
      <c r="CI275" s="84"/>
      <c r="CJ275" s="84"/>
      <c r="CK275" s="84"/>
      <c r="CL275" s="84"/>
      <c r="CM275" s="84"/>
      <c r="CN275" s="84"/>
      <c r="CO275" s="84"/>
      <c r="CP275" s="84"/>
      <c r="CQ275" s="84"/>
      <c r="CR275" s="84"/>
      <c r="CS275" s="84"/>
      <c r="CT275" s="84"/>
      <c r="CU275" s="84"/>
      <c r="CV275" s="84"/>
      <c r="CW275" s="84"/>
      <c r="CX275" s="84"/>
      <c r="CY275" s="84"/>
      <c r="CZ275" s="84"/>
      <c r="DA275" s="84"/>
      <c r="DB275" s="84"/>
      <c r="DC275" s="85"/>
    </row>
    <row r="276" customFormat="false" ht="24" hidden="true" customHeight="false" outlineLevel="0" collapsed="false">
      <c r="A276" s="99" t="n">
        <f aca="false">(ROW()-6)/2</f>
        <v>135</v>
      </c>
      <c r="B276" s="100" t="n">
        <f aca="false">B275</f>
        <v>61</v>
      </c>
      <c r="C276" s="101" t="str">
        <f aca="false">C275</f>
        <v>成果報告会予約状況詳細画面</v>
      </c>
      <c r="D276" s="102" t="str">
        <f aca="false">D275</f>
        <v>成果報告会予約状況詳細画面の新規作成</v>
      </c>
      <c r="E276" s="74" t="str">
        <f aca="false">E274</f>
        <v>講師</v>
      </c>
      <c r="F276" s="74" t="str">
        <f aca="false">F274</f>
        <v>中級</v>
      </c>
      <c r="G276" s="74" t="str">
        <f aca="false">G274</f>
        <v>C</v>
      </c>
      <c r="H276" s="103" t="s">
        <v>34</v>
      </c>
      <c r="I276" s="78" t="n">
        <f aca="false">変更管理台帳!$BW67</f>
        <v>3.88571428571429</v>
      </c>
      <c r="J276" s="79" t="s">
        <v>32</v>
      </c>
      <c r="K276" s="81" t="n">
        <f aca="false">IF($L274&lt;&gt;"",WORKDAY($L274,1,祝日・休校日!$B$3:$B$62),"")</f>
        <v>45342</v>
      </c>
      <c r="L276" s="81" t="n">
        <f aca="false">IF($K276&lt;&gt;"",WORKDAY($K276,$I276 -0.11,祝日・休校日!$B$3:$B$62),"")</f>
        <v>45348</v>
      </c>
      <c r="M276" s="76" t="n">
        <f aca="false">M275</f>
        <v>0</v>
      </c>
      <c r="N276" s="82" t="n">
        <f aca="false">IF(MAX(O276:DC276)&lt;&gt;0,IF(MAX(O277:DC277)/MAX(O276:DC276)=1,1,MAX(O277:DC277)/MAX(O276:DC276)),0)</f>
        <v>0</v>
      </c>
      <c r="O276" s="83"/>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5"/>
      <c r="AT276" s="86"/>
      <c r="AU276" s="84"/>
      <c r="AV276" s="84"/>
      <c r="AW276" s="84"/>
      <c r="AX276" s="84"/>
      <c r="AY276" s="84"/>
      <c r="AZ276" s="84"/>
      <c r="BA276" s="84"/>
      <c r="BB276" s="84"/>
      <c r="BC276" s="84"/>
      <c r="BD276" s="84"/>
      <c r="BE276" s="84"/>
      <c r="BF276" s="84"/>
      <c r="BG276" s="84"/>
      <c r="BH276" s="84"/>
      <c r="BI276" s="84"/>
      <c r="BJ276" s="84"/>
      <c r="BK276" s="84"/>
      <c r="BL276" s="84"/>
      <c r="BM276" s="84"/>
      <c r="BN276" s="84"/>
      <c r="BO276" s="84"/>
      <c r="BP276" s="84"/>
      <c r="BQ276" s="84"/>
      <c r="BR276" s="84"/>
      <c r="BS276" s="84"/>
      <c r="BT276" s="84"/>
      <c r="BU276" s="84"/>
      <c r="BV276" s="84"/>
      <c r="BW276" s="84"/>
      <c r="BX276" s="85"/>
      <c r="BY276" s="86"/>
      <c r="BZ276" s="84"/>
      <c r="CA276" s="84"/>
      <c r="CB276" s="84"/>
      <c r="CC276" s="84"/>
      <c r="CD276" s="84"/>
      <c r="CE276" s="84"/>
      <c r="CF276" s="84"/>
      <c r="CG276" s="84"/>
      <c r="CH276" s="84"/>
      <c r="CI276" s="84"/>
      <c r="CJ276" s="84"/>
      <c r="CK276" s="84"/>
      <c r="CL276" s="84"/>
      <c r="CM276" s="84"/>
      <c r="CN276" s="84"/>
      <c r="CO276" s="84"/>
      <c r="CP276" s="84"/>
      <c r="CQ276" s="84"/>
      <c r="CR276" s="84"/>
      <c r="CS276" s="84"/>
      <c r="CT276" s="84"/>
      <c r="CU276" s="84"/>
      <c r="CV276" s="84"/>
      <c r="CW276" s="84"/>
      <c r="CX276" s="84"/>
      <c r="CY276" s="84"/>
      <c r="CZ276" s="84"/>
      <c r="DA276" s="84"/>
      <c r="DB276" s="84"/>
      <c r="DC276" s="85"/>
    </row>
    <row r="277" customFormat="false" ht="24" hidden="true" customHeight="false" outlineLevel="0" collapsed="false">
      <c r="A277" s="104" t="n">
        <f aca="false">A276</f>
        <v>135</v>
      </c>
      <c r="B277" s="105" t="n">
        <f aca="false">B276</f>
        <v>61</v>
      </c>
      <c r="C277" s="106" t="str">
        <f aca="false">C276</f>
        <v>成果報告会予約状況詳細画面</v>
      </c>
      <c r="D277" s="107" t="str">
        <f aca="false">D276</f>
        <v>成果報告会予約状況詳細画面の新規作成</v>
      </c>
      <c r="E277" s="91" t="str">
        <f aca="false">E276</f>
        <v>講師</v>
      </c>
      <c r="F277" s="91" t="str">
        <f aca="false">F276</f>
        <v>中級</v>
      </c>
      <c r="G277" s="91" t="str">
        <f aca="false">G276</f>
        <v>C</v>
      </c>
      <c r="H277" s="108" t="str">
        <f aca="false">H276</f>
        <v>試験</v>
      </c>
      <c r="I277" s="109" t="n">
        <f aca="false">I276</f>
        <v>3.88571428571429</v>
      </c>
      <c r="J277" s="94" t="s">
        <v>33</v>
      </c>
      <c r="K277" s="110"/>
      <c r="L277" s="96"/>
      <c r="M277" s="97" t="n">
        <f aca="false">M276</f>
        <v>0</v>
      </c>
      <c r="N277" s="98" t="n">
        <f aca="false">N276</f>
        <v>0</v>
      </c>
      <c r="O277" s="83"/>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5"/>
      <c r="AT277" s="86"/>
      <c r="AU277" s="84"/>
      <c r="AV277" s="84"/>
      <c r="AW277" s="84"/>
      <c r="AX277" s="84"/>
      <c r="AY277" s="84"/>
      <c r="AZ277" s="84"/>
      <c r="BA277" s="84"/>
      <c r="BB277" s="84"/>
      <c r="BC277" s="84"/>
      <c r="BD277" s="84"/>
      <c r="BE277" s="84"/>
      <c r="BF277" s="84"/>
      <c r="BG277" s="84"/>
      <c r="BH277" s="84"/>
      <c r="BI277" s="84"/>
      <c r="BJ277" s="84"/>
      <c r="BK277" s="84"/>
      <c r="BL277" s="84"/>
      <c r="BM277" s="84"/>
      <c r="BN277" s="84"/>
      <c r="BO277" s="84"/>
      <c r="BP277" s="84"/>
      <c r="BQ277" s="84"/>
      <c r="BR277" s="84"/>
      <c r="BS277" s="84"/>
      <c r="BT277" s="84"/>
      <c r="BU277" s="84"/>
      <c r="BV277" s="84"/>
      <c r="BW277" s="84"/>
      <c r="BX277" s="85"/>
      <c r="BY277" s="86"/>
      <c r="BZ277" s="84"/>
      <c r="CA277" s="84"/>
      <c r="CB277" s="84"/>
      <c r="CC277" s="84"/>
      <c r="CD277" s="84"/>
      <c r="CE277" s="84"/>
      <c r="CF277" s="84"/>
      <c r="CG277" s="84"/>
      <c r="CH277" s="84"/>
      <c r="CI277" s="84"/>
      <c r="CJ277" s="84"/>
      <c r="CK277" s="84"/>
      <c r="CL277" s="84"/>
      <c r="CM277" s="84"/>
      <c r="CN277" s="84"/>
      <c r="CO277" s="84"/>
      <c r="CP277" s="84"/>
      <c r="CQ277" s="84"/>
      <c r="CR277" s="84"/>
      <c r="CS277" s="84"/>
      <c r="CT277" s="84"/>
      <c r="CU277" s="84"/>
      <c r="CV277" s="84"/>
      <c r="CW277" s="84"/>
      <c r="CX277" s="84"/>
      <c r="CY277" s="84"/>
      <c r="CZ277" s="84"/>
      <c r="DA277" s="84"/>
      <c r="DB277" s="84"/>
      <c r="DC277" s="85"/>
    </row>
    <row r="278" customFormat="false" ht="18.75" hidden="true" customHeight="false" outlineLevel="0" collapsed="false">
      <c r="A278" s="70" t="n">
        <f aca="false">(ROW()-6)/2</f>
        <v>136</v>
      </c>
      <c r="B278" s="71" t="n">
        <f aca="false">変更管理台帳!$A68</f>
        <v>62</v>
      </c>
      <c r="C278" s="72" t="str">
        <f aca="false">変更管理台帳!$B68</f>
        <v>チーム編成一覧画面</v>
      </c>
      <c r="D278" s="73" t="str">
        <f aca="false">変更管理台帳!$C68</f>
        <v>チーム編成一覧画面の新規作成</v>
      </c>
      <c r="E278" s="74" t="str">
        <f aca="false">変更管理台帳!$G68</f>
        <v>講師</v>
      </c>
      <c r="F278" s="75" t="str">
        <f aca="false">変更管理台帳!$K68</f>
        <v>初級</v>
      </c>
      <c r="G278" s="76" t="str">
        <f aca="false">変更管理台帳!$L68</f>
        <v>C</v>
      </c>
      <c r="H278" s="112" t="s">
        <v>36</v>
      </c>
      <c r="I278" s="78" t="n">
        <f aca="false">変更管理台帳!$AE68</f>
        <v>1.57142857142857</v>
      </c>
      <c r="J278" s="79" t="s">
        <v>32</v>
      </c>
      <c r="K278" s="80" t="n">
        <v>45336</v>
      </c>
      <c r="L278" s="81" t="n">
        <f aca="false">IF($K278&lt;&gt;"",WORKDAY($K278,$I278 -0.11,祝日・休校日!$B$3:$B$62),"")</f>
        <v>45337</v>
      </c>
      <c r="M278" s="76"/>
      <c r="N278" s="82" t="n">
        <f aca="false">IF(MAX(O278:DC278)&lt;&gt;0,IF(MAX(O279:DC279)/MAX(O278:DC278)=1,1,MAX(O279:DC279)/MAX(O278:DC278)),0)</f>
        <v>0</v>
      </c>
      <c r="O278" s="83"/>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5"/>
      <c r="AT278" s="86"/>
      <c r="AU278" s="84"/>
      <c r="AV278" s="84"/>
      <c r="AW278" s="84"/>
      <c r="AX278" s="84"/>
      <c r="AY278" s="84"/>
      <c r="AZ278" s="84"/>
      <c r="BA278" s="84"/>
      <c r="BB278" s="84"/>
      <c r="BC278" s="84"/>
      <c r="BD278" s="84"/>
      <c r="BE278" s="84"/>
      <c r="BF278" s="84"/>
      <c r="BG278" s="84"/>
      <c r="BH278" s="84"/>
      <c r="BI278" s="84"/>
      <c r="BJ278" s="84"/>
      <c r="BK278" s="84"/>
      <c r="BL278" s="84"/>
      <c r="BM278" s="84"/>
      <c r="BN278" s="84"/>
      <c r="BO278" s="84"/>
      <c r="BP278" s="84"/>
      <c r="BQ278" s="84"/>
      <c r="BR278" s="84"/>
      <c r="BS278" s="84"/>
      <c r="BT278" s="84"/>
      <c r="BU278" s="84"/>
      <c r="BV278" s="84"/>
      <c r="BW278" s="84"/>
      <c r="BX278" s="85"/>
      <c r="BY278" s="86"/>
      <c r="BZ278" s="84"/>
      <c r="CA278" s="84"/>
      <c r="CB278" s="84"/>
      <c r="CC278" s="84"/>
      <c r="CD278" s="84"/>
      <c r="CE278" s="84"/>
      <c r="CF278" s="84"/>
      <c r="CG278" s="84"/>
      <c r="CH278" s="84"/>
      <c r="CI278" s="84"/>
      <c r="CJ278" s="84"/>
      <c r="CK278" s="84"/>
      <c r="CL278" s="84"/>
      <c r="CM278" s="84"/>
      <c r="CN278" s="84"/>
      <c r="CO278" s="84"/>
      <c r="CP278" s="84"/>
      <c r="CQ278" s="84"/>
      <c r="CR278" s="84"/>
      <c r="CS278" s="84"/>
      <c r="CT278" s="84"/>
      <c r="CU278" s="84"/>
      <c r="CV278" s="84"/>
      <c r="CW278" s="84"/>
      <c r="CX278" s="84"/>
      <c r="CY278" s="84"/>
      <c r="CZ278" s="84"/>
      <c r="DA278" s="84"/>
      <c r="DB278" s="84"/>
      <c r="DC278" s="85"/>
    </row>
    <row r="279" customFormat="false" ht="18.75" hidden="true" customHeight="false" outlineLevel="0" collapsed="false">
      <c r="A279" s="87" t="n">
        <f aca="false">A278</f>
        <v>136</v>
      </c>
      <c r="B279" s="88" t="n">
        <f aca="false">B278</f>
        <v>62</v>
      </c>
      <c r="C279" s="89" t="str">
        <f aca="false">C278</f>
        <v>チーム編成一覧画面</v>
      </c>
      <c r="D279" s="90" t="str">
        <f aca="false">D278</f>
        <v>チーム編成一覧画面の新規作成</v>
      </c>
      <c r="E279" s="91" t="str">
        <f aca="false">E278</f>
        <v>講師</v>
      </c>
      <c r="F279" s="91" t="str">
        <f aca="false">F278</f>
        <v>初級</v>
      </c>
      <c r="G279" s="91" t="str">
        <f aca="false">G278</f>
        <v>C</v>
      </c>
      <c r="H279" s="113" t="str">
        <f aca="false">H278</f>
        <v>設計</v>
      </c>
      <c r="I279" s="93" t="n">
        <f aca="false">I278</f>
        <v>1.57142857142857</v>
      </c>
      <c r="J279" s="94" t="s">
        <v>33</v>
      </c>
      <c r="K279" s="95"/>
      <c r="L279" s="96"/>
      <c r="M279" s="97" t="n">
        <f aca="false">M278</f>
        <v>0</v>
      </c>
      <c r="N279" s="98" t="n">
        <f aca="false">N278</f>
        <v>0</v>
      </c>
      <c r="O279" s="83"/>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5"/>
      <c r="AT279" s="86"/>
      <c r="AU279" s="84"/>
      <c r="AV279" s="84"/>
      <c r="AW279" s="84"/>
      <c r="AX279" s="84"/>
      <c r="AY279" s="84"/>
      <c r="AZ279" s="84"/>
      <c r="BA279" s="84"/>
      <c r="BB279" s="84"/>
      <c r="BC279" s="84"/>
      <c r="BD279" s="84"/>
      <c r="BE279" s="84"/>
      <c r="BF279" s="84"/>
      <c r="BG279" s="84"/>
      <c r="BH279" s="84"/>
      <c r="BI279" s="84"/>
      <c r="BJ279" s="84"/>
      <c r="BK279" s="84"/>
      <c r="BL279" s="84"/>
      <c r="BM279" s="84"/>
      <c r="BN279" s="84"/>
      <c r="BO279" s="84"/>
      <c r="BP279" s="84"/>
      <c r="BQ279" s="84"/>
      <c r="BR279" s="84"/>
      <c r="BS279" s="84"/>
      <c r="BT279" s="84"/>
      <c r="BU279" s="84"/>
      <c r="BV279" s="84"/>
      <c r="BW279" s="84"/>
      <c r="BX279" s="85"/>
      <c r="BY279" s="86"/>
      <c r="BZ279" s="84"/>
      <c r="CA279" s="84"/>
      <c r="CB279" s="84"/>
      <c r="CC279" s="84"/>
      <c r="CD279" s="84"/>
      <c r="CE279" s="84"/>
      <c r="CF279" s="84"/>
      <c r="CG279" s="84"/>
      <c r="CH279" s="84"/>
      <c r="CI279" s="84"/>
      <c r="CJ279" s="84"/>
      <c r="CK279" s="84"/>
      <c r="CL279" s="84"/>
      <c r="CM279" s="84"/>
      <c r="CN279" s="84"/>
      <c r="CO279" s="84"/>
      <c r="CP279" s="84"/>
      <c r="CQ279" s="84"/>
      <c r="CR279" s="84"/>
      <c r="CS279" s="84"/>
      <c r="CT279" s="84"/>
      <c r="CU279" s="84"/>
      <c r="CV279" s="84"/>
      <c r="CW279" s="84"/>
      <c r="CX279" s="84"/>
      <c r="CY279" s="84"/>
      <c r="CZ279" s="84"/>
      <c r="DA279" s="84"/>
      <c r="DB279" s="84"/>
      <c r="DC279" s="85"/>
    </row>
    <row r="280" customFormat="false" ht="18.75" hidden="true" customHeight="false" outlineLevel="0" collapsed="false">
      <c r="A280" s="70" t="n">
        <f aca="false">(ROW()-6)/2</f>
        <v>137</v>
      </c>
      <c r="B280" s="100" t="n">
        <f aca="false">B279</f>
        <v>62</v>
      </c>
      <c r="C280" s="101" t="str">
        <f aca="false">C279</f>
        <v>チーム編成一覧画面</v>
      </c>
      <c r="D280" s="102" t="str">
        <f aca="false">D279</f>
        <v>チーム編成一覧画面の新規作成</v>
      </c>
      <c r="E280" s="74" t="str">
        <f aca="false">E278</f>
        <v>講師</v>
      </c>
      <c r="F280" s="74" t="str">
        <f aca="false">F278</f>
        <v>初級</v>
      </c>
      <c r="G280" s="74" t="str">
        <f aca="false">G278</f>
        <v>C</v>
      </c>
      <c r="H280" s="77" t="s">
        <v>31</v>
      </c>
      <c r="I280" s="78" t="n">
        <f aca="false">変更管理台帳!$AX68</f>
        <v>1.54285714285714</v>
      </c>
      <c r="J280" s="79" t="s">
        <v>32</v>
      </c>
      <c r="K280" s="81" t="n">
        <f aca="false">IF($L278&lt;&gt;"",WORKDAY($L278,1,祝日・休校日!$B$3:$B$62),"")</f>
        <v>45338</v>
      </c>
      <c r="L280" s="81" t="n">
        <f aca="false">IF($K280&lt;&gt;"",WORKDAY($K280,$I280 -0.11,祝日・休校日!$B$3:$B$62),"")</f>
        <v>45341</v>
      </c>
      <c r="M280" s="76"/>
      <c r="N280" s="82" t="n">
        <f aca="false">IF(MAX(O280:DC280)&lt;&gt;0,IF(MAX(O281:DC281)/MAX(O280:DC280)=1,1,MAX(O281:DC281)/MAX(O280:DC280)),0)</f>
        <v>0</v>
      </c>
      <c r="O280" s="83"/>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5"/>
      <c r="AT280" s="86"/>
      <c r="AU280" s="84"/>
      <c r="AV280" s="84"/>
      <c r="AW280" s="84"/>
      <c r="AX280" s="84"/>
      <c r="AY280" s="84"/>
      <c r="AZ280" s="84"/>
      <c r="BA280" s="84"/>
      <c r="BB280" s="84"/>
      <c r="BC280" s="84"/>
      <c r="BD280" s="84"/>
      <c r="BE280" s="84"/>
      <c r="BF280" s="84"/>
      <c r="BG280" s="84"/>
      <c r="BH280" s="84"/>
      <c r="BI280" s="84"/>
      <c r="BJ280" s="84"/>
      <c r="BK280" s="84"/>
      <c r="BL280" s="84"/>
      <c r="BM280" s="84"/>
      <c r="BN280" s="84"/>
      <c r="BO280" s="84"/>
      <c r="BP280" s="84"/>
      <c r="BQ280" s="84"/>
      <c r="BR280" s="84"/>
      <c r="BS280" s="84"/>
      <c r="BT280" s="84"/>
      <c r="BU280" s="84"/>
      <c r="BV280" s="84"/>
      <c r="BW280" s="84"/>
      <c r="BX280" s="85"/>
      <c r="BY280" s="86"/>
      <c r="BZ280" s="84"/>
      <c r="CA280" s="84"/>
      <c r="CB280" s="84"/>
      <c r="CC280" s="84"/>
      <c r="CD280" s="84"/>
      <c r="CE280" s="84"/>
      <c r="CF280" s="84"/>
      <c r="CG280" s="84"/>
      <c r="CH280" s="84"/>
      <c r="CI280" s="84"/>
      <c r="CJ280" s="84"/>
      <c r="CK280" s="84"/>
      <c r="CL280" s="84"/>
      <c r="CM280" s="84"/>
      <c r="CN280" s="84"/>
      <c r="CO280" s="84"/>
      <c r="CP280" s="84"/>
      <c r="CQ280" s="84"/>
      <c r="CR280" s="84"/>
      <c r="CS280" s="84"/>
      <c r="CT280" s="84"/>
      <c r="CU280" s="84"/>
      <c r="CV280" s="84"/>
      <c r="CW280" s="84"/>
      <c r="CX280" s="84"/>
      <c r="CY280" s="84"/>
      <c r="CZ280" s="84"/>
      <c r="DA280" s="84"/>
      <c r="DB280" s="84"/>
      <c r="DC280" s="85"/>
    </row>
    <row r="281" customFormat="false" ht="18.75" hidden="true" customHeight="false" outlineLevel="0" collapsed="false">
      <c r="A281" s="87" t="n">
        <f aca="false">A280</f>
        <v>137</v>
      </c>
      <c r="B281" s="105" t="n">
        <f aca="false">B280</f>
        <v>62</v>
      </c>
      <c r="C281" s="106" t="str">
        <f aca="false">C280</f>
        <v>チーム編成一覧画面</v>
      </c>
      <c r="D281" s="107" t="str">
        <f aca="false">D280</f>
        <v>チーム編成一覧画面の新規作成</v>
      </c>
      <c r="E281" s="91" t="str">
        <f aca="false">E280</f>
        <v>講師</v>
      </c>
      <c r="F281" s="91" t="str">
        <f aca="false">F280</f>
        <v>初級</v>
      </c>
      <c r="G281" s="91" t="str">
        <f aca="false">G280</f>
        <v>C</v>
      </c>
      <c r="H281" s="92" t="str">
        <f aca="false">H280</f>
        <v>製造</v>
      </c>
      <c r="I281" s="93" t="n">
        <f aca="false">I280</f>
        <v>1.54285714285714</v>
      </c>
      <c r="J281" s="94" t="s">
        <v>33</v>
      </c>
      <c r="K281" s="110"/>
      <c r="L281" s="96"/>
      <c r="M281" s="97" t="n">
        <f aca="false">M280</f>
        <v>0</v>
      </c>
      <c r="N281" s="98" t="n">
        <f aca="false">N280</f>
        <v>0</v>
      </c>
      <c r="O281" s="83"/>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5"/>
      <c r="AT281" s="86"/>
      <c r="AU281" s="84"/>
      <c r="AV281" s="84"/>
      <c r="AW281" s="84"/>
      <c r="AX281" s="84"/>
      <c r="AY281" s="84"/>
      <c r="AZ281" s="84"/>
      <c r="BA281" s="84"/>
      <c r="BB281" s="84"/>
      <c r="BC281" s="84"/>
      <c r="BD281" s="84"/>
      <c r="BE281" s="84"/>
      <c r="BF281" s="84"/>
      <c r="BG281" s="84"/>
      <c r="BH281" s="84"/>
      <c r="BI281" s="84"/>
      <c r="BJ281" s="84"/>
      <c r="BK281" s="84"/>
      <c r="BL281" s="84"/>
      <c r="BM281" s="84"/>
      <c r="BN281" s="84"/>
      <c r="BO281" s="84"/>
      <c r="BP281" s="84"/>
      <c r="BQ281" s="84"/>
      <c r="BR281" s="84"/>
      <c r="BS281" s="84"/>
      <c r="BT281" s="84"/>
      <c r="BU281" s="84"/>
      <c r="BV281" s="84"/>
      <c r="BW281" s="84"/>
      <c r="BX281" s="85"/>
      <c r="BY281" s="86"/>
      <c r="BZ281" s="84"/>
      <c r="CA281" s="84"/>
      <c r="CB281" s="84"/>
      <c r="CC281" s="84"/>
      <c r="CD281" s="84"/>
      <c r="CE281" s="84"/>
      <c r="CF281" s="84"/>
      <c r="CG281" s="84"/>
      <c r="CH281" s="84"/>
      <c r="CI281" s="84"/>
      <c r="CJ281" s="84"/>
      <c r="CK281" s="84"/>
      <c r="CL281" s="84"/>
      <c r="CM281" s="84"/>
      <c r="CN281" s="84"/>
      <c r="CO281" s="84"/>
      <c r="CP281" s="84"/>
      <c r="CQ281" s="84"/>
      <c r="CR281" s="84"/>
      <c r="CS281" s="84"/>
      <c r="CT281" s="84"/>
      <c r="CU281" s="84"/>
      <c r="CV281" s="84"/>
      <c r="CW281" s="84"/>
      <c r="CX281" s="84"/>
      <c r="CY281" s="84"/>
      <c r="CZ281" s="84"/>
      <c r="DA281" s="84"/>
      <c r="DB281" s="84"/>
      <c r="DC281" s="85"/>
    </row>
    <row r="282" customFormat="false" ht="18.75" hidden="true" customHeight="false" outlineLevel="0" collapsed="false">
      <c r="A282" s="99" t="n">
        <f aca="false">(ROW()-6)/2</f>
        <v>138</v>
      </c>
      <c r="B282" s="100" t="n">
        <f aca="false">B281</f>
        <v>62</v>
      </c>
      <c r="C282" s="101" t="str">
        <f aca="false">C281</f>
        <v>チーム編成一覧画面</v>
      </c>
      <c r="D282" s="102" t="str">
        <f aca="false">D281</f>
        <v>チーム編成一覧画面の新規作成</v>
      </c>
      <c r="E282" s="74" t="str">
        <f aca="false">E280</f>
        <v>講師</v>
      </c>
      <c r="F282" s="74" t="str">
        <f aca="false">F280</f>
        <v>初級</v>
      </c>
      <c r="G282" s="74" t="str">
        <f aca="false">G280</f>
        <v>C</v>
      </c>
      <c r="H282" s="103" t="s">
        <v>34</v>
      </c>
      <c r="I282" s="78" t="n">
        <f aca="false">変更管理台帳!$BW68</f>
        <v>2.48571428571429</v>
      </c>
      <c r="J282" s="79" t="s">
        <v>32</v>
      </c>
      <c r="K282" s="81" t="n">
        <f aca="false">IF($L280&lt;&gt;"",WORKDAY($L280,1,祝日・休校日!$B$3:$B$62),"")</f>
        <v>45342</v>
      </c>
      <c r="L282" s="81" t="n">
        <f aca="false">IF($K282&lt;&gt;"",WORKDAY($K282,$I282 -0.11,祝日・休校日!$B$3:$B$62),"")</f>
        <v>45344</v>
      </c>
      <c r="M282" s="76" t="n">
        <f aca="false">M281</f>
        <v>0</v>
      </c>
      <c r="N282" s="82" t="n">
        <f aca="false">IF(MAX(O282:DC282)&lt;&gt;0,IF(MAX(O283:DC283)/MAX(O282:DC282)=1,1,MAX(O283:DC283)/MAX(O282:DC282)),0)</f>
        <v>0</v>
      </c>
      <c r="O282" s="83"/>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5"/>
      <c r="AT282" s="86"/>
      <c r="AU282" s="84"/>
      <c r="AV282" s="84"/>
      <c r="AW282" s="84"/>
      <c r="AX282" s="84"/>
      <c r="AY282" s="84"/>
      <c r="AZ282" s="84"/>
      <c r="BA282" s="84"/>
      <c r="BB282" s="84"/>
      <c r="BC282" s="84"/>
      <c r="BD282" s="84"/>
      <c r="BE282" s="84"/>
      <c r="BF282" s="84"/>
      <c r="BG282" s="84"/>
      <c r="BH282" s="84"/>
      <c r="BI282" s="84"/>
      <c r="BJ282" s="84"/>
      <c r="BK282" s="84"/>
      <c r="BL282" s="84"/>
      <c r="BM282" s="84"/>
      <c r="BN282" s="84"/>
      <c r="BO282" s="84"/>
      <c r="BP282" s="84"/>
      <c r="BQ282" s="84"/>
      <c r="BR282" s="84"/>
      <c r="BS282" s="84"/>
      <c r="BT282" s="84"/>
      <c r="BU282" s="84"/>
      <c r="BV282" s="84"/>
      <c r="BW282" s="84"/>
      <c r="BX282" s="85"/>
      <c r="BY282" s="86"/>
      <c r="BZ282" s="84"/>
      <c r="CA282" s="84"/>
      <c r="CB282" s="84"/>
      <c r="CC282" s="84"/>
      <c r="CD282" s="84"/>
      <c r="CE282" s="84"/>
      <c r="CF282" s="84"/>
      <c r="CG282" s="84"/>
      <c r="CH282" s="84"/>
      <c r="CI282" s="84"/>
      <c r="CJ282" s="84"/>
      <c r="CK282" s="84"/>
      <c r="CL282" s="84"/>
      <c r="CM282" s="84"/>
      <c r="CN282" s="84"/>
      <c r="CO282" s="84"/>
      <c r="CP282" s="84"/>
      <c r="CQ282" s="84"/>
      <c r="CR282" s="84"/>
      <c r="CS282" s="84"/>
      <c r="CT282" s="84"/>
      <c r="CU282" s="84"/>
      <c r="CV282" s="84"/>
      <c r="CW282" s="84"/>
      <c r="CX282" s="84"/>
      <c r="CY282" s="84"/>
      <c r="CZ282" s="84"/>
      <c r="DA282" s="84"/>
      <c r="DB282" s="84"/>
      <c r="DC282" s="85"/>
    </row>
    <row r="283" customFormat="false" ht="18.75" hidden="true" customHeight="false" outlineLevel="0" collapsed="false">
      <c r="A283" s="104" t="n">
        <f aca="false">A282</f>
        <v>138</v>
      </c>
      <c r="B283" s="105" t="n">
        <f aca="false">B282</f>
        <v>62</v>
      </c>
      <c r="C283" s="106" t="str">
        <f aca="false">C282</f>
        <v>チーム編成一覧画面</v>
      </c>
      <c r="D283" s="107" t="str">
        <f aca="false">D282</f>
        <v>チーム編成一覧画面の新規作成</v>
      </c>
      <c r="E283" s="91" t="str">
        <f aca="false">E282</f>
        <v>講師</v>
      </c>
      <c r="F283" s="91" t="str">
        <f aca="false">F282</f>
        <v>初級</v>
      </c>
      <c r="G283" s="91" t="str">
        <f aca="false">G282</f>
        <v>C</v>
      </c>
      <c r="H283" s="108" t="str">
        <f aca="false">H282</f>
        <v>試験</v>
      </c>
      <c r="I283" s="109" t="n">
        <f aca="false">I282</f>
        <v>2.48571428571429</v>
      </c>
      <c r="J283" s="94" t="s">
        <v>33</v>
      </c>
      <c r="K283" s="110"/>
      <c r="L283" s="96"/>
      <c r="M283" s="97" t="n">
        <f aca="false">M282</f>
        <v>0</v>
      </c>
      <c r="N283" s="98" t="n">
        <f aca="false">N282</f>
        <v>0</v>
      </c>
      <c r="O283" s="83"/>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5"/>
      <c r="AT283" s="86"/>
      <c r="AU283" s="84"/>
      <c r="AV283" s="84"/>
      <c r="AW283" s="84"/>
      <c r="AX283" s="84"/>
      <c r="AY283" s="84"/>
      <c r="AZ283" s="84"/>
      <c r="BA283" s="84"/>
      <c r="BB283" s="84"/>
      <c r="BC283" s="84"/>
      <c r="BD283" s="84"/>
      <c r="BE283" s="84"/>
      <c r="BF283" s="84"/>
      <c r="BG283" s="84"/>
      <c r="BH283" s="84"/>
      <c r="BI283" s="84"/>
      <c r="BJ283" s="84"/>
      <c r="BK283" s="84"/>
      <c r="BL283" s="84"/>
      <c r="BM283" s="84"/>
      <c r="BN283" s="84"/>
      <c r="BO283" s="84"/>
      <c r="BP283" s="84"/>
      <c r="BQ283" s="84"/>
      <c r="BR283" s="84"/>
      <c r="BS283" s="84"/>
      <c r="BT283" s="84"/>
      <c r="BU283" s="84"/>
      <c r="BV283" s="84"/>
      <c r="BW283" s="84"/>
      <c r="BX283" s="85"/>
      <c r="BY283" s="86"/>
      <c r="BZ283" s="84"/>
      <c r="CA283" s="84"/>
      <c r="CB283" s="84"/>
      <c r="CC283" s="84"/>
      <c r="CD283" s="84"/>
      <c r="CE283" s="84"/>
      <c r="CF283" s="84"/>
      <c r="CG283" s="84"/>
      <c r="CH283" s="84"/>
      <c r="CI283" s="84"/>
      <c r="CJ283" s="84"/>
      <c r="CK283" s="84"/>
      <c r="CL283" s="84"/>
      <c r="CM283" s="84"/>
      <c r="CN283" s="84"/>
      <c r="CO283" s="84"/>
      <c r="CP283" s="84"/>
      <c r="CQ283" s="84"/>
      <c r="CR283" s="84"/>
      <c r="CS283" s="84"/>
      <c r="CT283" s="84"/>
      <c r="CU283" s="84"/>
      <c r="CV283" s="84"/>
      <c r="CW283" s="84"/>
      <c r="CX283" s="84"/>
      <c r="CY283" s="84"/>
      <c r="CZ283" s="84"/>
      <c r="DA283" s="84"/>
      <c r="DB283" s="84"/>
      <c r="DC283" s="85"/>
    </row>
    <row r="284" customFormat="false" ht="18.75" hidden="true" customHeight="false" outlineLevel="0" collapsed="false">
      <c r="A284" s="70" t="n">
        <f aca="false">(ROW()-6)/2</f>
        <v>139</v>
      </c>
      <c r="B284" s="71" t="n">
        <f aca="false">変更管理台帳!$A69</f>
        <v>63</v>
      </c>
      <c r="C284" s="72" t="str">
        <f aca="false">変更管理台帳!$B69</f>
        <v>チーム編成詳細画面</v>
      </c>
      <c r="D284" s="73" t="str">
        <f aca="false">変更管理台帳!$C69</f>
        <v>チーム編成詳細画面の新規作成</v>
      </c>
      <c r="E284" s="74" t="str">
        <f aca="false">変更管理台帳!$G69</f>
        <v>講師</v>
      </c>
      <c r="F284" s="75" t="str">
        <f aca="false">変更管理台帳!$K69</f>
        <v>中級</v>
      </c>
      <c r="G284" s="76" t="str">
        <f aca="false">変更管理台帳!$L69</f>
        <v>C</v>
      </c>
      <c r="H284" s="112" t="s">
        <v>36</v>
      </c>
      <c r="I284" s="78" t="n">
        <f aca="false">変更管理台帳!$AE69</f>
        <v>1.8</v>
      </c>
      <c r="J284" s="79" t="s">
        <v>32</v>
      </c>
      <c r="K284" s="80" t="n">
        <v>45336</v>
      </c>
      <c r="L284" s="81" t="n">
        <f aca="false">IF($K284&lt;&gt;"",WORKDAY($K284,$I284 -0.11,祝日・休校日!$B$3:$B$62),"")</f>
        <v>45337</v>
      </c>
      <c r="M284" s="76"/>
      <c r="N284" s="82" t="n">
        <f aca="false">IF(MAX(O284:DC284)&lt;&gt;0,IF(MAX(O285:DC285)/MAX(O284:DC284)=1,1,MAX(O285:DC285)/MAX(O284:DC284)),0)</f>
        <v>0</v>
      </c>
      <c r="O284" s="83"/>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5"/>
      <c r="AT284" s="86"/>
      <c r="AU284" s="84"/>
      <c r="AV284" s="84"/>
      <c r="AW284" s="84"/>
      <c r="AX284" s="84"/>
      <c r="AY284" s="84"/>
      <c r="AZ284" s="84"/>
      <c r="BA284" s="84"/>
      <c r="BB284" s="84"/>
      <c r="BC284" s="84"/>
      <c r="BD284" s="84"/>
      <c r="BE284" s="84"/>
      <c r="BF284" s="84"/>
      <c r="BG284" s="84"/>
      <c r="BH284" s="84"/>
      <c r="BI284" s="84"/>
      <c r="BJ284" s="84"/>
      <c r="BK284" s="84"/>
      <c r="BL284" s="84"/>
      <c r="BM284" s="84"/>
      <c r="BN284" s="84"/>
      <c r="BO284" s="84"/>
      <c r="BP284" s="84"/>
      <c r="BQ284" s="84"/>
      <c r="BR284" s="84"/>
      <c r="BS284" s="84"/>
      <c r="BT284" s="84"/>
      <c r="BU284" s="84"/>
      <c r="BV284" s="84"/>
      <c r="BW284" s="84"/>
      <c r="BX284" s="85"/>
      <c r="BY284" s="86"/>
      <c r="BZ284" s="84"/>
      <c r="CA284" s="84"/>
      <c r="CB284" s="84"/>
      <c r="CC284" s="84"/>
      <c r="CD284" s="84"/>
      <c r="CE284" s="84"/>
      <c r="CF284" s="84"/>
      <c r="CG284" s="84"/>
      <c r="CH284" s="84"/>
      <c r="CI284" s="84"/>
      <c r="CJ284" s="84"/>
      <c r="CK284" s="84"/>
      <c r="CL284" s="84"/>
      <c r="CM284" s="84"/>
      <c r="CN284" s="84"/>
      <c r="CO284" s="84"/>
      <c r="CP284" s="84"/>
      <c r="CQ284" s="84"/>
      <c r="CR284" s="84"/>
      <c r="CS284" s="84"/>
      <c r="CT284" s="84"/>
      <c r="CU284" s="84"/>
      <c r="CV284" s="84"/>
      <c r="CW284" s="84"/>
      <c r="CX284" s="84"/>
      <c r="CY284" s="84"/>
      <c r="CZ284" s="84"/>
      <c r="DA284" s="84"/>
      <c r="DB284" s="84"/>
      <c r="DC284" s="85"/>
    </row>
    <row r="285" customFormat="false" ht="18.75" hidden="true" customHeight="false" outlineLevel="0" collapsed="false">
      <c r="A285" s="87" t="n">
        <f aca="false">A284</f>
        <v>139</v>
      </c>
      <c r="B285" s="88" t="n">
        <f aca="false">B284</f>
        <v>63</v>
      </c>
      <c r="C285" s="89" t="str">
        <f aca="false">C284</f>
        <v>チーム編成詳細画面</v>
      </c>
      <c r="D285" s="90" t="str">
        <f aca="false">D284</f>
        <v>チーム編成詳細画面の新規作成</v>
      </c>
      <c r="E285" s="91" t="str">
        <f aca="false">E284</f>
        <v>講師</v>
      </c>
      <c r="F285" s="91" t="str">
        <f aca="false">F284</f>
        <v>中級</v>
      </c>
      <c r="G285" s="91" t="str">
        <f aca="false">G284</f>
        <v>C</v>
      </c>
      <c r="H285" s="113" t="str">
        <f aca="false">H284</f>
        <v>設計</v>
      </c>
      <c r="I285" s="93" t="n">
        <f aca="false">I284</f>
        <v>1.8</v>
      </c>
      <c r="J285" s="94" t="s">
        <v>33</v>
      </c>
      <c r="K285" s="95"/>
      <c r="L285" s="96"/>
      <c r="M285" s="97" t="n">
        <f aca="false">M284</f>
        <v>0</v>
      </c>
      <c r="N285" s="98" t="n">
        <f aca="false">N284</f>
        <v>0</v>
      </c>
      <c r="O285" s="83"/>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5"/>
      <c r="AT285" s="86"/>
      <c r="AU285" s="84"/>
      <c r="AV285" s="84"/>
      <c r="AW285" s="84"/>
      <c r="AX285" s="84"/>
      <c r="AY285" s="84"/>
      <c r="AZ285" s="84"/>
      <c r="BA285" s="84"/>
      <c r="BB285" s="84"/>
      <c r="BC285" s="84"/>
      <c r="BD285" s="84"/>
      <c r="BE285" s="84"/>
      <c r="BF285" s="84"/>
      <c r="BG285" s="84"/>
      <c r="BH285" s="84"/>
      <c r="BI285" s="84"/>
      <c r="BJ285" s="84"/>
      <c r="BK285" s="84"/>
      <c r="BL285" s="84"/>
      <c r="BM285" s="84"/>
      <c r="BN285" s="84"/>
      <c r="BO285" s="84"/>
      <c r="BP285" s="84"/>
      <c r="BQ285" s="84"/>
      <c r="BR285" s="84"/>
      <c r="BS285" s="84"/>
      <c r="BT285" s="84"/>
      <c r="BU285" s="84"/>
      <c r="BV285" s="84"/>
      <c r="BW285" s="84"/>
      <c r="BX285" s="85"/>
      <c r="BY285" s="86"/>
      <c r="BZ285" s="84"/>
      <c r="CA285" s="84"/>
      <c r="CB285" s="84"/>
      <c r="CC285" s="84"/>
      <c r="CD285" s="84"/>
      <c r="CE285" s="84"/>
      <c r="CF285" s="84"/>
      <c r="CG285" s="84"/>
      <c r="CH285" s="84"/>
      <c r="CI285" s="84"/>
      <c r="CJ285" s="84"/>
      <c r="CK285" s="84"/>
      <c r="CL285" s="84"/>
      <c r="CM285" s="84"/>
      <c r="CN285" s="84"/>
      <c r="CO285" s="84"/>
      <c r="CP285" s="84"/>
      <c r="CQ285" s="84"/>
      <c r="CR285" s="84"/>
      <c r="CS285" s="84"/>
      <c r="CT285" s="84"/>
      <c r="CU285" s="84"/>
      <c r="CV285" s="84"/>
      <c r="CW285" s="84"/>
      <c r="CX285" s="84"/>
      <c r="CY285" s="84"/>
      <c r="CZ285" s="84"/>
      <c r="DA285" s="84"/>
      <c r="DB285" s="84"/>
      <c r="DC285" s="85"/>
    </row>
    <row r="286" customFormat="false" ht="18.75" hidden="true" customHeight="false" outlineLevel="0" collapsed="false">
      <c r="A286" s="70" t="n">
        <f aca="false">(ROW()-6)/2</f>
        <v>140</v>
      </c>
      <c r="B286" s="100" t="n">
        <f aca="false">B285</f>
        <v>63</v>
      </c>
      <c r="C286" s="101" t="str">
        <f aca="false">C285</f>
        <v>チーム編成詳細画面</v>
      </c>
      <c r="D286" s="102" t="str">
        <f aca="false">D285</f>
        <v>チーム編成詳細画面の新規作成</v>
      </c>
      <c r="E286" s="74" t="str">
        <f aca="false">E284</f>
        <v>講師</v>
      </c>
      <c r="F286" s="74" t="str">
        <f aca="false">F284</f>
        <v>中級</v>
      </c>
      <c r="G286" s="74" t="str">
        <f aca="false">G284</f>
        <v>C</v>
      </c>
      <c r="H286" s="77" t="s">
        <v>31</v>
      </c>
      <c r="I286" s="78" t="n">
        <f aca="false">変更管理台帳!$AX69</f>
        <v>3.42857142857143</v>
      </c>
      <c r="J286" s="79" t="s">
        <v>32</v>
      </c>
      <c r="K286" s="81" t="n">
        <f aca="false">IF($L284&lt;&gt;"",WORKDAY($L284,1,祝日・休校日!$B$3:$B$62),"")</f>
        <v>45338</v>
      </c>
      <c r="L286" s="81" t="n">
        <f aca="false">IF($K286&lt;&gt;"",WORKDAY($K286,$I286 -0.11,祝日・休校日!$B$3:$B$62),"")</f>
        <v>45343</v>
      </c>
      <c r="M286" s="76"/>
      <c r="N286" s="82" t="n">
        <f aca="false">IF(MAX(O286:DC286)&lt;&gt;0,IF(MAX(O287:DC287)/MAX(O286:DC286)=1,1,MAX(O287:DC287)/MAX(O286:DC286)),0)</f>
        <v>0</v>
      </c>
      <c r="O286" s="83"/>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5"/>
      <c r="AT286" s="86"/>
      <c r="AU286" s="84"/>
      <c r="AV286" s="84"/>
      <c r="AW286" s="84"/>
      <c r="AX286" s="84"/>
      <c r="AY286" s="84"/>
      <c r="AZ286" s="84"/>
      <c r="BA286" s="84"/>
      <c r="BB286" s="84"/>
      <c r="BC286" s="84"/>
      <c r="BD286" s="84"/>
      <c r="BE286" s="84"/>
      <c r="BF286" s="84"/>
      <c r="BG286" s="84"/>
      <c r="BH286" s="84"/>
      <c r="BI286" s="84"/>
      <c r="BJ286" s="84"/>
      <c r="BK286" s="84"/>
      <c r="BL286" s="84"/>
      <c r="BM286" s="84"/>
      <c r="BN286" s="84"/>
      <c r="BO286" s="84"/>
      <c r="BP286" s="84"/>
      <c r="BQ286" s="84"/>
      <c r="BR286" s="84"/>
      <c r="BS286" s="84"/>
      <c r="BT286" s="84"/>
      <c r="BU286" s="84"/>
      <c r="BV286" s="84"/>
      <c r="BW286" s="84"/>
      <c r="BX286" s="85"/>
      <c r="BY286" s="86"/>
      <c r="BZ286" s="84"/>
      <c r="CA286" s="84"/>
      <c r="CB286" s="84"/>
      <c r="CC286" s="84"/>
      <c r="CD286" s="84"/>
      <c r="CE286" s="84"/>
      <c r="CF286" s="84"/>
      <c r="CG286" s="84"/>
      <c r="CH286" s="84"/>
      <c r="CI286" s="84"/>
      <c r="CJ286" s="84"/>
      <c r="CK286" s="84"/>
      <c r="CL286" s="84"/>
      <c r="CM286" s="84"/>
      <c r="CN286" s="84"/>
      <c r="CO286" s="84"/>
      <c r="CP286" s="84"/>
      <c r="CQ286" s="84"/>
      <c r="CR286" s="84"/>
      <c r="CS286" s="84"/>
      <c r="CT286" s="84"/>
      <c r="CU286" s="84"/>
      <c r="CV286" s="84"/>
      <c r="CW286" s="84"/>
      <c r="CX286" s="84"/>
      <c r="CY286" s="84"/>
      <c r="CZ286" s="84"/>
      <c r="DA286" s="84"/>
      <c r="DB286" s="84"/>
      <c r="DC286" s="85"/>
    </row>
    <row r="287" customFormat="false" ht="18.75" hidden="true" customHeight="false" outlineLevel="0" collapsed="false">
      <c r="A287" s="87" t="n">
        <f aca="false">A286</f>
        <v>140</v>
      </c>
      <c r="B287" s="105" t="n">
        <f aca="false">B286</f>
        <v>63</v>
      </c>
      <c r="C287" s="106" t="str">
        <f aca="false">C286</f>
        <v>チーム編成詳細画面</v>
      </c>
      <c r="D287" s="107" t="str">
        <f aca="false">D286</f>
        <v>チーム編成詳細画面の新規作成</v>
      </c>
      <c r="E287" s="91" t="str">
        <f aca="false">E286</f>
        <v>講師</v>
      </c>
      <c r="F287" s="91" t="str">
        <f aca="false">F286</f>
        <v>中級</v>
      </c>
      <c r="G287" s="91" t="str">
        <f aca="false">G286</f>
        <v>C</v>
      </c>
      <c r="H287" s="92" t="str">
        <f aca="false">H286</f>
        <v>製造</v>
      </c>
      <c r="I287" s="93" t="n">
        <f aca="false">I286</f>
        <v>3.42857142857143</v>
      </c>
      <c r="J287" s="94" t="s">
        <v>33</v>
      </c>
      <c r="K287" s="110"/>
      <c r="L287" s="96"/>
      <c r="M287" s="97" t="n">
        <f aca="false">M286</f>
        <v>0</v>
      </c>
      <c r="N287" s="98" t="n">
        <f aca="false">N286</f>
        <v>0</v>
      </c>
      <c r="O287" s="83"/>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5"/>
      <c r="AT287" s="86"/>
      <c r="AU287" s="84"/>
      <c r="AV287" s="84"/>
      <c r="AW287" s="84"/>
      <c r="AX287" s="84"/>
      <c r="AY287" s="84"/>
      <c r="AZ287" s="84"/>
      <c r="BA287" s="84"/>
      <c r="BB287" s="84"/>
      <c r="BC287" s="84"/>
      <c r="BD287" s="84"/>
      <c r="BE287" s="84"/>
      <c r="BF287" s="84"/>
      <c r="BG287" s="84"/>
      <c r="BH287" s="84"/>
      <c r="BI287" s="84"/>
      <c r="BJ287" s="84"/>
      <c r="BK287" s="84"/>
      <c r="BL287" s="84"/>
      <c r="BM287" s="84"/>
      <c r="BN287" s="84"/>
      <c r="BO287" s="84"/>
      <c r="BP287" s="84"/>
      <c r="BQ287" s="84"/>
      <c r="BR287" s="84"/>
      <c r="BS287" s="84"/>
      <c r="BT287" s="84"/>
      <c r="BU287" s="84"/>
      <c r="BV287" s="84"/>
      <c r="BW287" s="84"/>
      <c r="BX287" s="85"/>
      <c r="BY287" s="86"/>
      <c r="BZ287" s="84"/>
      <c r="CA287" s="84"/>
      <c r="CB287" s="84"/>
      <c r="CC287" s="84"/>
      <c r="CD287" s="84"/>
      <c r="CE287" s="84"/>
      <c r="CF287" s="84"/>
      <c r="CG287" s="84"/>
      <c r="CH287" s="84"/>
      <c r="CI287" s="84"/>
      <c r="CJ287" s="84"/>
      <c r="CK287" s="84"/>
      <c r="CL287" s="84"/>
      <c r="CM287" s="84"/>
      <c r="CN287" s="84"/>
      <c r="CO287" s="84"/>
      <c r="CP287" s="84"/>
      <c r="CQ287" s="84"/>
      <c r="CR287" s="84"/>
      <c r="CS287" s="84"/>
      <c r="CT287" s="84"/>
      <c r="CU287" s="84"/>
      <c r="CV287" s="84"/>
      <c r="CW287" s="84"/>
      <c r="CX287" s="84"/>
      <c r="CY287" s="84"/>
      <c r="CZ287" s="84"/>
      <c r="DA287" s="84"/>
      <c r="DB287" s="84"/>
      <c r="DC287" s="85"/>
    </row>
    <row r="288" customFormat="false" ht="18.75" hidden="true" customHeight="false" outlineLevel="0" collapsed="false">
      <c r="A288" s="99" t="n">
        <f aca="false">(ROW()-6)/2</f>
        <v>141</v>
      </c>
      <c r="B288" s="100" t="n">
        <f aca="false">B287</f>
        <v>63</v>
      </c>
      <c r="C288" s="101" t="str">
        <f aca="false">C287</f>
        <v>チーム編成詳細画面</v>
      </c>
      <c r="D288" s="102" t="str">
        <f aca="false">D287</f>
        <v>チーム編成詳細画面の新規作成</v>
      </c>
      <c r="E288" s="74" t="str">
        <f aca="false">E286</f>
        <v>講師</v>
      </c>
      <c r="F288" s="74" t="str">
        <f aca="false">F286</f>
        <v>中級</v>
      </c>
      <c r="G288" s="74" t="str">
        <f aca="false">G286</f>
        <v>C</v>
      </c>
      <c r="H288" s="103" t="s">
        <v>34</v>
      </c>
      <c r="I288" s="78" t="n">
        <f aca="false">変更管理台帳!$BW69</f>
        <v>2.88571428571429</v>
      </c>
      <c r="J288" s="79" t="s">
        <v>32</v>
      </c>
      <c r="K288" s="81" t="n">
        <f aca="false">IF($L286&lt;&gt;"",WORKDAY($L286,1,祝日・休校日!$B$3:$B$62),"")</f>
        <v>45344</v>
      </c>
      <c r="L288" s="81" t="n">
        <f aca="false">IF($K288&lt;&gt;"",WORKDAY($K288,$I288 -0.11,祝日・休校日!$B$3:$B$62),"")</f>
        <v>45349</v>
      </c>
      <c r="M288" s="76" t="n">
        <f aca="false">M287</f>
        <v>0</v>
      </c>
      <c r="N288" s="82" t="n">
        <f aca="false">IF(MAX(O288:DC288)&lt;&gt;0,IF(MAX(O289:DC289)/MAX(O288:DC288)=1,1,MAX(O289:DC289)/MAX(O288:DC288)),0)</f>
        <v>0</v>
      </c>
      <c r="O288" s="83"/>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5"/>
      <c r="AT288" s="86"/>
      <c r="AU288" s="84"/>
      <c r="AV288" s="84"/>
      <c r="AW288" s="84"/>
      <c r="AX288" s="84"/>
      <c r="AY288" s="84"/>
      <c r="AZ288" s="84"/>
      <c r="BA288" s="84"/>
      <c r="BB288" s="84"/>
      <c r="BC288" s="84"/>
      <c r="BD288" s="84"/>
      <c r="BE288" s="84"/>
      <c r="BF288" s="84"/>
      <c r="BG288" s="84"/>
      <c r="BH288" s="84"/>
      <c r="BI288" s="84"/>
      <c r="BJ288" s="84"/>
      <c r="BK288" s="84"/>
      <c r="BL288" s="84"/>
      <c r="BM288" s="84"/>
      <c r="BN288" s="84"/>
      <c r="BO288" s="84"/>
      <c r="BP288" s="84"/>
      <c r="BQ288" s="84"/>
      <c r="BR288" s="84"/>
      <c r="BS288" s="84"/>
      <c r="BT288" s="84"/>
      <c r="BU288" s="84"/>
      <c r="BV288" s="84"/>
      <c r="BW288" s="84"/>
      <c r="BX288" s="85"/>
      <c r="BY288" s="86"/>
      <c r="BZ288" s="84"/>
      <c r="CA288" s="84"/>
      <c r="CB288" s="84"/>
      <c r="CC288" s="84"/>
      <c r="CD288" s="84"/>
      <c r="CE288" s="84"/>
      <c r="CF288" s="84"/>
      <c r="CG288" s="84"/>
      <c r="CH288" s="84"/>
      <c r="CI288" s="84"/>
      <c r="CJ288" s="84"/>
      <c r="CK288" s="84"/>
      <c r="CL288" s="84"/>
      <c r="CM288" s="84"/>
      <c r="CN288" s="84"/>
      <c r="CO288" s="84"/>
      <c r="CP288" s="84"/>
      <c r="CQ288" s="84"/>
      <c r="CR288" s="84"/>
      <c r="CS288" s="84"/>
      <c r="CT288" s="84"/>
      <c r="CU288" s="84"/>
      <c r="CV288" s="84"/>
      <c r="CW288" s="84"/>
      <c r="CX288" s="84"/>
      <c r="CY288" s="84"/>
      <c r="CZ288" s="84"/>
      <c r="DA288" s="84"/>
      <c r="DB288" s="84"/>
      <c r="DC288" s="85"/>
    </row>
    <row r="289" customFormat="false" ht="18.75" hidden="true" customHeight="false" outlineLevel="0" collapsed="false">
      <c r="A289" s="104" t="n">
        <f aca="false">A288</f>
        <v>141</v>
      </c>
      <c r="B289" s="105" t="n">
        <f aca="false">B288</f>
        <v>63</v>
      </c>
      <c r="C289" s="106" t="str">
        <f aca="false">C288</f>
        <v>チーム編成詳細画面</v>
      </c>
      <c r="D289" s="107" t="str">
        <f aca="false">D288</f>
        <v>チーム編成詳細画面の新規作成</v>
      </c>
      <c r="E289" s="91" t="str">
        <f aca="false">E288</f>
        <v>講師</v>
      </c>
      <c r="F289" s="91" t="str">
        <f aca="false">F288</f>
        <v>中級</v>
      </c>
      <c r="G289" s="91" t="str">
        <f aca="false">G288</f>
        <v>C</v>
      </c>
      <c r="H289" s="108" t="str">
        <f aca="false">H288</f>
        <v>試験</v>
      </c>
      <c r="I289" s="109" t="n">
        <f aca="false">I288</f>
        <v>2.88571428571429</v>
      </c>
      <c r="J289" s="94" t="s">
        <v>33</v>
      </c>
      <c r="K289" s="110"/>
      <c r="L289" s="96"/>
      <c r="M289" s="97" t="n">
        <f aca="false">M288</f>
        <v>0</v>
      </c>
      <c r="N289" s="98" t="n">
        <f aca="false">N288</f>
        <v>0</v>
      </c>
      <c r="O289" s="83"/>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5"/>
      <c r="AT289" s="86"/>
      <c r="AU289" s="84"/>
      <c r="AV289" s="84"/>
      <c r="AW289" s="84"/>
      <c r="AX289" s="84"/>
      <c r="AY289" s="84"/>
      <c r="AZ289" s="84"/>
      <c r="BA289" s="84"/>
      <c r="BB289" s="84"/>
      <c r="BC289" s="84"/>
      <c r="BD289" s="84"/>
      <c r="BE289" s="84"/>
      <c r="BF289" s="84"/>
      <c r="BG289" s="84"/>
      <c r="BH289" s="84"/>
      <c r="BI289" s="84"/>
      <c r="BJ289" s="84"/>
      <c r="BK289" s="84"/>
      <c r="BL289" s="84"/>
      <c r="BM289" s="84"/>
      <c r="BN289" s="84"/>
      <c r="BO289" s="84"/>
      <c r="BP289" s="84"/>
      <c r="BQ289" s="84"/>
      <c r="BR289" s="84"/>
      <c r="BS289" s="84"/>
      <c r="BT289" s="84"/>
      <c r="BU289" s="84"/>
      <c r="BV289" s="84"/>
      <c r="BW289" s="84"/>
      <c r="BX289" s="85"/>
      <c r="BY289" s="86"/>
      <c r="BZ289" s="84"/>
      <c r="CA289" s="84"/>
      <c r="CB289" s="84"/>
      <c r="CC289" s="84"/>
      <c r="CD289" s="84"/>
      <c r="CE289" s="84"/>
      <c r="CF289" s="84"/>
      <c r="CG289" s="84"/>
      <c r="CH289" s="84"/>
      <c r="CI289" s="84"/>
      <c r="CJ289" s="84"/>
      <c r="CK289" s="84"/>
      <c r="CL289" s="84"/>
      <c r="CM289" s="84"/>
      <c r="CN289" s="84"/>
      <c r="CO289" s="84"/>
      <c r="CP289" s="84"/>
      <c r="CQ289" s="84"/>
      <c r="CR289" s="84"/>
      <c r="CS289" s="84"/>
      <c r="CT289" s="84"/>
      <c r="CU289" s="84"/>
      <c r="CV289" s="84"/>
      <c r="CW289" s="84"/>
      <c r="CX289" s="84"/>
      <c r="CY289" s="84"/>
      <c r="CZ289" s="84"/>
      <c r="DA289" s="84"/>
      <c r="DB289" s="84"/>
      <c r="DC289" s="85"/>
    </row>
    <row r="290" customFormat="false" ht="18.75" hidden="true" customHeight="false" outlineLevel="0" collapsed="false">
      <c r="A290" s="70" t="n">
        <f aca="false">(ROW()-6)/2</f>
        <v>142</v>
      </c>
      <c r="B290" s="71" t="n">
        <f aca="false">変更管理台帳!$A70</f>
        <v>64</v>
      </c>
      <c r="C290" s="72" t="str">
        <f aca="false">変更管理台帳!$B70</f>
        <v>契約確認画面</v>
      </c>
      <c r="D290" s="73" t="str">
        <f aca="false">変更管理台帳!$C70</f>
        <v>契約確認画面の新規作成</v>
      </c>
      <c r="E290" s="74" t="str">
        <f aca="false">変更管理台帳!$G70</f>
        <v>企業担当者</v>
      </c>
      <c r="F290" s="75" t="str">
        <f aca="false">変更管理台帳!$K70</f>
        <v>初級</v>
      </c>
      <c r="G290" s="76" t="n">
        <f aca="false">変更管理台帳!$L70</f>
        <v>0</v>
      </c>
      <c r="H290" s="77" t="s">
        <v>31</v>
      </c>
      <c r="I290" s="78" t="n">
        <f aca="false">変更管理台帳!$AX70</f>
        <v>2.22857142857143</v>
      </c>
      <c r="J290" s="79" t="s">
        <v>32</v>
      </c>
      <c r="K290" s="80"/>
      <c r="L290" s="81" t="str">
        <f aca="false">IF($K290&lt;&gt;"",WORKDAY($K290,$I290 -0.11,祝日・休校日!$B$3:$B$62),"")</f>
        <v/>
      </c>
      <c r="M290" s="76"/>
      <c r="N290" s="82" t="n">
        <f aca="false">IF(MAX(O290:DC290)&lt;&gt;0,IF(MAX(O291:DC291)/MAX(O290:DC290)=1,1,MAX(O291:DC291)/MAX(O290:DC290)),0)</f>
        <v>0</v>
      </c>
      <c r="O290" s="83"/>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5"/>
      <c r="AT290" s="86"/>
      <c r="AU290" s="84"/>
      <c r="AV290" s="84"/>
      <c r="AW290" s="84"/>
      <c r="AX290" s="84"/>
      <c r="AY290" s="84"/>
      <c r="AZ290" s="84"/>
      <c r="BA290" s="84"/>
      <c r="BB290" s="84"/>
      <c r="BC290" s="84"/>
      <c r="BD290" s="84"/>
      <c r="BE290" s="84"/>
      <c r="BF290" s="84"/>
      <c r="BG290" s="84"/>
      <c r="BH290" s="84"/>
      <c r="BI290" s="84"/>
      <c r="BJ290" s="84"/>
      <c r="BK290" s="84"/>
      <c r="BL290" s="84"/>
      <c r="BM290" s="84"/>
      <c r="BN290" s="84"/>
      <c r="BO290" s="84"/>
      <c r="BP290" s="84"/>
      <c r="BQ290" s="84"/>
      <c r="BR290" s="84"/>
      <c r="BS290" s="84"/>
      <c r="BT290" s="84"/>
      <c r="BU290" s="84"/>
      <c r="BV290" s="84"/>
      <c r="BW290" s="84"/>
      <c r="BX290" s="85"/>
      <c r="BY290" s="86"/>
      <c r="BZ290" s="84"/>
      <c r="CA290" s="84"/>
      <c r="CB290" s="84"/>
      <c r="CC290" s="84"/>
      <c r="CD290" s="84"/>
      <c r="CE290" s="84"/>
      <c r="CF290" s="84"/>
      <c r="CG290" s="84"/>
      <c r="CH290" s="84"/>
      <c r="CI290" s="84"/>
      <c r="CJ290" s="84"/>
      <c r="CK290" s="84"/>
      <c r="CL290" s="84"/>
      <c r="CM290" s="84"/>
      <c r="CN290" s="84"/>
      <c r="CO290" s="84"/>
      <c r="CP290" s="84"/>
      <c r="CQ290" s="84"/>
      <c r="CR290" s="84"/>
      <c r="CS290" s="84"/>
      <c r="CT290" s="84"/>
      <c r="CU290" s="84"/>
      <c r="CV290" s="84"/>
      <c r="CW290" s="84"/>
      <c r="CX290" s="84"/>
      <c r="CY290" s="84"/>
      <c r="CZ290" s="84"/>
      <c r="DA290" s="84"/>
      <c r="DB290" s="84"/>
      <c r="DC290" s="85"/>
    </row>
    <row r="291" customFormat="false" ht="18.75" hidden="true" customHeight="false" outlineLevel="0" collapsed="false">
      <c r="A291" s="87" t="n">
        <f aca="false">A290</f>
        <v>142</v>
      </c>
      <c r="B291" s="88" t="n">
        <f aca="false">B290</f>
        <v>64</v>
      </c>
      <c r="C291" s="89" t="str">
        <f aca="false">C290</f>
        <v>契約確認画面</v>
      </c>
      <c r="D291" s="90" t="str">
        <f aca="false">D290</f>
        <v>契約確認画面の新規作成</v>
      </c>
      <c r="E291" s="91" t="str">
        <f aca="false">E290</f>
        <v>企業担当者</v>
      </c>
      <c r="F291" s="91" t="str">
        <f aca="false">F290</f>
        <v>初級</v>
      </c>
      <c r="G291" s="91" t="n">
        <f aca="false">G290</f>
        <v>0</v>
      </c>
      <c r="H291" s="92" t="str">
        <f aca="false">H290</f>
        <v>製造</v>
      </c>
      <c r="I291" s="93" t="n">
        <f aca="false">I290</f>
        <v>2.22857142857143</v>
      </c>
      <c r="J291" s="94" t="s">
        <v>33</v>
      </c>
      <c r="K291" s="110"/>
      <c r="L291" s="96"/>
      <c r="M291" s="97" t="n">
        <f aca="false">M290</f>
        <v>0</v>
      </c>
      <c r="N291" s="98" t="n">
        <f aca="false">N290</f>
        <v>0</v>
      </c>
      <c r="O291" s="83"/>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5"/>
      <c r="AT291" s="86"/>
      <c r="AU291" s="84"/>
      <c r="AV291" s="84"/>
      <c r="AW291" s="84"/>
      <c r="AX291" s="84"/>
      <c r="AY291" s="84"/>
      <c r="AZ291" s="84"/>
      <c r="BA291" s="84"/>
      <c r="BB291" s="84"/>
      <c r="BC291" s="84"/>
      <c r="BD291" s="84"/>
      <c r="BE291" s="84"/>
      <c r="BF291" s="84"/>
      <c r="BG291" s="84"/>
      <c r="BH291" s="84"/>
      <c r="BI291" s="84"/>
      <c r="BJ291" s="84"/>
      <c r="BK291" s="84"/>
      <c r="BL291" s="84"/>
      <c r="BM291" s="84"/>
      <c r="BN291" s="84"/>
      <c r="BO291" s="84"/>
      <c r="BP291" s="84"/>
      <c r="BQ291" s="84"/>
      <c r="BR291" s="84"/>
      <c r="BS291" s="84"/>
      <c r="BT291" s="84"/>
      <c r="BU291" s="84"/>
      <c r="BV291" s="84"/>
      <c r="BW291" s="84"/>
      <c r="BX291" s="85"/>
      <c r="BY291" s="86"/>
      <c r="BZ291" s="84"/>
      <c r="CA291" s="84"/>
      <c r="CB291" s="84"/>
      <c r="CC291" s="84"/>
      <c r="CD291" s="84"/>
      <c r="CE291" s="84"/>
      <c r="CF291" s="84"/>
      <c r="CG291" s="84"/>
      <c r="CH291" s="84"/>
      <c r="CI291" s="84"/>
      <c r="CJ291" s="84"/>
      <c r="CK291" s="84"/>
      <c r="CL291" s="84"/>
      <c r="CM291" s="84"/>
      <c r="CN291" s="84"/>
      <c r="CO291" s="84"/>
      <c r="CP291" s="84"/>
      <c r="CQ291" s="84"/>
      <c r="CR291" s="84"/>
      <c r="CS291" s="84"/>
      <c r="CT291" s="84"/>
      <c r="CU291" s="84"/>
      <c r="CV291" s="84"/>
      <c r="CW291" s="84"/>
      <c r="CX291" s="84"/>
      <c r="CY291" s="84"/>
      <c r="CZ291" s="84"/>
      <c r="DA291" s="84"/>
      <c r="DB291" s="84"/>
      <c r="DC291" s="85"/>
    </row>
    <row r="292" customFormat="false" ht="18.75" hidden="true" customHeight="false" outlineLevel="0" collapsed="false">
      <c r="A292" s="99" t="n">
        <f aca="false">(ROW()-6)/2</f>
        <v>143</v>
      </c>
      <c r="B292" s="100" t="n">
        <f aca="false">B291</f>
        <v>64</v>
      </c>
      <c r="C292" s="101" t="str">
        <f aca="false">C291</f>
        <v>契約確認画面</v>
      </c>
      <c r="D292" s="102" t="str">
        <f aca="false">D291</f>
        <v>契約確認画面の新規作成</v>
      </c>
      <c r="E292" s="74" t="str">
        <f aca="false">E290</f>
        <v>企業担当者</v>
      </c>
      <c r="F292" s="74" t="str">
        <f aca="false">F290</f>
        <v>初級</v>
      </c>
      <c r="G292" s="74" t="n">
        <f aca="false">G290</f>
        <v>0</v>
      </c>
      <c r="H292" s="103" t="s">
        <v>34</v>
      </c>
      <c r="I292" s="78" t="n">
        <f aca="false">変更管理台帳!$BW70</f>
        <v>2.97142857142857</v>
      </c>
      <c r="J292" s="79" t="s">
        <v>32</v>
      </c>
      <c r="K292" s="81" t="str">
        <f aca="false">IF($L290&lt;&gt;"",WORKDAY($L290,1,祝日・休校日!$B$3:$B$62),"")</f>
        <v/>
      </c>
      <c r="L292" s="81" t="str">
        <f aca="false">IF($K292&lt;&gt;"",WORKDAY($K292,$I292 -0.11,祝日・休校日!$B$3:$B$62),"")</f>
        <v/>
      </c>
      <c r="M292" s="76" t="n">
        <f aca="false">M291</f>
        <v>0</v>
      </c>
      <c r="N292" s="82" t="n">
        <f aca="false">IF(MAX(O292:DC292)&lt;&gt;0,IF(MAX(O293:DC293)/MAX(O292:DC292)=1,1,MAX(O293:DC293)/MAX(O292:DC292)),0)</f>
        <v>0</v>
      </c>
      <c r="O292" s="83"/>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5"/>
      <c r="AT292" s="86"/>
      <c r="AU292" s="84"/>
      <c r="AV292" s="84"/>
      <c r="AW292" s="84"/>
      <c r="AX292" s="84"/>
      <c r="AY292" s="84"/>
      <c r="AZ292" s="84"/>
      <c r="BA292" s="84"/>
      <c r="BB292" s="84"/>
      <c r="BC292" s="84"/>
      <c r="BD292" s="84"/>
      <c r="BE292" s="84"/>
      <c r="BF292" s="84"/>
      <c r="BG292" s="84"/>
      <c r="BH292" s="84"/>
      <c r="BI292" s="84"/>
      <c r="BJ292" s="84"/>
      <c r="BK292" s="84"/>
      <c r="BL292" s="84"/>
      <c r="BM292" s="84"/>
      <c r="BN292" s="84"/>
      <c r="BO292" s="84"/>
      <c r="BP292" s="84"/>
      <c r="BQ292" s="84"/>
      <c r="BR292" s="84"/>
      <c r="BS292" s="84"/>
      <c r="BT292" s="84"/>
      <c r="BU292" s="84"/>
      <c r="BV292" s="84"/>
      <c r="BW292" s="84"/>
      <c r="BX292" s="85"/>
      <c r="BY292" s="86"/>
      <c r="BZ292" s="84"/>
      <c r="CA292" s="84"/>
      <c r="CB292" s="84"/>
      <c r="CC292" s="84"/>
      <c r="CD292" s="84"/>
      <c r="CE292" s="84"/>
      <c r="CF292" s="84"/>
      <c r="CG292" s="84"/>
      <c r="CH292" s="84"/>
      <c r="CI292" s="84"/>
      <c r="CJ292" s="84"/>
      <c r="CK292" s="84"/>
      <c r="CL292" s="84"/>
      <c r="CM292" s="84"/>
      <c r="CN292" s="84"/>
      <c r="CO292" s="84"/>
      <c r="CP292" s="84"/>
      <c r="CQ292" s="84"/>
      <c r="CR292" s="84"/>
      <c r="CS292" s="84"/>
      <c r="CT292" s="84"/>
      <c r="CU292" s="84"/>
      <c r="CV292" s="84"/>
      <c r="CW292" s="84"/>
      <c r="CX292" s="84"/>
      <c r="CY292" s="84"/>
      <c r="CZ292" s="84"/>
      <c r="DA292" s="84"/>
      <c r="DB292" s="84"/>
      <c r="DC292" s="85"/>
    </row>
    <row r="293" customFormat="false" ht="18.75" hidden="true" customHeight="false" outlineLevel="0" collapsed="false">
      <c r="A293" s="104" t="n">
        <f aca="false">A292</f>
        <v>143</v>
      </c>
      <c r="B293" s="105" t="n">
        <f aca="false">B292</f>
        <v>64</v>
      </c>
      <c r="C293" s="106" t="str">
        <f aca="false">C292</f>
        <v>契約確認画面</v>
      </c>
      <c r="D293" s="107" t="str">
        <f aca="false">D292</f>
        <v>契約確認画面の新規作成</v>
      </c>
      <c r="E293" s="91" t="str">
        <f aca="false">E292</f>
        <v>企業担当者</v>
      </c>
      <c r="F293" s="91" t="str">
        <f aca="false">F292</f>
        <v>初級</v>
      </c>
      <c r="G293" s="91" t="n">
        <f aca="false">G292</f>
        <v>0</v>
      </c>
      <c r="H293" s="108" t="str">
        <f aca="false">H292</f>
        <v>試験</v>
      </c>
      <c r="I293" s="109" t="n">
        <f aca="false">I292</f>
        <v>2.97142857142857</v>
      </c>
      <c r="J293" s="94" t="s">
        <v>33</v>
      </c>
      <c r="K293" s="110"/>
      <c r="L293" s="96"/>
      <c r="M293" s="97" t="n">
        <f aca="false">M292</f>
        <v>0</v>
      </c>
      <c r="N293" s="98" t="n">
        <f aca="false">N292</f>
        <v>0</v>
      </c>
      <c r="O293" s="83"/>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5"/>
      <c r="AT293" s="86"/>
      <c r="AU293" s="84"/>
      <c r="AV293" s="84"/>
      <c r="AW293" s="84"/>
      <c r="AX293" s="84"/>
      <c r="AY293" s="84"/>
      <c r="AZ293" s="84"/>
      <c r="BA293" s="84"/>
      <c r="BB293" s="84"/>
      <c r="BC293" s="84"/>
      <c r="BD293" s="84"/>
      <c r="BE293" s="84"/>
      <c r="BF293" s="84"/>
      <c r="BG293" s="84"/>
      <c r="BH293" s="84"/>
      <c r="BI293" s="84"/>
      <c r="BJ293" s="84"/>
      <c r="BK293" s="84"/>
      <c r="BL293" s="84"/>
      <c r="BM293" s="84"/>
      <c r="BN293" s="84"/>
      <c r="BO293" s="84"/>
      <c r="BP293" s="84"/>
      <c r="BQ293" s="84"/>
      <c r="BR293" s="84"/>
      <c r="BS293" s="84"/>
      <c r="BT293" s="84"/>
      <c r="BU293" s="84"/>
      <c r="BV293" s="84"/>
      <c r="BW293" s="84"/>
      <c r="BX293" s="85"/>
      <c r="BY293" s="86"/>
      <c r="BZ293" s="84"/>
      <c r="CA293" s="84"/>
      <c r="CB293" s="84"/>
      <c r="CC293" s="84"/>
      <c r="CD293" s="84"/>
      <c r="CE293" s="84"/>
      <c r="CF293" s="84"/>
      <c r="CG293" s="84"/>
      <c r="CH293" s="84"/>
      <c r="CI293" s="84"/>
      <c r="CJ293" s="84"/>
      <c r="CK293" s="84"/>
      <c r="CL293" s="84"/>
      <c r="CM293" s="84"/>
      <c r="CN293" s="84"/>
      <c r="CO293" s="84"/>
      <c r="CP293" s="84"/>
      <c r="CQ293" s="84"/>
      <c r="CR293" s="84"/>
      <c r="CS293" s="84"/>
      <c r="CT293" s="84"/>
      <c r="CU293" s="84"/>
      <c r="CV293" s="84"/>
      <c r="CW293" s="84"/>
      <c r="CX293" s="84"/>
      <c r="CY293" s="84"/>
      <c r="CZ293" s="84"/>
      <c r="DA293" s="84"/>
      <c r="DB293" s="84"/>
      <c r="DC293" s="85"/>
    </row>
    <row r="294" customFormat="false" ht="24" hidden="true" customHeight="false" outlineLevel="0" collapsed="false">
      <c r="A294" s="70" t="n">
        <f aca="false">(ROW()-6)/2</f>
        <v>144</v>
      </c>
      <c r="B294" s="71" t="n">
        <f aca="false">変更管理台帳!$A71</f>
        <v>65</v>
      </c>
      <c r="C294" s="72" t="str">
        <f aca="false">変更管理台帳!$B71</f>
        <v>契約書確認(企業担当者の契約同意)画面</v>
      </c>
      <c r="D294" s="73" t="str">
        <f aca="false">変更管理台帳!$C71</f>
        <v>契約書確認(企業担当者の契約同意)画面の新規作成</v>
      </c>
      <c r="E294" s="74" t="str">
        <f aca="false">変更管理台帳!$G71</f>
        <v>企業担当者</v>
      </c>
      <c r="F294" s="75" t="str">
        <f aca="false">変更管理台帳!$K71</f>
        <v>中級</v>
      </c>
      <c r="G294" s="76" t="n">
        <f aca="false">変更管理台帳!$L71</f>
        <v>0</v>
      </c>
      <c r="H294" s="112" t="s">
        <v>36</v>
      </c>
      <c r="I294" s="78" t="n">
        <f aca="false">変更管理台帳!$AE71</f>
        <v>2.25714285714286</v>
      </c>
      <c r="J294" s="79" t="s">
        <v>32</v>
      </c>
      <c r="K294" s="80"/>
      <c r="L294" s="81" t="str">
        <f aca="false">IF($K294&lt;&gt;"",WORKDAY($K294,$I294 -0.11,祝日・休校日!$B$3:$B$62),"")</f>
        <v/>
      </c>
      <c r="M294" s="76"/>
      <c r="N294" s="82" t="n">
        <f aca="false">IF(MAX(O294:DC294)&lt;&gt;0,IF(MAX(O295:DC295)/MAX(O294:DC294)=1,1,MAX(O295:DC295)/MAX(O294:DC294)),0)</f>
        <v>0</v>
      </c>
      <c r="O294" s="83"/>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5"/>
      <c r="AT294" s="86"/>
      <c r="AU294" s="84"/>
      <c r="AV294" s="84"/>
      <c r="AW294" s="84"/>
      <c r="AX294" s="84"/>
      <c r="AY294" s="84"/>
      <c r="AZ294" s="84"/>
      <c r="BA294" s="84"/>
      <c r="BB294" s="84"/>
      <c r="BC294" s="84"/>
      <c r="BD294" s="84"/>
      <c r="BE294" s="84"/>
      <c r="BF294" s="84"/>
      <c r="BG294" s="84"/>
      <c r="BH294" s="84"/>
      <c r="BI294" s="84"/>
      <c r="BJ294" s="84"/>
      <c r="BK294" s="84"/>
      <c r="BL294" s="84"/>
      <c r="BM294" s="84"/>
      <c r="BN294" s="84"/>
      <c r="BO294" s="84"/>
      <c r="BP294" s="84"/>
      <c r="BQ294" s="84"/>
      <c r="BR294" s="84"/>
      <c r="BS294" s="84"/>
      <c r="BT294" s="84"/>
      <c r="BU294" s="84"/>
      <c r="BV294" s="84"/>
      <c r="BW294" s="84"/>
      <c r="BX294" s="85"/>
      <c r="BY294" s="86"/>
      <c r="BZ294" s="84"/>
      <c r="CA294" s="84"/>
      <c r="CB294" s="84"/>
      <c r="CC294" s="84"/>
      <c r="CD294" s="84"/>
      <c r="CE294" s="84"/>
      <c r="CF294" s="84"/>
      <c r="CG294" s="84"/>
      <c r="CH294" s="84"/>
      <c r="CI294" s="84"/>
      <c r="CJ294" s="84"/>
      <c r="CK294" s="84"/>
      <c r="CL294" s="84"/>
      <c r="CM294" s="84"/>
      <c r="CN294" s="84"/>
      <c r="CO294" s="84"/>
      <c r="CP294" s="84"/>
      <c r="CQ294" s="84"/>
      <c r="CR294" s="84"/>
      <c r="CS294" s="84"/>
      <c r="CT294" s="84"/>
      <c r="CU294" s="84"/>
      <c r="CV294" s="84"/>
      <c r="CW294" s="84"/>
      <c r="CX294" s="84"/>
      <c r="CY294" s="84"/>
      <c r="CZ294" s="84"/>
      <c r="DA294" s="84"/>
      <c r="DB294" s="84"/>
      <c r="DC294" s="85"/>
    </row>
    <row r="295" customFormat="false" ht="24" hidden="true" customHeight="false" outlineLevel="0" collapsed="false">
      <c r="A295" s="87" t="n">
        <f aca="false">A294</f>
        <v>144</v>
      </c>
      <c r="B295" s="88" t="n">
        <f aca="false">B294</f>
        <v>65</v>
      </c>
      <c r="C295" s="89" t="str">
        <f aca="false">C294</f>
        <v>契約書確認(企業担当者の契約同意)画面</v>
      </c>
      <c r="D295" s="90" t="str">
        <f aca="false">D294</f>
        <v>契約書確認(企業担当者の契約同意)画面の新規作成</v>
      </c>
      <c r="E295" s="91" t="str">
        <f aca="false">E294</f>
        <v>企業担当者</v>
      </c>
      <c r="F295" s="91" t="str">
        <f aca="false">F294</f>
        <v>中級</v>
      </c>
      <c r="G295" s="91" t="n">
        <f aca="false">G294</f>
        <v>0</v>
      </c>
      <c r="H295" s="113" t="str">
        <f aca="false">H294</f>
        <v>設計</v>
      </c>
      <c r="I295" s="93" t="n">
        <f aca="false">I294</f>
        <v>2.25714285714286</v>
      </c>
      <c r="J295" s="94" t="s">
        <v>33</v>
      </c>
      <c r="K295" s="95"/>
      <c r="L295" s="96"/>
      <c r="M295" s="97" t="n">
        <f aca="false">M294</f>
        <v>0</v>
      </c>
      <c r="N295" s="98" t="n">
        <f aca="false">N294</f>
        <v>0</v>
      </c>
      <c r="O295" s="83"/>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5"/>
      <c r="AT295" s="86"/>
      <c r="AU295" s="84"/>
      <c r="AV295" s="84"/>
      <c r="AW295" s="84"/>
      <c r="AX295" s="84"/>
      <c r="AY295" s="84"/>
      <c r="AZ295" s="84"/>
      <c r="BA295" s="84"/>
      <c r="BB295" s="84"/>
      <c r="BC295" s="84"/>
      <c r="BD295" s="84"/>
      <c r="BE295" s="84"/>
      <c r="BF295" s="84"/>
      <c r="BG295" s="84"/>
      <c r="BH295" s="84"/>
      <c r="BI295" s="84"/>
      <c r="BJ295" s="84"/>
      <c r="BK295" s="84"/>
      <c r="BL295" s="84"/>
      <c r="BM295" s="84"/>
      <c r="BN295" s="84"/>
      <c r="BO295" s="84"/>
      <c r="BP295" s="84"/>
      <c r="BQ295" s="84"/>
      <c r="BR295" s="84"/>
      <c r="BS295" s="84"/>
      <c r="BT295" s="84"/>
      <c r="BU295" s="84"/>
      <c r="BV295" s="84"/>
      <c r="BW295" s="84"/>
      <c r="BX295" s="85"/>
      <c r="BY295" s="86"/>
      <c r="BZ295" s="84"/>
      <c r="CA295" s="84"/>
      <c r="CB295" s="84"/>
      <c r="CC295" s="84"/>
      <c r="CD295" s="84"/>
      <c r="CE295" s="84"/>
      <c r="CF295" s="84"/>
      <c r="CG295" s="84"/>
      <c r="CH295" s="84"/>
      <c r="CI295" s="84"/>
      <c r="CJ295" s="84"/>
      <c r="CK295" s="84"/>
      <c r="CL295" s="84"/>
      <c r="CM295" s="84"/>
      <c r="CN295" s="84"/>
      <c r="CO295" s="84"/>
      <c r="CP295" s="84"/>
      <c r="CQ295" s="84"/>
      <c r="CR295" s="84"/>
      <c r="CS295" s="84"/>
      <c r="CT295" s="84"/>
      <c r="CU295" s="84"/>
      <c r="CV295" s="84"/>
      <c r="CW295" s="84"/>
      <c r="CX295" s="84"/>
      <c r="CY295" s="84"/>
      <c r="CZ295" s="84"/>
      <c r="DA295" s="84"/>
      <c r="DB295" s="84"/>
      <c r="DC295" s="85"/>
    </row>
    <row r="296" customFormat="false" ht="24" hidden="true" customHeight="false" outlineLevel="0" collapsed="false">
      <c r="A296" s="70" t="n">
        <f aca="false">(ROW()-6)/2</f>
        <v>145</v>
      </c>
      <c r="B296" s="100" t="n">
        <f aca="false">B295</f>
        <v>65</v>
      </c>
      <c r="C296" s="101" t="str">
        <f aca="false">C295</f>
        <v>契約書確認(企業担当者の契約同意)画面</v>
      </c>
      <c r="D296" s="102" t="str">
        <f aca="false">D295</f>
        <v>契約書確認(企業担当者の契約同意)画面の新規作成</v>
      </c>
      <c r="E296" s="74" t="str">
        <f aca="false">E294</f>
        <v>企業担当者</v>
      </c>
      <c r="F296" s="74" t="str">
        <f aca="false">F294</f>
        <v>中級</v>
      </c>
      <c r="G296" s="74" t="n">
        <f aca="false">G294</f>
        <v>0</v>
      </c>
      <c r="H296" s="77" t="s">
        <v>31</v>
      </c>
      <c r="I296" s="78" t="n">
        <f aca="false">変更管理台帳!$AX71</f>
        <v>4.25714285714286</v>
      </c>
      <c r="J296" s="79" t="s">
        <v>32</v>
      </c>
      <c r="K296" s="81" t="str">
        <f aca="false">IF($L294&lt;&gt;"",WORKDAY($L294,1,祝日・休校日!$B$3:$B$62),"")</f>
        <v/>
      </c>
      <c r="L296" s="81" t="str">
        <f aca="false">IF($K296&lt;&gt;"",WORKDAY($K296,$I296 -0.11,祝日・休校日!$B$3:$B$62),"")</f>
        <v/>
      </c>
      <c r="M296" s="76" t="n">
        <f aca="false">M295</f>
        <v>0</v>
      </c>
      <c r="N296" s="82" t="n">
        <f aca="false">IF(MAX(O296:DC296)&lt;&gt;0,IF(MAX(O297:DC297)/MAX(O296:DC296)=1,1,MAX(O297:DC297)/MAX(O296:DC296)),0)</f>
        <v>0</v>
      </c>
      <c r="O296" s="83"/>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5"/>
      <c r="AT296" s="86"/>
      <c r="AU296" s="84"/>
      <c r="AV296" s="84"/>
      <c r="AW296" s="84"/>
      <c r="AX296" s="84"/>
      <c r="AY296" s="84"/>
      <c r="AZ296" s="84"/>
      <c r="BA296" s="84"/>
      <c r="BB296" s="84"/>
      <c r="BC296" s="84"/>
      <c r="BD296" s="84"/>
      <c r="BE296" s="84"/>
      <c r="BF296" s="84"/>
      <c r="BG296" s="84"/>
      <c r="BH296" s="84"/>
      <c r="BI296" s="84"/>
      <c r="BJ296" s="84"/>
      <c r="BK296" s="84"/>
      <c r="BL296" s="84"/>
      <c r="BM296" s="84"/>
      <c r="BN296" s="84"/>
      <c r="BO296" s="84"/>
      <c r="BP296" s="84"/>
      <c r="BQ296" s="84"/>
      <c r="BR296" s="84"/>
      <c r="BS296" s="84"/>
      <c r="BT296" s="84"/>
      <c r="BU296" s="84"/>
      <c r="BV296" s="84"/>
      <c r="BW296" s="84"/>
      <c r="BX296" s="85"/>
      <c r="BY296" s="86"/>
      <c r="BZ296" s="84"/>
      <c r="CA296" s="84"/>
      <c r="CB296" s="84"/>
      <c r="CC296" s="84"/>
      <c r="CD296" s="84"/>
      <c r="CE296" s="84"/>
      <c r="CF296" s="84"/>
      <c r="CG296" s="84"/>
      <c r="CH296" s="84"/>
      <c r="CI296" s="84"/>
      <c r="CJ296" s="84"/>
      <c r="CK296" s="84"/>
      <c r="CL296" s="84"/>
      <c r="CM296" s="84"/>
      <c r="CN296" s="84"/>
      <c r="CO296" s="84"/>
      <c r="CP296" s="84"/>
      <c r="CQ296" s="84"/>
      <c r="CR296" s="84"/>
      <c r="CS296" s="84"/>
      <c r="CT296" s="84"/>
      <c r="CU296" s="84"/>
      <c r="CV296" s="84"/>
      <c r="CW296" s="84"/>
      <c r="CX296" s="84"/>
      <c r="CY296" s="84"/>
      <c r="CZ296" s="84"/>
      <c r="DA296" s="84"/>
      <c r="DB296" s="84"/>
      <c r="DC296" s="85"/>
    </row>
    <row r="297" customFormat="false" ht="24" hidden="true" customHeight="false" outlineLevel="0" collapsed="false">
      <c r="A297" s="87" t="n">
        <f aca="false">A296</f>
        <v>145</v>
      </c>
      <c r="B297" s="105" t="n">
        <f aca="false">B296</f>
        <v>65</v>
      </c>
      <c r="C297" s="106" t="str">
        <f aca="false">C296</f>
        <v>契約書確認(企業担当者の契約同意)画面</v>
      </c>
      <c r="D297" s="107" t="str">
        <f aca="false">D296</f>
        <v>契約書確認(企業担当者の契約同意)画面の新規作成</v>
      </c>
      <c r="E297" s="91" t="str">
        <f aca="false">E296</f>
        <v>企業担当者</v>
      </c>
      <c r="F297" s="91" t="str">
        <f aca="false">F296</f>
        <v>中級</v>
      </c>
      <c r="G297" s="91" t="n">
        <f aca="false">G296</f>
        <v>0</v>
      </c>
      <c r="H297" s="92" t="str">
        <f aca="false">H296</f>
        <v>製造</v>
      </c>
      <c r="I297" s="93" t="n">
        <f aca="false">I296</f>
        <v>4.25714285714286</v>
      </c>
      <c r="J297" s="94" t="s">
        <v>33</v>
      </c>
      <c r="K297" s="110"/>
      <c r="L297" s="96"/>
      <c r="M297" s="97" t="n">
        <f aca="false">M296</f>
        <v>0</v>
      </c>
      <c r="N297" s="98" t="n">
        <f aca="false">N296</f>
        <v>0</v>
      </c>
      <c r="O297" s="83"/>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5"/>
      <c r="AT297" s="86"/>
      <c r="AU297" s="84"/>
      <c r="AV297" s="84"/>
      <c r="AW297" s="84"/>
      <c r="AX297" s="84"/>
      <c r="AY297" s="84"/>
      <c r="AZ297" s="84"/>
      <c r="BA297" s="84"/>
      <c r="BB297" s="84"/>
      <c r="BC297" s="84"/>
      <c r="BD297" s="84"/>
      <c r="BE297" s="84"/>
      <c r="BF297" s="84"/>
      <c r="BG297" s="84"/>
      <c r="BH297" s="84"/>
      <c r="BI297" s="84"/>
      <c r="BJ297" s="84"/>
      <c r="BK297" s="84"/>
      <c r="BL297" s="84"/>
      <c r="BM297" s="84"/>
      <c r="BN297" s="84"/>
      <c r="BO297" s="84"/>
      <c r="BP297" s="84"/>
      <c r="BQ297" s="84"/>
      <c r="BR297" s="84"/>
      <c r="BS297" s="84"/>
      <c r="BT297" s="84"/>
      <c r="BU297" s="84"/>
      <c r="BV297" s="84"/>
      <c r="BW297" s="84"/>
      <c r="BX297" s="85"/>
      <c r="BY297" s="86"/>
      <c r="BZ297" s="84"/>
      <c r="CA297" s="84"/>
      <c r="CB297" s="84"/>
      <c r="CC297" s="84"/>
      <c r="CD297" s="84"/>
      <c r="CE297" s="84"/>
      <c r="CF297" s="84"/>
      <c r="CG297" s="84"/>
      <c r="CH297" s="84"/>
      <c r="CI297" s="84"/>
      <c r="CJ297" s="84"/>
      <c r="CK297" s="84"/>
      <c r="CL297" s="84"/>
      <c r="CM297" s="84"/>
      <c r="CN297" s="84"/>
      <c r="CO297" s="84"/>
      <c r="CP297" s="84"/>
      <c r="CQ297" s="84"/>
      <c r="CR297" s="84"/>
      <c r="CS297" s="84"/>
      <c r="CT297" s="84"/>
      <c r="CU297" s="84"/>
      <c r="CV297" s="84"/>
      <c r="CW297" s="84"/>
      <c r="CX297" s="84"/>
      <c r="CY297" s="84"/>
      <c r="CZ297" s="84"/>
      <c r="DA297" s="84"/>
      <c r="DB297" s="84"/>
      <c r="DC297" s="85"/>
    </row>
    <row r="298" customFormat="false" ht="24" hidden="true" customHeight="false" outlineLevel="0" collapsed="false">
      <c r="A298" s="99" t="n">
        <f aca="false">(ROW()-6)/2</f>
        <v>146</v>
      </c>
      <c r="B298" s="100" t="n">
        <f aca="false">B297</f>
        <v>65</v>
      </c>
      <c r="C298" s="101" t="str">
        <f aca="false">C297</f>
        <v>契約書確認(企業担当者の契約同意)画面</v>
      </c>
      <c r="D298" s="102" t="str">
        <f aca="false">D297</f>
        <v>契約書確認(企業担当者の契約同意)画面の新規作成</v>
      </c>
      <c r="E298" s="74" t="str">
        <f aca="false">E296</f>
        <v>企業担当者</v>
      </c>
      <c r="F298" s="74" t="str">
        <f aca="false">F296</f>
        <v>中級</v>
      </c>
      <c r="G298" s="74" t="n">
        <f aca="false">G296</f>
        <v>0</v>
      </c>
      <c r="H298" s="103" t="s">
        <v>34</v>
      </c>
      <c r="I298" s="78" t="n">
        <f aca="false">変更管理台帳!$BW71</f>
        <v>3.14285714285714</v>
      </c>
      <c r="J298" s="79" t="s">
        <v>32</v>
      </c>
      <c r="K298" s="81" t="str">
        <f aca="false">IF($L296&lt;&gt;"",WORKDAY($L296,1,祝日・休校日!$B$3:$B$62),"")</f>
        <v/>
      </c>
      <c r="L298" s="81" t="str">
        <f aca="false">IF($K298&lt;&gt;"",WORKDAY($K298,$I298 -0.11,祝日・休校日!$B$3:$B$62),"")</f>
        <v/>
      </c>
      <c r="M298" s="76" t="n">
        <f aca="false">M297</f>
        <v>0</v>
      </c>
      <c r="N298" s="82" t="n">
        <f aca="false">IF(MAX(O298:DC298)&lt;&gt;0,IF(MAX(O299:DC299)/MAX(O298:DC298)=1,1,MAX(O299:DC299)/MAX(O298:DC298)),0)</f>
        <v>0</v>
      </c>
      <c r="O298" s="83"/>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5"/>
      <c r="AT298" s="86"/>
      <c r="AU298" s="84"/>
      <c r="AV298" s="84"/>
      <c r="AW298" s="84"/>
      <c r="AX298" s="84"/>
      <c r="AY298" s="84"/>
      <c r="AZ298" s="84"/>
      <c r="BA298" s="84"/>
      <c r="BB298" s="84"/>
      <c r="BC298" s="84"/>
      <c r="BD298" s="84"/>
      <c r="BE298" s="84"/>
      <c r="BF298" s="84"/>
      <c r="BG298" s="84"/>
      <c r="BH298" s="84"/>
      <c r="BI298" s="84"/>
      <c r="BJ298" s="84"/>
      <c r="BK298" s="84"/>
      <c r="BL298" s="84"/>
      <c r="BM298" s="84"/>
      <c r="BN298" s="84"/>
      <c r="BO298" s="84"/>
      <c r="BP298" s="84"/>
      <c r="BQ298" s="84"/>
      <c r="BR298" s="84"/>
      <c r="BS298" s="84"/>
      <c r="BT298" s="84"/>
      <c r="BU298" s="84"/>
      <c r="BV298" s="84"/>
      <c r="BW298" s="84"/>
      <c r="BX298" s="85"/>
      <c r="BY298" s="86"/>
      <c r="BZ298" s="84"/>
      <c r="CA298" s="84"/>
      <c r="CB298" s="84"/>
      <c r="CC298" s="84"/>
      <c r="CD298" s="84"/>
      <c r="CE298" s="84"/>
      <c r="CF298" s="84"/>
      <c r="CG298" s="84"/>
      <c r="CH298" s="84"/>
      <c r="CI298" s="84"/>
      <c r="CJ298" s="84"/>
      <c r="CK298" s="84"/>
      <c r="CL298" s="84"/>
      <c r="CM298" s="84"/>
      <c r="CN298" s="84"/>
      <c r="CO298" s="84"/>
      <c r="CP298" s="84"/>
      <c r="CQ298" s="84"/>
      <c r="CR298" s="84"/>
      <c r="CS298" s="84"/>
      <c r="CT298" s="84"/>
      <c r="CU298" s="84"/>
      <c r="CV298" s="84"/>
      <c r="CW298" s="84"/>
      <c r="CX298" s="84"/>
      <c r="CY298" s="84"/>
      <c r="CZ298" s="84"/>
      <c r="DA298" s="84"/>
      <c r="DB298" s="84"/>
      <c r="DC298" s="85"/>
    </row>
    <row r="299" customFormat="false" ht="24" hidden="true" customHeight="false" outlineLevel="0" collapsed="false">
      <c r="A299" s="104" t="n">
        <f aca="false">A298</f>
        <v>146</v>
      </c>
      <c r="B299" s="105" t="n">
        <f aca="false">B298</f>
        <v>65</v>
      </c>
      <c r="C299" s="106" t="str">
        <f aca="false">C298</f>
        <v>契約書確認(企業担当者の契約同意)画面</v>
      </c>
      <c r="D299" s="107" t="str">
        <f aca="false">D298</f>
        <v>契約書確認(企業担当者の契約同意)画面の新規作成</v>
      </c>
      <c r="E299" s="91" t="str">
        <f aca="false">E298</f>
        <v>企業担当者</v>
      </c>
      <c r="F299" s="91" t="str">
        <f aca="false">F298</f>
        <v>中級</v>
      </c>
      <c r="G299" s="91" t="n">
        <f aca="false">G298</f>
        <v>0</v>
      </c>
      <c r="H299" s="108" t="str">
        <f aca="false">H298</f>
        <v>試験</v>
      </c>
      <c r="I299" s="109" t="n">
        <f aca="false">I298</f>
        <v>3.14285714285714</v>
      </c>
      <c r="J299" s="94" t="s">
        <v>33</v>
      </c>
      <c r="K299" s="110"/>
      <c r="L299" s="96"/>
      <c r="M299" s="97" t="n">
        <f aca="false">M298</f>
        <v>0</v>
      </c>
      <c r="N299" s="98" t="n">
        <f aca="false">N298</f>
        <v>0</v>
      </c>
      <c r="O299" s="83"/>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5"/>
      <c r="AT299" s="86"/>
      <c r="AU299" s="84"/>
      <c r="AV299" s="84"/>
      <c r="AW299" s="84"/>
      <c r="AX299" s="84"/>
      <c r="AY299" s="84"/>
      <c r="AZ299" s="84"/>
      <c r="BA299" s="84"/>
      <c r="BB299" s="84"/>
      <c r="BC299" s="84"/>
      <c r="BD299" s="84"/>
      <c r="BE299" s="84"/>
      <c r="BF299" s="84"/>
      <c r="BG299" s="84"/>
      <c r="BH299" s="84"/>
      <c r="BI299" s="84"/>
      <c r="BJ299" s="84"/>
      <c r="BK299" s="84"/>
      <c r="BL299" s="84"/>
      <c r="BM299" s="84"/>
      <c r="BN299" s="84"/>
      <c r="BO299" s="84"/>
      <c r="BP299" s="84"/>
      <c r="BQ299" s="84"/>
      <c r="BR299" s="84"/>
      <c r="BS299" s="84"/>
      <c r="BT299" s="84"/>
      <c r="BU299" s="84"/>
      <c r="BV299" s="84"/>
      <c r="BW299" s="84"/>
      <c r="BX299" s="85"/>
      <c r="BY299" s="86"/>
      <c r="BZ299" s="84"/>
      <c r="CA299" s="84"/>
      <c r="CB299" s="84"/>
      <c r="CC299" s="84"/>
      <c r="CD299" s="84"/>
      <c r="CE299" s="84"/>
      <c r="CF299" s="84"/>
      <c r="CG299" s="84"/>
      <c r="CH299" s="84"/>
      <c r="CI299" s="84"/>
      <c r="CJ299" s="84"/>
      <c r="CK299" s="84"/>
      <c r="CL299" s="84"/>
      <c r="CM299" s="84"/>
      <c r="CN299" s="84"/>
      <c r="CO299" s="84"/>
      <c r="CP299" s="84"/>
      <c r="CQ299" s="84"/>
      <c r="CR299" s="84"/>
      <c r="CS299" s="84"/>
      <c r="CT299" s="84"/>
      <c r="CU299" s="84"/>
      <c r="CV299" s="84"/>
      <c r="CW299" s="84"/>
      <c r="CX299" s="84"/>
      <c r="CY299" s="84"/>
      <c r="CZ299" s="84"/>
      <c r="DA299" s="84"/>
      <c r="DB299" s="84"/>
      <c r="DC299" s="85"/>
    </row>
    <row r="300" customFormat="false" ht="18.75" hidden="true" customHeight="false" outlineLevel="0" collapsed="false">
      <c r="A300" s="70" t="n">
        <f aca="false">(ROW()-6)/2</f>
        <v>147</v>
      </c>
      <c r="B300" s="71" t="n">
        <f aca="false">変更管理台帳!$A72</f>
        <v>66</v>
      </c>
      <c r="C300" s="72" t="str">
        <f aca="false">変更管理台帳!$B72</f>
        <v>企業情報編集画面</v>
      </c>
      <c r="D300" s="73" t="str">
        <f aca="false">変更管理台帳!$C72</f>
        <v>企業情報編集画面の新規作成</v>
      </c>
      <c r="E300" s="74" t="str">
        <f aca="false">変更管理台帳!$G72</f>
        <v>企業担当者</v>
      </c>
      <c r="F300" s="75" t="str">
        <f aca="false">変更管理台帳!$K72</f>
        <v>中級</v>
      </c>
      <c r="G300" s="76" t="n">
        <f aca="false">変更管理台帳!$L72</f>
        <v>0</v>
      </c>
      <c r="H300" s="112" t="s">
        <v>36</v>
      </c>
      <c r="I300" s="78" t="n">
        <f aca="false">変更管理台帳!$AE72</f>
        <v>2.72857142857143</v>
      </c>
      <c r="J300" s="79" t="s">
        <v>32</v>
      </c>
      <c r="K300" s="80"/>
      <c r="L300" s="81" t="str">
        <f aca="false">IF($K300&lt;&gt;"",WORKDAY($K300,$I300 -0.11,祝日・休校日!$B$3:$B$62),"")</f>
        <v/>
      </c>
      <c r="M300" s="76"/>
      <c r="N300" s="82" t="n">
        <f aca="false">IF(MAX(O300:DC300)&lt;&gt;0,IF(MAX(O301:DC301)/MAX(O300:DC300)=1,1,MAX(O301:DC301)/MAX(O300:DC300)),0)</f>
        <v>0</v>
      </c>
      <c r="O300" s="83"/>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5"/>
      <c r="AT300" s="86"/>
      <c r="AU300" s="84"/>
      <c r="AV300" s="84"/>
      <c r="AW300" s="84"/>
      <c r="AX300" s="84"/>
      <c r="AY300" s="84"/>
      <c r="AZ300" s="84"/>
      <c r="BA300" s="84"/>
      <c r="BB300" s="84"/>
      <c r="BC300" s="84"/>
      <c r="BD300" s="84"/>
      <c r="BE300" s="84"/>
      <c r="BF300" s="84"/>
      <c r="BG300" s="84"/>
      <c r="BH300" s="84"/>
      <c r="BI300" s="84"/>
      <c r="BJ300" s="84"/>
      <c r="BK300" s="84"/>
      <c r="BL300" s="84"/>
      <c r="BM300" s="84"/>
      <c r="BN300" s="84"/>
      <c r="BO300" s="84"/>
      <c r="BP300" s="84"/>
      <c r="BQ300" s="84"/>
      <c r="BR300" s="84"/>
      <c r="BS300" s="84"/>
      <c r="BT300" s="84"/>
      <c r="BU300" s="84"/>
      <c r="BV300" s="84"/>
      <c r="BW300" s="84"/>
      <c r="BX300" s="85"/>
      <c r="BY300" s="86"/>
      <c r="BZ300" s="84"/>
      <c r="CA300" s="84"/>
      <c r="CB300" s="84"/>
      <c r="CC300" s="84"/>
      <c r="CD300" s="84"/>
      <c r="CE300" s="84"/>
      <c r="CF300" s="84"/>
      <c r="CG300" s="84"/>
      <c r="CH300" s="84"/>
      <c r="CI300" s="84"/>
      <c r="CJ300" s="84"/>
      <c r="CK300" s="84"/>
      <c r="CL300" s="84"/>
      <c r="CM300" s="84"/>
      <c r="CN300" s="84"/>
      <c r="CO300" s="84"/>
      <c r="CP300" s="84"/>
      <c r="CQ300" s="84"/>
      <c r="CR300" s="84"/>
      <c r="CS300" s="84"/>
      <c r="CT300" s="84"/>
      <c r="CU300" s="84"/>
      <c r="CV300" s="84"/>
      <c r="CW300" s="84"/>
      <c r="CX300" s="84"/>
      <c r="CY300" s="84"/>
      <c r="CZ300" s="84"/>
      <c r="DA300" s="84"/>
      <c r="DB300" s="84"/>
      <c r="DC300" s="85"/>
    </row>
    <row r="301" customFormat="false" ht="18.75" hidden="true" customHeight="false" outlineLevel="0" collapsed="false">
      <c r="A301" s="87" t="n">
        <f aca="false">A300</f>
        <v>147</v>
      </c>
      <c r="B301" s="88" t="n">
        <f aca="false">B300</f>
        <v>66</v>
      </c>
      <c r="C301" s="89" t="str">
        <f aca="false">C300</f>
        <v>企業情報編集画面</v>
      </c>
      <c r="D301" s="90" t="str">
        <f aca="false">D300</f>
        <v>企業情報編集画面の新規作成</v>
      </c>
      <c r="E301" s="91" t="str">
        <f aca="false">E300</f>
        <v>企業担当者</v>
      </c>
      <c r="F301" s="91" t="str">
        <f aca="false">F300</f>
        <v>中級</v>
      </c>
      <c r="G301" s="91" t="n">
        <f aca="false">G300</f>
        <v>0</v>
      </c>
      <c r="H301" s="113" t="str">
        <f aca="false">H300</f>
        <v>設計</v>
      </c>
      <c r="I301" s="93" t="n">
        <f aca="false">I300</f>
        <v>2.72857142857143</v>
      </c>
      <c r="J301" s="94" t="s">
        <v>33</v>
      </c>
      <c r="K301" s="95"/>
      <c r="L301" s="96"/>
      <c r="M301" s="97" t="n">
        <f aca="false">M300</f>
        <v>0</v>
      </c>
      <c r="N301" s="98" t="n">
        <f aca="false">N300</f>
        <v>0</v>
      </c>
      <c r="O301" s="83"/>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5"/>
      <c r="AT301" s="86"/>
      <c r="AU301" s="84"/>
      <c r="AV301" s="84"/>
      <c r="AW301" s="84"/>
      <c r="AX301" s="84"/>
      <c r="AY301" s="84"/>
      <c r="AZ301" s="84"/>
      <c r="BA301" s="84"/>
      <c r="BB301" s="84"/>
      <c r="BC301" s="84"/>
      <c r="BD301" s="84"/>
      <c r="BE301" s="84"/>
      <c r="BF301" s="84"/>
      <c r="BG301" s="84"/>
      <c r="BH301" s="84"/>
      <c r="BI301" s="84"/>
      <c r="BJ301" s="84"/>
      <c r="BK301" s="84"/>
      <c r="BL301" s="84"/>
      <c r="BM301" s="84"/>
      <c r="BN301" s="84"/>
      <c r="BO301" s="84"/>
      <c r="BP301" s="84"/>
      <c r="BQ301" s="84"/>
      <c r="BR301" s="84"/>
      <c r="BS301" s="84"/>
      <c r="BT301" s="84"/>
      <c r="BU301" s="84"/>
      <c r="BV301" s="84"/>
      <c r="BW301" s="84"/>
      <c r="BX301" s="85"/>
      <c r="BY301" s="86"/>
      <c r="BZ301" s="84"/>
      <c r="CA301" s="84"/>
      <c r="CB301" s="84"/>
      <c r="CC301" s="84"/>
      <c r="CD301" s="84"/>
      <c r="CE301" s="84"/>
      <c r="CF301" s="84"/>
      <c r="CG301" s="84"/>
      <c r="CH301" s="84"/>
      <c r="CI301" s="84"/>
      <c r="CJ301" s="84"/>
      <c r="CK301" s="84"/>
      <c r="CL301" s="84"/>
      <c r="CM301" s="84"/>
      <c r="CN301" s="84"/>
      <c r="CO301" s="84"/>
      <c r="CP301" s="84"/>
      <c r="CQ301" s="84"/>
      <c r="CR301" s="84"/>
      <c r="CS301" s="84"/>
      <c r="CT301" s="84"/>
      <c r="CU301" s="84"/>
      <c r="CV301" s="84"/>
      <c r="CW301" s="84"/>
      <c r="CX301" s="84"/>
      <c r="CY301" s="84"/>
      <c r="CZ301" s="84"/>
      <c r="DA301" s="84"/>
      <c r="DB301" s="84"/>
      <c r="DC301" s="85"/>
    </row>
    <row r="302" customFormat="false" ht="18.75" hidden="true" customHeight="false" outlineLevel="0" collapsed="false">
      <c r="A302" s="70" t="n">
        <f aca="false">(ROW()-6)/2</f>
        <v>148</v>
      </c>
      <c r="B302" s="100" t="n">
        <f aca="false">B301</f>
        <v>66</v>
      </c>
      <c r="C302" s="101" t="str">
        <f aca="false">C301</f>
        <v>企業情報編集画面</v>
      </c>
      <c r="D302" s="102" t="str">
        <f aca="false">D301</f>
        <v>企業情報編集画面の新規作成</v>
      </c>
      <c r="E302" s="74" t="str">
        <f aca="false">E300</f>
        <v>企業担当者</v>
      </c>
      <c r="F302" s="74" t="str">
        <f aca="false">F300</f>
        <v>中級</v>
      </c>
      <c r="G302" s="74" t="n">
        <f aca="false">G300</f>
        <v>0</v>
      </c>
      <c r="H302" s="77" t="s">
        <v>31</v>
      </c>
      <c r="I302" s="78" t="n">
        <f aca="false">変更管理台帳!$AX72</f>
        <v>4.45714285714286</v>
      </c>
      <c r="J302" s="79" t="s">
        <v>32</v>
      </c>
      <c r="K302" s="81" t="str">
        <f aca="false">IF($L300&lt;&gt;"",WORKDAY($L300,1,祝日・休校日!$B$3:$B$62),"")</f>
        <v/>
      </c>
      <c r="L302" s="81" t="str">
        <f aca="false">IF($K302&lt;&gt;"",WORKDAY($K302,$I302 -0.11,祝日・休校日!$B$3:$B$62),"")</f>
        <v/>
      </c>
      <c r="M302" s="76" t="n">
        <f aca="false">M301</f>
        <v>0</v>
      </c>
      <c r="N302" s="82" t="n">
        <f aca="false">IF(MAX(O302:DC302)&lt;&gt;0,IF(MAX(O303:DC303)/MAX(O302:DC302)=1,1,MAX(O303:DC303)/MAX(O302:DC302)),0)</f>
        <v>0</v>
      </c>
      <c r="O302" s="83"/>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5"/>
      <c r="AT302" s="86"/>
      <c r="AU302" s="84"/>
      <c r="AV302" s="84"/>
      <c r="AW302" s="84"/>
      <c r="AX302" s="84"/>
      <c r="AY302" s="84"/>
      <c r="AZ302" s="84"/>
      <c r="BA302" s="84"/>
      <c r="BB302" s="84"/>
      <c r="BC302" s="84"/>
      <c r="BD302" s="84"/>
      <c r="BE302" s="84"/>
      <c r="BF302" s="84"/>
      <c r="BG302" s="84"/>
      <c r="BH302" s="84"/>
      <c r="BI302" s="84"/>
      <c r="BJ302" s="84"/>
      <c r="BK302" s="84"/>
      <c r="BL302" s="84"/>
      <c r="BM302" s="84"/>
      <c r="BN302" s="84"/>
      <c r="BO302" s="84"/>
      <c r="BP302" s="84"/>
      <c r="BQ302" s="84"/>
      <c r="BR302" s="84"/>
      <c r="BS302" s="84"/>
      <c r="BT302" s="84"/>
      <c r="BU302" s="84"/>
      <c r="BV302" s="84"/>
      <c r="BW302" s="84"/>
      <c r="BX302" s="85"/>
      <c r="BY302" s="86"/>
      <c r="BZ302" s="84"/>
      <c r="CA302" s="84"/>
      <c r="CB302" s="84"/>
      <c r="CC302" s="84"/>
      <c r="CD302" s="84"/>
      <c r="CE302" s="84"/>
      <c r="CF302" s="84"/>
      <c r="CG302" s="84"/>
      <c r="CH302" s="84"/>
      <c r="CI302" s="84"/>
      <c r="CJ302" s="84"/>
      <c r="CK302" s="84"/>
      <c r="CL302" s="84"/>
      <c r="CM302" s="84"/>
      <c r="CN302" s="84"/>
      <c r="CO302" s="84"/>
      <c r="CP302" s="84"/>
      <c r="CQ302" s="84"/>
      <c r="CR302" s="84"/>
      <c r="CS302" s="84"/>
      <c r="CT302" s="84"/>
      <c r="CU302" s="84"/>
      <c r="CV302" s="84"/>
      <c r="CW302" s="84"/>
      <c r="CX302" s="84"/>
      <c r="CY302" s="84"/>
      <c r="CZ302" s="84"/>
      <c r="DA302" s="84"/>
      <c r="DB302" s="84"/>
      <c r="DC302" s="85"/>
    </row>
    <row r="303" customFormat="false" ht="18.75" hidden="true" customHeight="false" outlineLevel="0" collapsed="false">
      <c r="A303" s="87" t="n">
        <f aca="false">A302</f>
        <v>148</v>
      </c>
      <c r="B303" s="105" t="n">
        <f aca="false">B302</f>
        <v>66</v>
      </c>
      <c r="C303" s="106" t="str">
        <f aca="false">C302</f>
        <v>企業情報編集画面</v>
      </c>
      <c r="D303" s="107" t="str">
        <f aca="false">D302</f>
        <v>企業情報編集画面の新規作成</v>
      </c>
      <c r="E303" s="91" t="str">
        <f aca="false">E302</f>
        <v>企業担当者</v>
      </c>
      <c r="F303" s="91" t="str">
        <f aca="false">F302</f>
        <v>中級</v>
      </c>
      <c r="G303" s="91" t="n">
        <f aca="false">G302</f>
        <v>0</v>
      </c>
      <c r="H303" s="92" t="str">
        <f aca="false">H302</f>
        <v>製造</v>
      </c>
      <c r="I303" s="93" t="n">
        <f aca="false">I302</f>
        <v>4.45714285714286</v>
      </c>
      <c r="J303" s="94" t="s">
        <v>33</v>
      </c>
      <c r="K303" s="110"/>
      <c r="L303" s="96"/>
      <c r="M303" s="97" t="n">
        <f aca="false">M302</f>
        <v>0</v>
      </c>
      <c r="N303" s="98" t="n">
        <f aca="false">N302</f>
        <v>0</v>
      </c>
      <c r="O303" s="83"/>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5"/>
      <c r="AT303" s="86"/>
      <c r="AU303" s="84"/>
      <c r="AV303" s="84"/>
      <c r="AW303" s="84"/>
      <c r="AX303" s="84"/>
      <c r="AY303" s="84"/>
      <c r="AZ303" s="84"/>
      <c r="BA303" s="84"/>
      <c r="BB303" s="84"/>
      <c r="BC303" s="84"/>
      <c r="BD303" s="84"/>
      <c r="BE303" s="84"/>
      <c r="BF303" s="84"/>
      <c r="BG303" s="84"/>
      <c r="BH303" s="84"/>
      <c r="BI303" s="84"/>
      <c r="BJ303" s="84"/>
      <c r="BK303" s="84"/>
      <c r="BL303" s="84"/>
      <c r="BM303" s="84"/>
      <c r="BN303" s="84"/>
      <c r="BO303" s="84"/>
      <c r="BP303" s="84"/>
      <c r="BQ303" s="84"/>
      <c r="BR303" s="84"/>
      <c r="BS303" s="84"/>
      <c r="BT303" s="84"/>
      <c r="BU303" s="84"/>
      <c r="BV303" s="84"/>
      <c r="BW303" s="84"/>
      <c r="BX303" s="85"/>
      <c r="BY303" s="86"/>
      <c r="BZ303" s="84"/>
      <c r="CA303" s="84"/>
      <c r="CB303" s="84"/>
      <c r="CC303" s="84"/>
      <c r="CD303" s="84"/>
      <c r="CE303" s="84"/>
      <c r="CF303" s="84"/>
      <c r="CG303" s="84"/>
      <c r="CH303" s="84"/>
      <c r="CI303" s="84"/>
      <c r="CJ303" s="84"/>
      <c r="CK303" s="84"/>
      <c r="CL303" s="84"/>
      <c r="CM303" s="84"/>
      <c r="CN303" s="84"/>
      <c r="CO303" s="84"/>
      <c r="CP303" s="84"/>
      <c r="CQ303" s="84"/>
      <c r="CR303" s="84"/>
      <c r="CS303" s="84"/>
      <c r="CT303" s="84"/>
      <c r="CU303" s="84"/>
      <c r="CV303" s="84"/>
      <c r="CW303" s="84"/>
      <c r="CX303" s="84"/>
      <c r="CY303" s="84"/>
      <c r="CZ303" s="84"/>
      <c r="DA303" s="84"/>
      <c r="DB303" s="84"/>
      <c r="DC303" s="85"/>
    </row>
    <row r="304" customFormat="false" ht="18.75" hidden="true" customHeight="false" outlineLevel="0" collapsed="false">
      <c r="A304" s="99" t="n">
        <f aca="false">(ROW()-6)/2</f>
        <v>149</v>
      </c>
      <c r="B304" s="100" t="n">
        <f aca="false">B303</f>
        <v>66</v>
      </c>
      <c r="C304" s="101" t="str">
        <f aca="false">C303</f>
        <v>企業情報編集画面</v>
      </c>
      <c r="D304" s="102" t="str">
        <f aca="false">D303</f>
        <v>企業情報編集画面の新規作成</v>
      </c>
      <c r="E304" s="74" t="str">
        <f aca="false">E302</f>
        <v>企業担当者</v>
      </c>
      <c r="F304" s="74" t="str">
        <f aca="false">F302</f>
        <v>中級</v>
      </c>
      <c r="G304" s="74" t="n">
        <f aca="false">G302</f>
        <v>0</v>
      </c>
      <c r="H304" s="103" t="s">
        <v>34</v>
      </c>
      <c r="I304" s="78" t="n">
        <f aca="false">変更管理台帳!$BW72</f>
        <v>4.2</v>
      </c>
      <c r="J304" s="79" t="s">
        <v>32</v>
      </c>
      <c r="K304" s="81" t="str">
        <f aca="false">IF($L302&lt;&gt;"",WORKDAY($L302,1,祝日・休校日!$B$3:$B$62),"")</f>
        <v/>
      </c>
      <c r="L304" s="81" t="str">
        <f aca="false">IF($K304&lt;&gt;"",WORKDAY($K304,$I304 -0.11,祝日・休校日!$B$3:$B$62),"")</f>
        <v/>
      </c>
      <c r="M304" s="76" t="n">
        <f aca="false">M303</f>
        <v>0</v>
      </c>
      <c r="N304" s="82" t="n">
        <f aca="false">IF(MAX(O304:DC304)&lt;&gt;0,IF(MAX(O305:DC305)/MAX(O304:DC304)=1,1,MAX(O305:DC305)/MAX(O304:DC304)),0)</f>
        <v>0</v>
      </c>
      <c r="O304" s="83"/>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5"/>
      <c r="AT304" s="86"/>
      <c r="AU304" s="84"/>
      <c r="AV304" s="84"/>
      <c r="AW304" s="84"/>
      <c r="AX304" s="84"/>
      <c r="AY304" s="84"/>
      <c r="AZ304" s="84"/>
      <c r="BA304" s="84"/>
      <c r="BB304" s="84"/>
      <c r="BC304" s="84"/>
      <c r="BD304" s="84"/>
      <c r="BE304" s="84"/>
      <c r="BF304" s="84"/>
      <c r="BG304" s="84"/>
      <c r="BH304" s="84"/>
      <c r="BI304" s="84"/>
      <c r="BJ304" s="84"/>
      <c r="BK304" s="84"/>
      <c r="BL304" s="84"/>
      <c r="BM304" s="84"/>
      <c r="BN304" s="84"/>
      <c r="BO304" s="84"/>
      <c r="BP304" s="84"/>
      <c r="BQ304" s="84"/>
      <c r="BR304" s="84"/>
      <c r="BS304" s="84"/>
      <c r="BT304" s="84"/>
      <c r="BU304" s="84"/>
      <c r="BV304" s="84"/>
      <c r="BW304" s="84"/>
      <c r="BX304" s="85"/>
      <c r="BY304" s="86"/>
      <c r="BZ304" s="84"/>
      <c r="CA304" s="84"/>
      <c r="CB304" s="84"/>
      <c r="CC304" s="84"/>
      <c r="CD304" s="84"/>
      <c r="CE304" s="84"/>
      <c r="CF304" s="84"/>
      <c r="CG304" s="84"/>
      <c r="CH304" s="84"/>
      <c r="CI304" s="84"/>
      <c r="CJ304" s="84"/>
      <c r="CK304" s="84"/>
      <c r="CL304" s="84"/>
      <c r="CM304" s="84"/>
      <c r="CN304" s="84"/>
      <c r="CO304" s="84"/>
      <c r="CP304" s="84"/>
      <c r="CQ304" s="84"/>
      <c r="CR304" s="84"/>
      <c r="CS304" s="84"/>
      <c r="CT304" s="84"/>
      <c r="CU304" s="84"/>
      <c r="CV304" s="84"/>
      <c r="CW304" s="84"/>
      <c r="CX304" s="84"/>
      <c r="CY304" s="84"/>
      <c r="CZ304" s="84"/>
      <c r="DA304" s="84"/>
      <c r="DB304" s="84"/>
      <c r="DC304" s="85"/>
    </row>
    <row r="305" customFormat="false" ht="18.75" hidden="true" customHeight="false" outlineLevel="0" collapsed="false">
      <c r="A305" s="104" t="n">
        <f aca="false">A304</f>
        <v>149</v>
      </c>
      <c r="B305" s="105" t="n">
        <f aca="false">B304</f>
        <v>66</v>
      </c>
      <c r="C305" s="106" t="str">
        <f aca="false">C304</f>
        <v>企業情報編集画面</v>
      </c>
      <c r="D305" s="107" t="str">
        <f aca="false">D304</f>
        <v>企業情報編集画面の新規作成</v>
      </c>
      <c r="E305" s="91" t="str">
        <f aca="false">E304</f>
        <v>企業担当者</v>
      </c>
      <c r="F305" s="91" t="str">
        <f aca="false">F304</f>
        <v>中級</v>
      </c>
      <c r="G305" s="91" t="n">
        <f aca="false">G304</f>
        <v>0</v>
      </c>
      <c r="H305" s="108" t="str">
        <f aca="false">H304</f>
        <v>試験</v>
      </c>
      <c r="I305" s="109" t="n">
        <f aca="false">I304</f>
        <v>4.2</v>
      </c>
      <c r="J305" s="94" t="s">
        <v>33</v>
      </c>
      <c r="K305" s="110"/>
      <c r="L305" s="96"/>
      <c r="M305" s="97" t="n">
        <f aca="false">M304</f>
        <v>0</v>
      </c>
      <c r="N305" s="98" t="n">
        <f aca="false">N304</f>
        <v>0</v>
      </c>
      <c r="O305" s="83"/>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5"/>
      <c r="AT305" s="86"/>
      <c r="AU305" s="84"/>
      <c r="AV305" s="84"/>
      <c r="AW305" s="84"/>
      <c r="AX305" s="84"/>
      <c r="AY305" s="84"/>
      <c r="AZ305" s="84"/>
      <c r="BA305" s="84"/>
      <c r="BB305" s="84"/>
      <c r="BC305" s="84"/>
      <c r="BD305" s="84"/>
      <c r="BE305" s="84"/>
      <c r="BF305" s="84"/>
      <c r="BG305" s="84"/>
      <c r="BH305" s="84"/>
      <c r="BI305" s="84"/>
      <c r="BJ305" s="84"/>
      <c r="BK305" s="84"/>
      <c r="BL305" s="84"/>
      <c r="BM305" s="84"/>
      <c r="BN305" s="84"/>
      <c r="BO305" s="84"/>
      <c r="BP305" s="84"/>
      <c r="BQ305" s="84"/>
      <c r="BR305" s="84"/>
      <c r="BS305" s="84"/>
      <c r="BT305" s="84"/>
      <c r="BU305" s="84"/>
      <c r="BV305" s="84"/>
      <c r="BW305" s="84"/>
      <c r="BX305" s="85"/>
      <c r="BY305" s="86"/>
      <c r="BZ305" s="84"/>
      <c r="CA305" s="84"/>
      <c r="CB305" s="84"/>
      <c r="CC305" s="84"/>
      <c r="CD305" s="84"/>
      <c r="CE305" s="84"/>
      <c r="CF305" s="84"/>
      <c r="CG305" s="84"/>
      <c r="CH305" s="84"/>
      <c r="CI305" s="84"/>
      <c r="CJ305" s="84"/>
      <c r="CK305" s="84"/>
      <c r="CL305" s="84"/>
      <c r="CM305" s="84"/>
      <c r="CN305" s="84"/>
      <c r="CO305" s="84"/>
      <c r="CP305" s="84"/>
      <c r="CQ305" s="84"/>
      <c r="CR305" s="84"/>
      <c r="CS305" s="84"/>
      <c r="CT305" s="84"/>
      <c r="CU305" s="84"/>
      <c r="CV305" s="84"/>
      <c r="CW305" s="84"/>
      <c r="CX305" s="84"/>
      <c r="CY305" s="84"/>
      <c r="CZ305" s="84"/>
      <c r="DA305" s="84"/>
      <c r="DB305" s="84"/>
      <c r="DC305" s="85"/>
    </row>
    <row r="306" customFormat="false" ht="18.75" hidden="true" customHeight="false" outlineLevel="0" collapsed="false">
      <c r="A306" s="70" t="n">
        <f aca="false">(ROW()-6)/2</f>
        <v>150</v>
      </c>
      <c r="B306" s="71" t="n">
        <f aca="false">変更管理台帳!$A73</f>
        <v>67</v>
      </c>
      <c r="C306" s="72" t="str">
        <f aca="false">変更管理台帳!$B73</f>
        <v>受講生登録画面</v>
      </c>
      <c r="D306" s="73" t="str">
        <f aca="false">変更管理台帳!$C73</f>
        <v>受講生登録画面の新規作成</v>
      </c>
      <c r="E306" s="74" t="str">
        <f aca="false">変更管理台帳!$G73</f>
        <v>企業担当者</v>
      </c>
      <c r="F306" s="75" t="str">
        <f aca="false">変更管理台帳!$K73</f>
        <v>中級</v>
      </c>
      <c r="G306" s="76" t="str">
        <f aca="false">変更管理台帳!$L73</f>
        <v>C</v>
      </c>
      <c r="H306" s="112" t="s">
        <v>36</v>
      </c>
      <c r="I306" s="78" t="n">
        <f aca="false">変更管理台帳!$AE73</f>
        <v>3.95714285714286</v>
      </c>
      <c r="J306" s="79" t="s">
        <v>32</v>
      </c>
      <c r="K306" s="80" t="n">
        <v>45336</v>
      </c>
      <c r="L306" s="81" t="n">
        <f aca="false">IF($K306&lt;&gt;"",WORKDAY($K306,$I306 -0.11,祝日・休校日!$B$3:$B$62),"")</f>
        <v>45341</v>
      </c>
      <c r="M306" s="76"/>
      <c r="N306" s="82" t="n">
        <f aca="false">IF(MAX(O306:DC306)&lt;&gt;0,IF(MAX(O307:DC307)/MAX(O306:DC306)=1,1,MAX(O307:DC307)/MAX(O306:DC306)),0)</f>
        <v>0</v>
      </c>
      <c r="O306" s="83"/>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5"/>
      <c r="AT306" s="86"/>
      <c r="AU306" s="84"/>
      <c r="AV306" s="84"/>
      <c r="AW306" s="84"/>
      <c r="AX306" s="84"/>
      <c r="AY306" s="84"/>
      <c r="AZ306" s="84"/>
      <c r="BA306" s="84"/>
      <c r="BB306" s="84"/>
      <c r="BC306" s="84"/>
      <c r="BD306" s="84"/>
      <c r="BE306" s="84"/>
      <c r="BF306" s="84"/>
      <c r="BG306" s="84"/>
      <c r="BH306" s="84"/>
      <c r="BI306" s="84"/>
      <c r="BJ306" s="84"/>
      <c r="BK306" s="84"/>
      <c r="BL306" s="84"/>
      <c r="BM306" s="84"/>
      <c r="BN306" s="84"/>
      <c r="BO306" s="84"/>
      <c r="BP306" s="84"/>
      <c r="BQ306" s="84"/>
      <c r="BR306" s="84"/>
      <c r="BS306" s="84"/>
      <c r="BT306" s="84"/>
      <c r="BU306" s="84"/>
      <c r="BV306" s="84"/>
      <c r="BW306" s="84"/>
      <c r="BX306" s="85"/>
      <c r="BY306" s="86"/>
      <c r="BZ306" s="84"/>
      <c r="CA306" s="84"/>
      <c r="CB306" s="84"/>
      <c r="CC306" s="84"/>
      <c r="CD306" s="84"/>
      <c r="CE306" s="84"/>
      <c r="CF306" s="84"/>
      <c r="CG306" s="84"/>
      <c r="CH306" s="84"/>
      <c r="CI306" s="84"/>
      <c r="CJ306" s="84"/>
      <c r="CK306" s="84"/>
      <c r="CL306" s="84"/>
      <c r="CM306" s="84"/>
      <c r="CN306" s="84"/>
      <c r="CO306" s="84"/>
      <c r="CP306" s="84"/>
      <c r="CQ306" s="84"/>
      <c r="CR306" s="84"/>
      <c r="CS306" s="84"/>
      <c r="CT306" s="84"/>
      <c r="CU306" s="84"/>
      <c r="CV306" s="84"/>
      <c r="CW306" s="84"/>
      <c r="CX306" s="84"/>
      <c r="CY306" s="84"/>
      <c r="CZ306" s="84"/>
      <c r="DA306" s="84"/>
      <c r="DB306" s="84"/>
      <c r="DC306" s="85"/>
    </row>
    <row r="307" customFormat="false" ht="18.75" hidden="true" customHeight="false" outlineLevel="0" collapsed="false">
      <c r="A307" s="87" t="n">
        <f aca="false">A306</f>
        <v>150</v>
      </c>
      <c r="B307" s="88" t="n">
        <f aca="false">B306</f>
        <v>67</v>
      </c>
      <c r="C307" s="89" t="str">
        <f aca="false">C306</f>
        <v>受講生登録画面</v>
      </c>
      <c r="D307" s="90" t="str">
        <f aca="false">D306</f>
        <v>受講生登録画面の新規作成</v>
      </c>
      <c r="E307" s="91" t="str">
        <f aca="false">E306</f>
        <v>企業担当者</v>
      </c>
      <c r="F307" s="91" t="str">
        <f aca="false">F306</f>
        <v>中級</v>
      </c>
      <c r="G307" s="91" t="str">
        <f aca="false">G306</f>
        <v>C</v>
      </c>
      <c r="H307" s="113" t="str">
        <f aca="false">H306</f>
        <v>設計</v>
      </c>
      <c r="I307" s="93" t="n">
        <f aca="false">I306</f>
        <v>3.95714285714286</v>
      </c>
      <c r="J307" s="94" t="s">
        <v>33</v>
      </c>
      <c r="K307" s="95"/>
      <c r="L307" s="96"/>
      <c r="M307" s="97" t="n">
        <f aca="false">M306</f>
        <v>0</v>
      </c>
      <c r="N307" s="98" t="n">
        <f aca="false">N306</f>
        <v>0</v>
      </c>
      <c r="O307" s="83"/>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5"/>
      <c r="AT307" s="86"/>
      <c r="AU307" s="84"/>
      <c r="AV307" s="84"/>
      <c r="AW307" s="84"/>
      <c r="AX307" s="84"/>
      <c r="AY307" s="84"/>
      <c r="AZ307" s="84"/>
      <c r="BA307" s="84"/>
      <c r="BB307" s="84"/>
      <c r="BC307" s="84"/>
      <c r="BD307" s="84"/>
      <c r="BE307" s="84"/>
      <c r="BF307" s="84"/>
      <c r="BG307" s="84"/>
      <c r="BH307" s="84"/>
      <c r="BI307" s="84"/>
      <c r="BJ307" s="84"/>
      <c r="BK307" s="84"/>
      <c r="BL307" s="84"/>
      <c r="BM307" s="84"/>
      <c r="BN307" s="84"/>
      <c r="BO307" s="84"/>
      <c r="BP307" s="84"/>
      <c r="BQ307" s="84"/>
      <c r="BR307" s="84"/>
      <c r="BS307" s="84"/>
      <c r="BT307" s="84"/>
      <c r="BU307" s="84"/>
      <c r="BV307" s="84"/>
      <c r="BW307" s="84"/>
      <c r="BX307" s="85"/>
      <c r="BY307" s="86"/>
      <c r="BZ307" s="84"/>
      <c r="CA307" s="84"/>
      <c r="CB307" s="84"/>
      <c r="CC307" s="84"/>
      <c r="CD307" s="84"/>
      <c r="CE307" s="84"/>
      <c r="CF307" s="84"/>
      <c r="CG307" s="84"/>
      <c r="CH307" s="84"/>
      <c r="CI307" s="84"/>
      <c r="CJ307" s="84"/>
      <c r="CK307" s="84"/>
      <c r="CL307" s="84"/>
      <c r="CM307" s="84"/>
      <c r="CN307" s="84"/>
      <c r="CO307" s="84"/>
      <c r="CP307" s="84"/>
      <c r="CQ307" s="84"/>
      <c r="CR307" s="84"/>
      <c r="CS307" s="84"/>
      <c r="CT307" s="84"/>
      <c r="CU307" s="84"/>
      <c r="CV307" s="84"/>
      <c r="CW307" s="84"/>
      <c r="CX307" s="84"/>
      <c r="CY307" s="84"/>
      <c r="CZ307" s="84"/>
      <c r="DA307" s="84"/>
      <c r="DB307" s="84"/>
      <c r="DC307" s="85"/>
    </row>
    <row r="308" customFormat="false" ht="18.75" hidden="true" customHeight="false" outlineLevel="0" collapsed="false">
      <c r="A308" s="70" t="n">
        <f aca="false">(ROW()-6)/2</f>
        <v>151</v>
      </c>
      <c r="B308" s="100" t="n">
        <f aca="false">B307</f>
        <v>67</v>
      </c>
      <c r="C308" s="101" t="str">
        <f aca="false">C307</f>
        <v>受講生登録画面</v>
      </c>
      <c r="D308" s="102" t="str">
        <f aca="false">D307</f>
        <v>受講生登録画面の新規作成</v>
      </c>
      <c r="E308" s="74" t="str">
        <f aca="false">E306</f>
        <v>企業担当者</v>
      </c>
      <c r="F308" s="74" t="str">
        <f aca="false">F306</f>
        <v>中級</v>
      </c>
      <c r="G308" s="74" t="str">
        <f aca="false">G306</f>
        <v>C</v>
      </c>
      <c r="H308" s="77" t="s">
        <v>31</v>
      </c>
      <c r="I308" s="78" t="n">
        <f aca="false">変更管理台帳!$AX73</f>
        <v>7.68571428571429</v>
      </c>
      <c r="J308" s="79" t="s">
        <v>32</v>
      </c>
      <c r="K308" s="81" t="n">
        <f aca="false">IF($L306&lt;&gt;"",WORKDAY($L306,1,祝日・休校日!$B$3:$B$62),"")</f>
        <v>45342</v>
      </c>
      <c r="L308" s="81" t="n">
        <f aca="false">IF($K308&lt;&gt;"",WORKDAY($K308,$I308 -0.11,祝日・休校日!$B$3:$B$62),"")</f>
        <v>45352</v>
      </c>
      <c r="M308" s="76" t="n">
        <f aca="false">M307</f>
        <v>0</v>
      </c>
      <c r="N308" s="82" t="n">
        <f aca="false">IF(MAX(O308:DC308)&lt;&gt;0,IF(MAX(O309:DC309)/MAX(O308:DC308)=1,1,MAX(O309:DC309)/MAX(O308:DC308)),0)</f>
        <v>0</v>
      </c>
      <c r="O308" s="83"/>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5"/>
      <c r="AT308" s="86"/>
      <c r="AU308" s="84"/>
      <c r="AV308" s="84"/>
      <c r="AW308" s="84"/>
      <c r="AX308" s="84"/>
      <c r="AY308" s="84"/>
      <c r="AZ308" s="84"/>
      <c r="BA308" s="84"/>
      <c r="BB308" s="84"/>
      <c r="BC308" s="84"/>
      <c r="BD308" s="84"/>
      <c r="BE308" s="84"/>
      <c r="BF308" s="84"/>
      <c r="BG308" s="84"/>
      <c r="BH308" s="84"/>
      <c r="BI308" s="84"/>
      <c r="BJ308" s="84"/>
      <c r="BK308" s="84"/>
      <c r="BL308" s="84"/>
      <c r="BM308" s="84"/>
      <c r="BN308" s="84"/>
      <c r="BO308" s="84"/>
      <c r="BP308" s="84"/>
      <c r="BQ308" s="84"/>
      <c r="BR308" s="84"/>
      <c r="BS308" s="84"/>
      <c r="BT308" s="84"/>
      <c r="BU308" s="84"/>
      <c r="BV308" s="84"/>
      <c r="BW308" s="84"/>
      <c r="BX308" s="85"/>
      <c r="BY308" s="86"/>
      <c r="BZ308" s="84"/>
      <c r="CA308" s="84"/>
      <c r="CB308" s="84"/>
      <c r="CC308" s="84"/>
      <c r="CD308" s="84"/>
      <c r="CE308" s="84"/>
      <c r="CF308" s="84"/>
      <c r="CG308" s="84"/>
      <c r="CH308" s="84"/>
      <c r="CI308" s="84"/>
      <c r="CJ308" s="84"/>
      <c r="CK308" s="84"/>
      <c r="CL308" s="84"/>
      <c r="CM308" s="84"/>
      <c r="CN308" s="84"/>
      <c r="CO308" s="84"/>
      <c r="CP308" s="84"/>
      <c r="CQ308" s="84"/>
      <c r="CR308" s="84"/>
      <c r="CS308" s="84"/>
      <c r="CT308" s="84"/>
      <c r="CU308" s="84"/>
      <c r="CV308" s="84"/>
      <c r="CW308" s="84"/>
      <c r="CX308" s="84"/>
      <c r="CY308" s="84"/>
      <c r="CZ308" s="84"/>
      <c r="DA308" s="84"/>
      <c r="DB308" s="84"/>
      <c r="DC308" s="85"/>
    </row>
    <row r="309" customFormat="false" ht="18.75" hidden="true" customHeight="false" outlineLevel="0" collapsed="false">
      <c r="A309" s="87" t="n">
        <f aca="false">A308</f>
        <v>151</v>
      </c>
      <c r="B309" s="105" t="n">
        <f aca="false">B308</f>
        <v>67</v>
      </c>
      <c r="C309" s="106" t="str">
        <f aca="false">C308</f>
        <v>受講生登録画面</v>
      </c>
      <c r="D309" s="107" t="str">
        <f aca="false">D308</f>
        <v>受講生登録画面の新規作成</v>
      </c>
      <c r="E309" s="91" t="str">
        <f aca="false">E308</f>
        <v>企業担当者</v>
      </c>
      <c r="F309" s="91" t="str">
        <f aca="false">F308</f>
        <v>中級</v>
      </c>
      <c r="G309" s="91" t="str">
        <f aca="false">G308</f>
        <v>C</v>
      </c>
      <c r="H309" s="92" t="str">
        <f aca="false">H308</f>
        <v>製造</v>
      </c>
      <c r="I309" s="93" t="n">
        <f aca="false">I308</f>
        <v>7.68571428571429</v>
      </c>
      <c r="J309" s="94" t="s">
        <v>33</v>
      </c>
      <c r="K309" s="110"/>
      <c r="L309" s="96"/>
      <c r="M309" s="97" t="n">
        <f aca="false">M308</f>
        <v>0</v>
      </c>
      <c r="N309" s="98" t="n">
        <f aca="false">N308</f>
        <v>0</v>
      </c>
      <c r="O309" s="83"/>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5"/>
      <c r="AT309" s="86"/>
      <c r="AU309" s="84"/>
      <c r="AV309" s="84"/>
      <c r="AW309" s="84"/>
      <c r="AX309" s="84"/>
      <c r="AY309" s="84"/>
      <c r="AZ309" s="84"/>
      <c r="BA309" s="84"/>
      <c r="BB309" s="84"/>
      <c r="BC309" s="84"/>
      <c r="BD309" s="84"/>
      <c r="BE309" s="84"/>
      <c r="BF309" s="84"/>
      <c r="BG309" s="84"/>
      <c r="BH309" s="84"/>
      <c r="BI309" s="84"/>
      <c r="BJ309" s="84"/>
      <c r="BK309" s="84"/>
      <c r="BL309" s="84"/>
      <c r="BM309" s="84"/>
      <c r="BN309" s="84"/>
      <c r="BO309" s="84"/>
      <c r="BP309" s="84"/>
      <c r="BQ309" s="84"/>
      <c r="BR309" s="84"/>
      <c r="BS309" s="84"/>
      <c r="BT309" s="84"/>
      <c r="BU309" s="84"/>
      <c r="BV309" s="84"/>
      <c r="BW309" s="84"/>
      <c r="BX309" s="85"/>
      <c r="BY309" s="86"/>
      <c r="BZ309" s="84"/>
      <c r="CA309" s="84"/>
      <c r="CB309" s="84"/>
      <c r="CC309" s="84"/>
      <c r="CD309" s="84"/>
      <c r="CE309" s="84"/>
      <c r="CF309" s="84"/>
      <c r="CG309" s="84"/>
      <c r="CH309" s="84"/>
      <c r="CI309" s="84"/>
      <c r="CJ309" s="84"/>
      <c r="CK309" s="84"/>
      <c r="CL309" s="84"/>
      <c r="CM309" s="84"/>
      <c r="CN309" s="84"/>
      <c r="CO309" s="84"/>
      <c r="CP309" s="84"/>
      <c r="CQ309" s="84"/>
      <c r="CR309" s="84"/>
      <c r="CS309" s="84"/>
      <c r="CT309" s="84"/>
      <c r="CU309" s="84"/>
      <c r="CV309" s="84"/>
      <c r="CW309" s="84"/>
      <c r="CX309" s="84"/>
      <c r="CY309" s="84"/>
      <c r="CZ309" s="84"/>
      <c r="DA309" s="84"/>
      <c r="DB309" s="84"/>
      <c r="DC309" s="85"/>
    </row>
    <row r="310" customFormat="false" ht="18.75" hidden="true" customHeight="false" outlineLevel="0" collapsed="false">
      <c r="A310" s="99" t="n">
        <f aca="false">(ROW()-6)/2</f>
        <v>152</v>
      </c>
      <c r="B310" s="100" t="n">
        <f aca="false">B309</f>
        <v>67</v>
      </c>
      <c r="C310" s="101" t="str">
        <f aca="false">C309</f>
        <v>受講生登録画面</v>
      </c>
      <c r="D310" s="102" t="str">
        <f aca="false">D309</f>
        <v>受講生登録画面の新規作成</v>
      </c>
      <c r="E310" s="74" t="str">
        <f aca="false">E308</f>
        <v>企業担当者</v>
      </c>
      <c r="F310" s="74" t="str">
        <f aca="false">F308</f>
        <v>中級</v>
      </c>
      <c r="G310" s="74" t="str">
        <f aca="false">G308</f>
        <v>C</v>
      </c>
      <c r="H310" s="103" t="s">
        <v>34</v>
      </c>
      <c r="I310" s="78" t="n">
        <f aca="false">変更管理台帳!$BW73</f>
        <v>4.68571428571429</v>
      </c>
      <c r="J310" s="79" t="s">
        <v>32</v>
      </c>
      <c r="K310" s="81" t="n">
        <f aca="false">IF($L308&lt;&gt;"",WORKDAY($L308,1,祝日・休校日!$B$3:$B$62),"")</f>
        <v>45355</v>
      </c>
      <c r="L310" s="81" t="n">
        <f aca="false">IF($K310&lt;&gt;"",WORKDAY($K310,$I310 -0.11,祝日・休校日!$B$3:$B$62),"")</f>
        <v>45359</v>
      </c>
      <c r="M310" s="76" t="n">
        <f aca="false">M309</f>
        <v>0</v>
      </c>
      <c r="N310" s="82" t="n">
        <f aca="false">IF(MAX(O310:DC310)&lt;&gt;0,IF(MAX(O311:DC311)/MAX(O310:DC310)=1,1,MAX(O311:DC311)/MAX(O310:DC310)),0)</f>
        <v>0</v>
      </c>
      <c r="O310" s="83"/>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5"/>
      <c r="AT310" s="86"/>
      <c r="AU310" s="84"/>
      <c r="AV310" s="84"/>
      <c r="AW310" s="84"/>
      <c r="AX310" s="84"/>
      <c r="AY310" s="84"/>
      <c r="AZ310" s="84"/>
      <c r="BA310" s="84"/>
      <c r="BB310" s="84"/>
      <c r="BC310" s="84"/>
      <c r="BD310" s="84"/>
      <c r="BE310" s="84"/>
      <c r="BF310" s="84"/>
      <c r="BG310" s="84"/>
      <c r="BH310" s="84"/>
      <c r="BI310" s="84"/>
      <c r="BJ310" s="84"/>
      <c r="BK310" s="84"/>
      <c r="BL310" s="84"/>
      <c r="BM310" s="84"/>
      <c r="BN310" s="84"/>
      <c r="BO310" s="84"/>
      <c r="BP310" s="84"/>
      <c r="BQ310" s="84"/>
      <c r="BR310" s="84"/>
      <c r="BS310" s="84"/>
      <c r="BT310" s="84"/>
      <c r="BU310" s="84"/>
      <c r="BV310" s="84"/>
      <c r="BW310" s="84"/>
      <c r="BX310" s="85"/>
      <c r="BY310" s="86"/>
      <c r="BZ310" s="84"/>
      <c r="CA310" s="84"/>
      <c r="CB310" s="84"/>
      <c r="CC310" s="84"/>
      <c r="CD310" s="84"/>
      <c r="CE310" s="84"/>
      <c r="CF310" s="84"/>
      <c r="CG310" s="84"/>
      <c r="CH310" s="84"/>
      <c r="CI310" s="84"/>
      <c r="CJ310" s="84"/>
      <c r="CK310" s="84"/>
      <c r="CL310" s="84"/>
      <c r="CM310" s="84"/>
      <c r="CN310" s="84"/>
      <c r="CO310" s="84"/>
      <c r="CP310" s="84"/>
      <c r="CQ310" s="84"/>
      <c r="CR310" s="84"/>
      <c r="CS310" s="84"/>
      <c r="CT310" s="84"/>
      <c r="CU310" s="84"/>
      <c r="CV310" s="84"/>
      <c r="CW310" s="84"/>
      <c r="CX310" s="84"/>
      <c r="CY310" s="84"/>
      <c r="CZ310" s="84"/>
      <c r="DA310" s="84"/>
      <c r="DB310" s="84"/>
      <c r="DC310" s="85"/>
    </row>
    <row r="311" customFormat="false" ht="18.75" hidden="true" customHeight="false" outlineLevel="0" collapsed="false">
      <c r="A311" s="104" t="n">
        <f aca="false">A310</f>
        <v>152</v>
      </c>
      <c r="B311" s="105" t="n">
        <f aca="false">B310</f>
        <v>67</v>
      </c>
      <c r="C311" s="106" t="str">
        <f aca="false">C310</f>
        <v>受講生登録画面</v>
      </c>
      <c r="D311" s="107" t="str">
        <f aca="false">D310</f>
        <v>受講生登録画面の新規作成</v>
      </c>
      <c r="E311" s="91" t="str">
        <f aca="false">E310</f>
        <v>企業担当者</v>
      </c>
      <c r="F311" s="91" t="str">
        <f aca="false">F310</f>
        <v>中級</v>
      </c>
      <c r="G311" s="91" t="str">
        <f aca="false">G310</f>
        <v>C</v>
      </c>
      <c r="H311" s="108" t="str">
        <f aca="false">H310</f>
        <v>試験</v>
      </c>
      <c r="I311" s="109" t="n">
        <f aca="false">I310</f>
        <v>4.68571428571429</v>
      </c>
      <c r="J311" s="94" t="s">
        <v>33</v>
      </c>
      <c r="K311" s="110"/>
      <c r="L311" s="96"/>
      <c r="M311" s="97" t="n">
        <f aca="false">M310</f>
        <v>0</v>
      </c>
      <c r="N311" s="98" t="n">
        <f aca="false">N310</f>
        <v>0</v>
      </c>
      <c r="O311" s="83"/>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5"/>
      <c r="AT311" s="86"/>
      <c r="AU311" s="84"/>
      <c r="AV311" s="84"/>
      <c r="AW311" s="84"/>
      <c r="AX311" s="84"/>
      <c r="AY311" s="84"/>
      <c r="AZ311" s="84"/>
      <c r="BA311" s="84"/>
      <c r="BB311" s="84"/>
      <c r="BC311" s="84"/>
      <c r="BD311" s="84"/>
      <c r="BE311" s="84"/>
      <c r="BF311" s="84"/>
      <c r="BG311" s="84"/>
      <c r="BH311" s="84"/>
      <c r="BI311" s="84"/>
      <c r="BJ311" s="84"/>
      <c r="BK311" s="84"/>
      <c r="BL311" s="84"/>
      <c r="BM311" s="84"/>
      <c r="BN311" s="84"/>
      <c r="BO311" s="84"/>
      <c r="BP311" s="84"/>
      <c r="BQ311" s="84"/>
      <c r="BR311" s="84"/>
      <c r="BS311" s="84"/>
      <c r="BT311" s="84"/>
      <c r="BU311" s="84"/>
      <c r="BV311" s="84"/>
      <c r="BW311" s="84"/>
      <c r="BX311" s="85"/>
      <c r="BY311" s="86"/>
      <c r="BZ311" s="84"/>
      <c r="CA311" s="84"/>
      <c r="CB311" s="84"/>
      <c r="CC311" s="84"/>
      <c r="CD311" s="84"/>
      <c r="CE311" s="84"/>
      <c r="CF311" s="84"/>
      <c r="CG311" s="84"/>
      <c r="CH311" s="84"/>
      <c r="CI311" s="84"/>
      <c r="CJ311" s="84"/>
      <c r="CK311" s="84"/>
      <c r="CL311" s="84"/>
      <c r="CM311" s="84"/>
      <c r="CN311" s="84"/>
      <c r="CO311" s="84"/>
      <c r="CP311" s="84"/>
      <c r="CQ311" s="84"/>
      <c r="CR311" s="84"/>
      <c r="CS311" s="84"/>
      <c r="CT311" s="84"/>
      <c r="CU311" s="84"/>
      <c r="CV311" s="84"/>
      <c r="CW311" s="84"/>
      <c r="CX311" s="84"/>
      <c r="CY311" s="84"/>
      <c r="CZ311" s="84"/>
      <c r="DA311" s="84"/>
      <c r="DB311" s="84"/>
      <c r="DC311" s="85"/>
    </row>
    <row r="312" customFormat="false" ht="24" hidden="true" customHeight="false" outlineLevel="0" collapsed="false">
      <c r="A312" s="70" t="n">
        <f aca="false">(ROW()-6)/2</f>
        <v>153</v>
      </c>
      <c r="B312" s="71" t="n">
        <f aca="false">変更管理台帳!$A74</f>
        <v>68</v>
      </c>
      <c r="C312" s="72" t="str">
        <f aca="false">変更管理台帳!$B74</f>
        <v>ユーザー一覧画面(受講生一覧)</v>
      </c>
      <c r="D312" s="73" t="str">
        <f aca="false">変更管理台帳!$C74</f>
        <v>ユーザー一覧画面(受講生一覧)の新規作成</v>
      </c>
      <c r="E312" s="74" t="str">
        <f aca="false">変更管理台帳!$G74</f>
        <v>企業担当者</v>
      </c>
      <c r="F312" s="75" t="str">
        <f aca="false">変更管理台帳!$K74</f>
        <v>中級</v>
      </c>
      <c r="G312" s="76" t="n">
        <f aca="false">変更管理台帳!$L74</f>
        <v>0</v>
      </c>
      <c r="H312" s="77" t="s">
        <v>31</v>
      </c>
      <c r="I312" s="78" t="n">
        <f aca="false">変更管理台帳!$AX74</f>
        <v>3.94285714285714</v>
      </c>
      <c r="J312" s="79" t="s">
        <v>32</v>
      </c>
      <c r="K312" s="80"/>
      <c r="L312" s="81" t="str">
        <f aca="false">IF($K312&lt;&gt;"",WORKDAY($K312,$I312 -0.11,祝日・休校日!$B$3:$B$62),"")</f>
        <v/>
      </c>
      <c r="M312" s="76"/>
      <c r="N312" s="82" t="n">
        <f aca="false">IF(MAX(O312:DC312)&lt;&gt;0,IF(MAX(O313:DC313)/MAX(O312:DC312)=1,1,MAX(O313:DC313)/MAX(O312:DC312)),0)</f>
        <v>0</v>
      </c>
      <c r="O312" s="83"/>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5"/>
      <c r="AT312" s="86"/>
      <c r="AU312" s="84"/>
      <c r="AV312" s="84"/>
      <c r="AW312" s="84"/>
      <c r="AX312" s="84"/>
      <c r="AY312" s="84"/>
      <c r="AZ312" s="84"/>
      <c r="BA312" s="84"/>
      <c r="BB312" s="84"/>
      <c r="BC312" s="84"/>
      <c r="BD312" s="84"/>
      <c r="BE312" s="84"/>
      <c r="BF312" s="84"/>
      <c r="BG312" s="84"/>
      <c r="BH312" s="84"/>
      <c r="BI312" s="84"/>
      <c r="BJ312" s="84"/>
      <c r="BK312" s="84"/>
      <c r="BL312" s="84"/>
      <c r="BM312" s="84"/>
      <c r="BN312" s="84"/>
      <c r="BO312" s="84"/>
      <c r="BP312" s="84"/>
      <c r="BQ312" s="84"/>
      <c r="BR312" s="84"/>
      <c r="BS312" s="84"/>
      <c r="BT312" s="84"/>
      <c r="BU312" s="84"/>
      <c r="BV312" s="84"/>
      <c r="BW312" s="84"/>
      <c r="BX312" s="85"/>
      <c r="BY312" s="86"/>
      <c r="BZ312" s="84"/>
      <c r="CA312" s="84"/>
      <c r="CB312" s="84"/>
      <c r="CC312" s="84"/>
      <c r="CD312" s="84"/>
      <c r="CE312" s="84"/>
      <c r="CF312" s="84"/>
      <c r="CG312" s="84"/>
      <c r="CH312" s="84"/>
      <c r="CI312" s="84"/>
      <c r="CJ312" s="84"/>
      <c r="CK312" s="84"/>
      <c r="CL312" s="84"/>
      <c r="CM312" s="84"/>
      <c r="CN312" s="84"/>
      <c r="CO312" s="84"/>
      <c r="CP312" s="84"/>
      <c r="CQ312" s="84"/>
      <c r="CR312" s="84"/>
      <c r="CS312" s="84"/>
      <c r="CT312" s="84"/>
      <c r="CU312" s="84"/>
      <c r="CV312" s="84"/>
      <c r="CW312" s="84"/>
      <c r="CX312" s="84"/>
      <c r="CY312" s="84"/>
      <c r="CZ312" s="84"/>
      <c r="DA312" s="84"/>
      <c r="DB312" s="84"/>
      <c r="DC312" s="85"/>
    </row>
    <row r="313" customFormat="false" ht="24" hidden="true" customHeight="false" outlineLevel="0" collapsed="false">
      <c r="A313" s="87" t="n">
        <f aca="false">A312</f>
        <v>153</v>
      </c>
      <c r="B313" s="88" t="n">
        <f aca="false">B312</f>
        <v>68</v>
      </c>
      <c r="C313" s="89" t="str">
        <f aca="false">C312</f>
        <v>ユーザー一覧画面(受講生一覧)</v>
      </c>
      <c r="D313" s="90" t="str">
        <f aca="false">D312</f>
        <v>ユーザー一覧画面(受講生一覧)の新規作成</v>
      </c>
      <c r="E313" s="91" t="str">
        <f aca="false">E312</f>
        <v>企業担当者</v>
      </c>
      <c r="F313" s="91" t="str">
        <f aca="false">F312</f>
        <v>中級</v>
      </c>
      <c r="G313" s="91" t="n">
        <f aca="false">G312</f>
        <v>0</v>
      </c>
      <c r="H313" s="92" t="str">
        <f aca="false">H312</f>
        <v>製造</v>
      </c>
      <c r="I313" s="93" t="n">
        <f aca="false">I312</f>
        <v>3.94285714285714</v>
      </c>
      <c r="J313" s="94" t="s">
        <v>33</v>
      </c>
      <c r="K313" s="110"/>
      <c r="L313" s="96"/>
      <c r="M313" s="97" t="n">
        <f aca="false">M312</f>
        <v>0</v>
      </c>
      <c r="N313" s="98" t="n">
        <f aca="false">N312</f>
        <v>0</v>
      </c>
      <c r="O313" s="83"/>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5"/>
      <c r="AT313" s="86"/>
      <c r="AU313" s="84"/>
      <c r="AV313" s="84"/>
      <c r="AW313" s="84"/>
      <c r="AX313" s="84"/>
      <c r="AY313" s="84"/>
      <c r="AZ313" s="84"/>
      <c r="BA313" s="84"/>
      <c r="BB313" s="84"/>
      <c r="BC313" s="84"/>
      <c r="BD313" s="84"/>
      <c r="BE313" s="84"/>
      <c r="BF313" s="84"/>
      <c r="BG313" s="84"/>
      <c r="BH313" s="84"/>
      <c r="BI313" s="84"/>
      <c r="BJ313" s="84"/>
      <c r="BK313" s="84"/>
      <c r="BL313" s="84"/>
      <c r="BM313" s="84"/>
      <c r="BN313" s="84"/>
      <c r="BO313" s="84"/>
      <c r="BP313" s="84"/>
      <c r="BQ313" s="84"/>
      <c r="BR313" s="84"/>
      <c r="BS313" s="84"/>
      <c r="BT313" s="84"/>
      <c r="BU313" s="84"/>
      <c r="BV313" s="84"/>
      <c r="BW313" s="84"/>
      <c r="BX313" s="85"/>
      <c r="BY313" s="86"/>
      <c r="BZ313" s="84"/>
      <c r="CA313" s="84"/>
      <c r="CB313" s="84"/>
      <c r="CC313" s="84"/>
      <c r="CD313" s="84"/>
      <c r="CE313" s="84"/>
      <c r="CF313" s="84"/>
      <c r="CG313" s="84"/>
      <c r="CH313" s="84"/>
      <c r="CI313" s="84"/>
      <c r="CJ313" s="84"/>
      <c r="CK313" s="84"/>
      <c r="CL313" s="84"/>
      <c r="CM313" s="84"/>
      <c r="CN313" s="84"/>
      <c r="CO313" s="84"/>
      <c r="CP313" s="84"/>
      <c r="CQ313" s="84"/>
      <c r="CR313" s="84"/>
      <c r="CS313" s="84"/>
      <c r="CT313" s="84"/>
      <c r="CU313" s="84"/>
      <c r="CV313" s="84"/>
      <c r="CW313" s="84"/>
      <c r="CX313" s="84"/>
      <c r="CY313" s="84"/>
      <c r="CZ313" s="84"/>
      <c r="DA313" s="84"/>
      <c r="DB313" s="84"/>
      <c r="DC313" s="85"/>
    </row>
    <row r="314" customFormat="false" ht="24" hidden="true" customHeight="false" outlineLevel="0" collapsed="false">
      <c r="A314" s="99" t="n">
        <f aca="false">(ROW()-6)/2</f>
        <v>154</v>
      </c>
      <c r="B314" s="100" t="n">
        <f aca="false">B313</f>
        <v>68</v>
      </c>
      <c r="C314" s="101" t="str">
        <f aca="false">C313</f>
        <v>ユーザー一覧画面(受講生一覧)</v>
      </c>
      <c r="D314" s="102" t="str">
        <f aca="false">D313</f>
        <v>ユーザー一覧画面(受講生一覧)の新規作成</v>
      </c>
      <c r="E314" s="74" t="str">
        <f aca="false">E312</f>
        <v>企業担当者</v>
      </c>
      <c r="F314" s="74" t="str">
        <f aca="false">F312</f>
        <v>中級</v>
      </c>
      <c r="G314" s="74" t="n">
        <f aca="false">G312</f>
        <v>0</v>
      </c>
      <c r="H314" s="103" t="s">
        <v>34</v>
      </c>
      <c r="I314" s="78" t="n">
        <f aca="false">変更管理台帳!$BW74</f>
        <v>4.14285714285714</v>
      </c>
      <c r="J314" s="79" t="s">
        <v>32</v>
      </c>
      <c r="K314" s="81" t="str">
        <f aca="false">IF($L312&lt;&gt;"",WORKDAY($L312,1,祝日・休校日!$B$3:$B$62),"")</f>
        <v/>
      </c>
      <c r="L314" s="81" t="str">
        <f aca="false">IF($K314&lt;&gt;"",WORKDAY($K314,$I314 -0.11,祝日・休校日!$B$3:$B$62),"")</f>
        <v/>
      </c>
      <c r="M314" s="76" t="n">
        <f aca="false">M313</f>
        <v>0</v>
      </c>
      <c r="N314" s="82" t="n">
        <f aca="false">IF(MAX(O314:DC314)&lt;&gt;0,IF(MAX(O315:DC315)/MAX(O314:DC314)=1,1,MAX(O315:DC315)/MAX(O314:DC314)),0)</f>
        <v>0</v>
      </c>
      <c r="O314" s="83"/>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5"/>
      <c r="AT314" s="86"/>
      <c r="AU314" s="84"/>
      <c r="AV314" s="84"/>
      <c r="AW314" s="84"/>
      <c r="AX314" s="84"/>
      <c r="AY314" s="84"/>
      <c r="AZ314" s="84"/>
      <c r="BA314" s="84"/>
      <c r="BB314" s="84"/>
      <c r="BC314" s="84"/>
      <c r="BD314" s="84"/>
      <c r="BE314" s="84"/>
      <c r="BF314" s="84"/>
      <c r="BG314" s="84"/>
      <c r="BH314" s="84"/>
      <c r="BI314" s="84"/>
      <c r="BJ314" s="84"/>
      <c r="BK314" s="84"/>
      <c r="BL314" s="84"/>
      <c r="BM314" s="84"/>
      <c r="BN314" s="84"/>
      <c r="BO314" s="84"/>
      <c r="BP314" s="84"/>
      <c r="BQ314" s="84"/>
      <c r="BR314" s="84"/>
      <c r="BS314" s="84"/>
      <c r="BT314" s="84"/>
      <c r="BU314" s="84"/>
      <c r="BV314" s="84"/>
      <c r="BW314" s="84"/>
      <c r="BX314" s="85"/>
      <c r="BY314" s="86"/>
      <c r="BZ314" s="84"/>
      <c r="CA314" s="84"/>
      <c r="CB314" s="84"/>
      <c r="CC314" s="84"/>
      <c r="CD314" s="84"/>
      <c r="CE314" s="84"/>
      <c r="CF314" s="84"/>
      <c r="CG314" s="84"/>
      <c r="CH314" s="84"/>
      <c r="CI314" s="84"/>
      <c r="CJ314" s="84"/>
      <c r="CK314" s="84"/>
      <c r="CL314" s="84"/>
      <c r="CM314" s="84"/>
      <c r="CN314" s="84"/>
      <c r="CO314" s="84"/>
      <c r="CP314" s="84"/>
      <c r="CQ314" s="84"/>
      <c r="CR314" s="84"/>
      <c r="CS314" s="84"/>
      <c r="CT314" s="84"/>
      <c r="CU314" s="84"/>
      <c r="CV314" s="84"/>
      <c r="CW314" s="84"/>
      <c r="CX314" s="84"/>
      <c r="CY314" s="84"/>
      <c r="CZ314" s="84"/>
      <c r="DA314" s="84"/>
      <c r="DB314" s="84"/>
      <c r="DC314" s="85"/>
    </row>
    <row r="315" customFormat="false" ht="24" hidden="true" customHeight="false" outlineLevel="0" collapsed="false">
      <c r="A315" s="104" t="n">
        <f aca="false">A314</f>
        <v>154</v>
      </c>
      <c r="B315" s="105" t="n">
        <f aca="false">B314</f>
        <v>68</v>
      </c>
      <c r="C315" s="106" t="str">
        <f aca="false">C314</f>
        <v>ユーザー一覧画面(受講生一覧)</v>
      </c>
      <c r="D315" s="107" t="str">
        <f aca="false">D314</f>
        <v>ユーザー一覧画面(受講生一覧)の新規作成</v>
      </c>
      <c r="E315" s="91" t="str">
        <f aca="false">E314</f>
        <v>企業担当者</v>
      </c>
      <c r="F315" s="91" t="str">
        <f aca="false">F314</f>
        <v>中級</v>
      </c>
      <c r="G315" s="91" t="n">
        <f aca="false">G314</f>
        <v>0</v>
      </c>
      <c r="H315" s="108" t="str">
        <f aca="false">H314</f>
        <v>試験</v>
      </c>
      <c r="I315" s="109" t="n">
        <f aca="false">I314</f>
        <v>4.14285714285714</v>
      </c>
      <c r="J315" s="94" t="s">
        <v>33</v>
      </c>
      <c r="K315" s="110"/>
      <c r="L315" s="96"/>
      <c r="M315" s="97" t="n">
        <f aca="false">M314</f>
        <v>0</v>
      </c>
      <c r="N315" s="98" t="n">
        <f aca="false">N314</f>
        <v>0</v>
      </c>
      <c r="O315" s="83"/>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5"/>
      <c r="AT315" s="86"/>
      <c r="AU315" s="84"/>
      <c r="AV315" s="84"/>
      <c r="AW315" s="84"/>
      <c r="AX315" s="84"/>
      <c r="AY315" s="84"/>
      <c r="AZ315" s="84"/>
      <c r="BA315" s="84"/>
      <c r="BB315" s="84"/>
      <c r="BC315" s="84"/>
      <c r="BD315" s="84"/>
      <c r="BE315" s="84"/>
      <c r="BF315" s="84"/>
      <c r="BG315" s="84"/>
      <c r="BH315" s="84"/>
      <c r="BI315" s="84"/>
      <c r="BJ315" s="84"/>
      <c r="BK315" s="84"/>
      <c r="BL315" s="84"/>
      <c r="BM315" s="84"/>
      <c r="BN315" s="84"/>
      <c r="BO315" s="84"/>
      <c r="BP315" s="84"/>
      <c r="BQ315" s="84"/>
      <c r="BR315" s="84"/>
      <c r="BS315" s="84"/>
      <c r="BT315" s="84"/>
      <c r="BU315" s="84"/>
      <c r="BV315" s="84"/>
      <c r="BW315" s="84"/>
      <c r="BX315" s="85"/>
      <c r="BY315" s="86"/>
      <c r="BZ315" s="84"/>
      <c r="CA315" s="84"/>
      <c r="CB315" s="84"/>
      <c r="CC315" s="84"/>
      <c r="CD315" s="84"/>
      <c r="CE315" s="84"/>
      <c r="CF315" s="84"/>
      <c r="CG315" s="84"/>
      <c r="CH315" s="84"/>
      <c r="CI315" s="84"/>
      <c r="CJ315" s="84"/>
      <c r="CK315" s="84"/>
      <c r="CL315" s="84"/>
      <c r="CM315" s="84"/>
      <c r="CN315" s="84"/>
      <c r="CO315" s="84"/>
      <c r="CP315" s="84"/>
      <c r="CQ315" s="84"/>
      <c r="CR315" s="84"/>
      <c r="CS315" s="84"/>
      <c r="CT315" s="84"/>
      <c r="CU315" s="84"/>
      <c r="CV315" s="84"/>
      <c r="CW315" s="84"/>
      <c r="CX315" s="84"/>
      <c r="CY315" s="84"/>
      <c r="CZ315" s="84"/>
      <c r="DA315" s="84"/>
      <c r="DB315" s="84"/>
      <c r="DC315" s="85"/>
    </row>
    <row r="316" customFormat="false" ht="18.75" hidden="true" customHeight="false" outlineLevel="0" collapsed="false">
      <c r="A316" s="70" t="n">
        <f aca="false">(ROW()-6)/2</f>
        <v>155</v>
      </c>
      <c r="B316" s="71" t="n">
        <f aca="false">変更管理台帳!$A75</f>
        <v>69</v>
      </c>
      <c r="C316" s="72" t="str">
        <f aca="false">変更管理台帳!$B75</f>
        <v>受講生更新画面</v>
      </c>
      <c r="D316" s="73" t="str">
        <f aca="false">変更管理台帳!$C75</f>
        <v>受講生更新画面の新規作成</v>
      </c>
      <c r="E316" s="74" t="str">
        <f aca="false">変更管理台帳!$G75</f>
        <v>企業担当者</v>
      </c>
      <c r="F316" s="75" t="str">
        <f aca="false">変更管理台帳!$K75</f>
        <v>中級</v>
      </c>
      <c r="G316" s="76" t="str">
        <f aca="false">変更管理台帳!$L75</f>
        <v>C</v>
      </c>
      <c r="H316" s="112" t="s">
        <v>36</v>
      </c>
      <c r="I316" s="78" t="n">
        <f aca="false">変更管理台帳!$AE75</f>
        <v>2.21428571428571</v>
      </c>
      <c r="J316" s="79" t="s">
        <v>32</v>
      </c>
      <c r="K316" s="80" t="n">
        <v>45336</v>
      </c>
      <c r="L316" s="81" t="n">
        <f aca="false">IF($K316&lt;&gt;"",WORKDAY($K316,$I316 -0.11,祝日・休校日!$B$3:$B$62),"")</f>
        <v>45338</v>
      </c>
      <c r="M316" s="76"/>
      <c r="N316" s="82" t="n">
        <f aca="false">IF(MAX(O316:DC316)&lt;&gt;0,IF(MAX(O317:DC317)/MAX(O316:DC316)=1,1,MAX(O317:DC317)/MAX(O316:DC316)),0)</f>
        <v>0</v>
      </c>
      <c r="O316" s="83"/>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5"/>
      <c r="AT316" s="86"/>
      <c r="AU316" s="84"/>
      <c r="AV316" s="84"/>
      <c r="AW316" s="84"/>
      <c r="AX316" s="84"/>
      <c r="AY316" s="84"/>
      <c r="AZ316" s="84"/>
      <c r="BA316" s="84"/>
      <c r="BB316" s="84"/>
      <c r="BC316" s="84"/>
      <c r="BD316" s="84"/>
      <c r="BE316" s="84"/>
      <c r="BF316" s="84"/>
      <c r="BG316" s="84"/>
      <c r="BH316" s="84"/>
      <c r="BI316" s="84"/>
      <c r="BJ316" s="84"/>
      <c r="BK316" s="84"/>
      <c r="BL316" s="84"/>
      <c r="BM316" s="84"/>
      <c r="BN316" s="84"/>
      <c r="BO316" s="84"/>
      <c r="BP316" s="84"/>
      <c r="BQ316" s="84"/>
      <c r="BR316" s="84"/>
      <c r="BS316" s="84"/>
      <c r="BT316" s="84"/>
      <c r="BU316" s="84"/>
      <c r="BV316" s="84"/>
      <c r="BW316" s="84"/>
      <c r="BX316" s="85"/>
      <c r="BY316" s="86"/>
      <c r="BZ316" s="84"/>
      <c r="CA316" s="84"/>
      <c r="CB316" s="84"/>
      <c r="CC316" s="84"/>
      <c r="CD316" s="84"/>
      <c r="CE316" s="84"/>
      <c r="CF316" s="84"/>
      <c r="CG316" s="84"/>
      <c r="CH316" s="84"/>
      <c r="CI316" s="84"/>
      <c r="CJ316" s="84"/>
      <c r="CK316" s="84"/>
      <c r="CL316" s="84"/>
      <c r="CM316" s="84"/>
      <c r="CN316" s="84"/>
      <c r="CO316" s="84"/>
      <c r="CP316" s="84"/>
      <c r="CQ316" s="84"/>
      <c r="CR316" s="84"/>
      <c r="CS316" s="84"/>
      <c r="CT316" s="84"/>
      <c r="CU316" s="84"/>
      <c r="CV316" s="84"/>
      <c r="CW316" s="84"/>
      <c r="CX316" s="84"/>
      <c r="CY316" s="84"/>
      <c r="CZ316" s="84"/>
      <c r="DA316" s="84"/>
      <c r="DB316" s="84"/>
      <c r="DC316" s="85"/>
    </row>
    <row r="317" customFormat="false" ht="18.75" hidden="true" customHeight="false" outlineLevel="0" collapsed="false">
      <c r="A317" s="87" t="n">
        <f aca="false">A316</f>
        <v>155</v>
      </c>
      <c r="B317" s="88" t="n">
        <f aca="false">B316</f>
        <v>69</v>
      </c>
      <c r="C317" s="89" t="str">
        <f aca="false">C316</f>
        <v>受講生更新画面</v>
      </c>
      <c r="D317" s="90" t="str">
        <f aca="false">D316</f>
        <v>受講生更新画面の新規作成</v>
      </c>
      <c r="E317" s="91" t="str">
        <f aca="false">E316</f>
        <v>企業担当者</v>
      </c>
      <c r="F317" s="91" t="str">
        <f aca="false">F316</f>
        <v>中級</v>
      </c>
      <c r="G317" s="91" t="str">
        <f aca="false">G316</f>
        <v>C</v>
      </c>
      <c r="H317" s="113" t="str">
        <f aca="false">H316</f>
        <v>設計</v>
      </c>
      <c r="I317" s="93" t="n">
        <f aca="false">I316</f>
        <v>2.21428571428571</v>
      </c>
      <c r="J317" s="94" t="s">
        <v>33</v>
      </c>
      <c r="K317" s="95"/>
      <c r="L317" s="96"/>
      <c r="M317" s="97" t="n">
        <f aca="false">M316</f>
        <v>0</v>
      </c>
      <c r="N317" s="98" t="n">
        <f aca="false">N316</f>
        <v>0</v>
      </c>
      <c r="O317" s="83"/>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5"/>
      <c r="AT317" s="86"/>
      <c r="AU317" s="84"/>
      <c r="AV317" s="84"/>
      <c r="AW317" s="84"/>
      <c r="AX317" s="84"/>
      <c r="AY317" s="84"/>
      <c r="AZ317" s="84"/>
      <c r="BA317" s="84"/>
      <c r="BB317" s="84"/>
      <c r="BC317" s="84"/>
      <c r="BD317" s="84"/>
      <c r="BE317" s="84"/>
      <c r="BF317" s="84"/>
      <c r="BG317" s="84"/>
      <c r="BH317" s="84"/>
      <c r="BI317" s="84"/>
      <c r="BJ317" s="84"/>
      <c r="BK317" s="84"/>
      <c r="BL317" s="84"/>
      <c r="BM317" s="84"/>
      <c r="BN317" s="84"/>
      <c r="BO317" s="84"/>
      <c r="BP317" s="84"/>
      <c r="BQ317" s="84"/>
      <c r="BR317" s="84"/>
      <c r="BS317" s="84"/>
      <c r="BT317" s="84"/>
      <c r="BU317" s="84"/>
      <c r="BV317" s="84"/>
      <c r="BW317" s="84"/>
      <c r="BX317" s="85"/>
      <c r="BY317" s="86"/>
      <c r="BZ317" s="84"/>
      <c r="CA317" s="84"/>
      <c r="CB317" s="84"/>
      <c r="CC317" s="84"/>
      <c r="CD317" s="84"/>
      <c r="CE317" s="84"/>
      <c r="CF317" s="84"/>
      <c r="CG317" s="84"/>
      <c r="CH317" s="84"/>
      <c r="CI317" s="84"/>
      <c r="CJ317" s="84"/>
      <c r="CK317" s="84"/>
      <c r="CL317" s="84"/>
      <c r="CM317" s="84"/>
      <c r="CN317" s="84"/>
      <c r="CO317" s="84"/>
      <c r="CP317" s="84"/>
      <c r="CQ317" s="84"/>
      <c r="CR317" s="84"/>
      <c r="CS317" s="84"/>
      <c r="CT317" s="84"/>
      <c r="CU317" s="84"/>
      <c r="CV317" s="84"/>
      <c r="CW317" s="84"/>
      <c r="CX317" s="84"/>
      <c r="CY317" s="84"/>
      <c r="CZ317" s="84"/>
      <c r="DA317" s="84"/>
      <c r="DB317" s="84"/>
      <c r="DC317" s="85"/>
    </row>
    <row r="318" customFormat="false" ht="18.75" hidden="true" customHeight="false" outlineLevel="0" collapsed="false">
      <c r="A318" s="70" t="n">
        <f aca="false">(ROW()-6)/2</f>
        <v>156</v>
      </c>
      <c r="B318" s="100" t="n">
        <f aca="false">B317</f>
        <v>69</v>
      </c>
      <c r="C318" s="101" t="str">
        <f aca="false">C317</f>
        <v>受講生更新画面</v>
      </c>
      <c r="D318" s="102" t="str">
        <f aca="false">D317</f>
        <v>受講生更新画面の新規作成</v>
      </c>
      <c r="E318" s="74" t="str">
        <f aca="false">E316</f>
        <v>企業担当者</v>
      </c>
      <c r="F318" s="74" t="str">
        <f aca="false">F316</f>
        <v>中級</v>
      </c>
      <c r="G318" s="74" t="str">
        <f aca="false">G316</f>
        <v>C</v>
      </c>
      <c r="H318" s="77" t="s">
        <v>31</v>
      </c>
      <c r="I318" s="78" t="n">
        <f aca="false">変更管理台帳!$AX75</f>
        <v>3.94285714285714</v>
      </c>
      <c r="J318" s="79" t="s">
        <v>32</v>
      </c>
      <c r="K318" s="81" t="n">
        <f aca="false">IF($L316&lt;&gt;"",WORKDAY($L316,1,祝日・休校日!$B$3:$B$62),"")</f>
        <v>45341</v>
      </c>
      <c r="L318" s="81" t="n">
        <f aca="false">IF($K318&lt;&gt;"",WORKDAY($K318,$I318 -0.11,祝日・休校日!$B$3:$B$62),"")</f>
        <v>45344</v>
      </c>
      <c r="M318" s="76" t="n">
        <f aca="false">M317</f>
        <v>0</v>
      </c>
      <c r="N318" s="82" t="n">
        <f aca="false">IF(MAX(O318:DC318)&lt;&gt;0,IF(MAX(O319:DC319)/MAX(O318:DC318)=1,1,MAX(O319:DC319)/MAX(O318:DC318)),0)</f>
        <v>0</v>
      </c>
      <c r="O318" s="83"/>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5"/>
      <c r="AT318" s="86"/>
      <c r="AU318" s="84"/>
      <c r="AV318" s="84"/>
      <c r="AW318" s="84"/>
      <c r="AX318" s="84"/>
      <c r="AY318" s="84"/>
      <c r="AZ318" s="84"/>
      <c r="BA318" s="84"/>
      <c r="BB318" s="84"/>
      <c r="BC318" s="84"/>
      <c r="BD318" s="84"/>
      <c r="BE318" s="84"/>
      <c r="BF318" s="84"/>
      <c r="BG318" s="84"/>
      <c r="BH318" s="84"/>
      <c r="BI318" s="84"/>
      <c r="BJ318" s="84"/>
      <c r="BK318" s="84"/>
      <c r="BL318" s="84"/>
      <c r="BM318" s="84"/>
      <c r="BN318" s="84"/>
      <c r="BO318" s="84"/>
      <c r="BP318" s="84"/>
      <c r="BQ318" s="84"/>
      <c r="BR318" s="84"/>
      <c r="BS318" s="84"/>
      <c r="BT318" s="84"/>
      <c r="BU318" s="84"/>
      <c r="BV318" s="84"/>
      <c r="BW318" s="84"/>
      <c r="BX318" s="85"/>
      <c r="BY318" s="86"/>
      <c r="BZ318" s="84"/>
      <c r="CA318" s="84"/>
      <c r="CB318" s="84"/>
      <c r="CC318" s="84"/>
      <c r="CD318" s="84"/>
      <c r="CE318" s="84"/>
      <c r="CF318" s="84"/>
      <c r="CG318" s="84"/>
      <c r="CH318" s="84"/>
      <c r="CI318" s="84"/>
      <c r="CJ318" s="84"/>
      <c r="CK318" s="84"/>
      <c r="CL318" s="84"/>
      <c r="CM318" s="84"/>
      <c r="CN318" s="84"/>
      <c r="CO318" s="84"/>
      <c r="CP318" s="84"/>
      <c r="CQ318" s="84"/>
      <c r="CR318" s="84"/>
      <c r="CS318" s="84"/>
      <c r="CT318" s="84"/>
      <c r="CU318" s="84"/>
      <c r="CV318" s="84"/>
      <c r="CW318" s="84"/>
      <c r="CX318" s="84"/>
      <c r="CY318" s="84"/>
      <c r="CZ318" s="84"/>
      <c r="DA318" s="84"/>
      <c r="DB318" s="84"/>
      <c r="DC318" s="85"/>
    </row>
    <row r="319" customFormat="false" ht="18.75" hidden="true" customHeight="false" outlineLevel="0" collapsed="false">
      <c r="A319" s="87" t="n">
        <f aca="false">A318</f>
        <v>156</v>
      </c>
      <c r="B319" s="105" t="n">
        <f aca="false">B318</f>
        <v>69</v>
      </c>
      <c r="C319" s="106" t="str">
        <f aca="false">C318</f>
        <v>受講生更新画面</v>
      </c>
      <c r="D319" s="107" t="str">
        <f aca="false">D318</f>
        <v>受講生更新画面の新規作成</v>
      </c>
      <c r="E319" s="91" t="str">
        <f aca="false">E318</f>
        <v>企業担当者</v>
      </c>
      <c r="F319" s="91" t="str">
        <f aca="false">F318</f>
        <v>中級</v>
      </c>
      <c r="G319" s="91" t="str">
        <f aca="false">G318</f>
        <v>C</v>
      </c>
      <c r="H319" s="92" t="str">
        <f aca="false">H318</f>
        <v>製造</v>
      </c>
      <c r="I319" s="93" t="n">
        <f aca="false">I318</f>
        <v>3.94285714285714</v>
      </c>
      <c r="J319" s="94" t="s">
        <v>33</v>
      </c>
      <c r="K319" s="110"/>
      <c r="L319" s="96"/>
      <c r="M319" s="97" t="n">
        <f aca="false">M318</f>
        <v>0</v>
      </c>
      <c r="N319" s="98" t="n">
        <f aca="false">N318</f>
        <v>0</v>
      </c>
      <c r="O319" s="83"/>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5"/>
      <c r="AT319" s="86"/>
      <c r="AU319" s="84"/>
      <c r="AV319" s="84"/>
      <c r="AW319" s="84"/>
      <c r="AX319" s="84"/>
      <c r="AY319" s="84"/>
      <c r="AZ319" s="84"/>
      <c r="BA319" s="84"/>
      <c r="BB319" s="84"/>
      <c r="BC319" s="84"/>
      <c r="BD319" s="84"/>
      <c r="BE319" s="84"/>
      <c r="BF319" s="84"/>
      <c r="BG319" s="84"/>
      <c r="BH319" s="84"/>
      <c r="BI319" s="84"/>
      <c r="BJ319" s="84"/>
      <c r="BK319" s="84"/>
      <c r="BL319" s="84"/>
      <c r="BM319" s="84"/>
      <c r="BN319" s="84"/>
      <c r="BO319" s="84"/>
      <c r="BP319" s="84"/>
      <c r="BQ319" s="84"/>
      <c r="BR319" s="84"/>
      <c r="BS319" s="84"/>
      <c r="BT319" s="84"/>
      <c r="BU319" s="84"/>
      <c r="BV319" s="84"/>
      <c r="BW319" s="84"/>
      <c r="BX319" s="85"/>
      <c r="BY319" s="86"/>
      <c r="BZ319" s="84"/>
      <c r="CA319" s="84"/>
      <c r="CB319" s="84"/>
      <c r="CC319" s="84"/>
      <c r="CD319" s="84"/>
      <c r="CE319" s="84"/>
      <c r="CF319" s="84"/>
      <c r="CG319" s="84"/>
      <c r="CH319" s="84"/>
      <c r="CI319" s="84"/>
      <c r="CJ319" s="84"/>
      <c r="CK319" s="84"/>
      <c r="CL319" s="84"/>
      <c r="CM319" s="84"/>
      <c r="CN319" s="84"/>
      <c r="CO319" s="84"/>
      <c r="CP319" s="84"/>
      <c r="CQ319" s="84"/>
      <c r="CR319" s="84"/>
      <c r="CS319" s="84"/>
      <c r="CT319" s="84"/>
      <c r="CU319" s="84"/>
      <c r="CV319" s="84"/>
      <c r="CW319" s="84"/>
      <c r="CX319" s="84"/>
      <c r="CY319" s="84"/>
      <c r="CZ319" s="84"/>
      <c r="DA319" s="84"/>
      <c r="DB319" s="84"/>
      <c r="DC319" s="85"/>
    </row>
    <row r="320" customFormat="false" ht="18.75" hidden="true" customHeight="false" outlineLevel="0" collapsed="false">
      <c r="A320" s="99" t="n">
        <f aca="false">(ROW()-6)/2</f>
        <v>157</v>
      </c>
      <c r="B320" s="100" t="n">
        <f aca="false">B319</f>
        <v>69</v>
      </c>
      <c r="C320" s="101" t="str">
        <f aca="false">C319</f>
        <v>受講生更新画面</v>
      </c>
      <c r="D320" s="102" t="str">
        <f aca="false">D319</f>
        <v>受講生更新画面の新規作成</v>
      </c>
      <c r="E320" s="74" t="str">
        <f aca="false">E318</f>
        <v>企業担当者</v>
      </c>
      <c r="F320" s="74" t="str">
        <f aca="false">F318</f>
        <v>中級</v>
      </c>
      <c r="G320" s="74" t="str">
        <f aca="false">G318</f>
        <v>C</v>
      </c>
      <c r="H320" s="103" t="s">
        <v>34</v>
      </c>
      <c r="I320" s="78" t="n">
        <f aca="false">変更管理台帳!$BW75</f>
        <v>3.54285714285714</v>
      </c>
      <c r="J320" s="79" t="s">
        <v>32</v>
      </c>
      <c r="K320" s="81" t="n">
        <f aca="false">IF($L318&lt;&gt;"",WORKDAY($L318,1,祝日・休校日!$B$3:$B$62),"")</f>
        <v>45348</v>
      </c>
      <c r="L320" s="81" t="n">
        <f aca="false">IF($K320&lt;&gt;"",WORKDAY($K320,$I320 -0.11,祝日・休校日!$B$3:$B$62),"")</f>
        <v>45351</v>
      </c>
      <c r="M320" s="76" t="n">
        <f aca="false">M319</f>
        <v>0</v>
      </c>
      <c r="N320" s="82" t="n">
        <f aca="false">IF(MAX(O320:DC320)&lt;&gt;0,IF(MAX(O321:DC321)/MAX(O320:DC320)=1,1,MAX(O321:DC321)/MAX(O320:DC320)),0)</f>
        <v>0</v>
      </c>
      <c r="O320" s="83"/>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5"/>
      <c r="AT320" s="86"/>
      <c r="AU320" s="84"/>
      <c r="AV320" s="84"/>
      <c r="AW320" s="84"/>
      <c r="AX320" s="84"/>
      <c r="AY320" s="84"/>
      <c r="AZ320" s="84"/>
      <c r="BA320" s="84"/>
      <c r="BB320" s="84"/>
      <c r="BC320" s="84"/>
      <c r="BD320" s="84"/>
      <c r="BE320" s="84"/>
      <c r="BF320" s="84"/>
      <c r="BG320" s="84"/>
      <c r="BH320" s="84"/>
      <c r="BI320" s="84"/>
      <c r="BJ320" s="84"/>
      <c r="BK320" s="84"/>
      <c r="BL320" s="84"/>
      <c r="BM320" s="84"/>
      <c r="BN320" s="84"/>
      <c r="BO320" s="84"/>
      <c r="BP320" s="84"/>
      <c r="BQ320" s="84"/>
      <c r="BR320" s="84"/>
      <c r="BS320" s="84"/>
      <c r="BT320" s="84"/>
      <c r="BU320" s="84"/>
      <c r="BV320" s="84"/>
      <c r="BW320" s="84"/>
      <c r="BX320" s="85"/>
      <c r="BY320" s="86"/>
      <c r="BZ320" s="84"/>
      <c r="CA320" s="84"/>
      <c r="CB320" s="84"/>
      <c r="CC320" s="84"/>
      <c r="CD320" s="84"/>
      <c r="CE320" s="84"/>
      <c r="CF320" s="84"/>
      <c r="CG320" s="84"/>
      <c r="CH320" s="84"/>
      <c r="CI320" s="84"/>
      <c r="CJ320" s="84"/>
      <c r="CK320" s="84"/>
      <c r="CL320" s="84"/>
      <c r="CM320" s="84"/>
      <c r="CN320" s="84"/>
      <c r="CO320" s="84"/>
      <c r="CP320" s="84"/>
      <c r="CQ320" s="84"/>
      <c r="CR320" s="84"/>
      <c r="CS320" s="84"/>
      <c r="CT320" s="84"/>
      <c r="CU320" s="84"/>
      <c r="CV320" s="84"/>
      <c r="CW320" s="84"/>
      <c r="CX320" s="84"/>
      <c r="CY320" s="84"/>
      <c r="CZ320" s="84"/>
      <c r="DA320" s="84"/>
      <c r="DB320" s="84"/>
      <c r="DC320" s="85"/>
    </row>
    <row r="321" customFormat="false" ht="18.75" hidden="true" customHeight="false" outlineLevel="0" collapsed="false">
      <c r="A321" s="104" t="n">
        <f aca="false">A320</f>
        <v>157</v>
      </c>
      <c r="B321" s="105" t="n">
        <f aca="false">B320</f>
        <v>69</v>
      </c>
      <c r="C321" s="106" t="str">
        <f aca="false">C320</f>
        <v>受講生更新画面</v>
      </c>
      <c r="D321" s="107" t="str">
        <f aca="false">D320</f>
        <v>受講生更新画面の新規作成</v>
      </c>
      <c r="E321" s="91" t="str">
        <f aca="false">E320</f>
        <v>企業担当者</v>
      </c>
      <c r="F321" s="91" t="str">
        <f aca="false">F320</f>
        <v>中級</v>
      </c>
      <c r="G321" s="91" t="str">
        <f aca="false">G320</f>
        <v>C</v>
      </c>
      <c r="H321" s="108" t="str">
        <f aca="false">H320</f>
        <v>試験</v>
      </c>
      <c r="I321" s="109" t="n">
        <f aca="false">I320</f>
        <v>3.54285714285714</v>
      </c>
      <c r="J321" s="94" t="s">
        <v>33</v>
      </c>
      <c r="K321" s="110"/>
      <c r="L321" s="96"/>
      <c r="M321" s="97" t="n">
        <f aca="false">M320</f>
        <v>0</v>
      </c>
      <c r="N321" s="98" t="n">
        <f aca="false">N320</f>
        <v>0</v>
      </c>
      <c r="O321" s="83"/>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5"/>
      <c r="AT321" s="86"/>
      <c r="AU321" s="84"/>
      <c r="AV321" s="84"/>
      <c r="AW321" s="84"/>
      <c r="AX321" s="84"/>
      <c r="AY321" s="84"/>
      <c r="AZ321" s="84"/>
      <c r="BA321" s="84"/>
      <c r="BB321" s="84"/>
      <c r="BC321" s="84"/>
      <c r="BD321" s="84"/>
      <c r="BE321" s="84"/>
      <c r="BF321" s="84"/>
      <c r="BG321" s="84"/>
      <c r="BH321" s="84"/>
      <c r="BI321" s="84"/>
      <c r="BJ321" s="84"/>
      <c r="BK321" s="84"/>
      <c r="BL321" s="84"/>
      <c r="BM321" s="84"/>
      <c r="BN321" s="84"/>
      <c r="BO321" s="84"/>
      <c r="BP321" s="84"/>
      <c r="BQ321" s="84"/>
      <c r="BR321" s="84"/>
      <c r="BS321" s="84"/>
      <c r="BT321" s="84"/>
      <c r="BU321" s="84"/>
      <c r="BV321" s="84"/>
      <c r="BW321" s="84"/>
      <c r="BX321" s="85"/>
      <c r="BY321" s="86"/>
      <c r="BZ321" s="84"/>
      <c r="CA321" s="84"/>
      <c r="CB321" s="84"/>
      <c r="CC321" s="84"/>
      <c r="CD321" s="84"/>
      <c r="CE321" s="84"/>
      <c r="CF321" s="84"/>
      <c r="CG321" s="84"/>
      <c r="CH321" s="84"/>
      <c r="CI321" s="84"/>
      <c r="CJ321" s="84"/>
      <c r="CK321" s="84"/>
      <c r="CL321" s="84"/>
      <c r="CM321" s="84"/>
      <c r="CN321" s="84"/>
      <c r="CO321" s="84"/>
      <c r="CP321" s="84"/>
      <c r="CQ321" s="84"/>
      <c r="CR321" s="84"/>
      <c r="CS321" s="84"/>
      <c r="CT321" s="84"/>
      <c r="CU321" s="84"/>
      <c r="CV321" s="84"/>
      <c r="CW321" s="84"/>
      <c r="CX321" s="84"/>
      <c r="CY321" s="84"/>
      <c r="CZ321" s="84"/>
      <c r="DA321" s="84"/>
      <c r="DB321" s="84"/>
      <c r="DC321" s="85"/>
    </row>
    <row r="322" customFormat="false" ht="24" hidden="true" customHeight="false" outlineLevel="0" collapsed="false">
      <c r="A322" s="70" t="n">
        <f aca="false">(ROW()-6)/2</f>
        <v>158</v>
      </c>
      <c r="B322" s="71" t="n">
        <f aca="false">変更管理台帳!$A76</f>
        <v>70</v>
      </c>
      <c r="C322" s="72" t="str">
        <f aca="false">変更管理台帳!$B76</f>
        <v>ユーザー一覧画面(受講生以外のユーザー)</v>
      </c>
      <c r="D322" s="73" t="str">
        <f aca="false">変更管理台帳!$C76</f>
        <v>ユーザー一覧画面(受講生以外のユーザー)の新規作成</v>
      </c>
      <c r="E322" s="74" t="str">
        <f aca="false">変更管理台帳!$G76</f>
        <v>企業担当者</v>
      </c>
      <c r="F322" s="75" t="str">
        <f aca="false">変更管理台帳!$K76</f>
        <v>中級</v>
      </c>
      <c r="G322" s="76" t="n">
        <f aca="false">変更管理台帳!$L76</f>
        <v>0</v>
      </c>
      <c r="H322" s="112" t="s">
        <v>36</v>
      </c>
      <c r="I322" s="78" t="n">
        <f aca="false">変更管理台帳!$AE76</f>
        <v>2.75714285714286</v>
      </c>
      <c r="J322" s="79" t="s">
        <v>32</v>
      </c>
      <c r="K322" s="80"/>
      <c r="L322" s="81" t="str">
        <f aca="false">IF($K322&lt;&gt;"",WORKDAY($K322,$I322 -0.11,祝日・休校日!$B$3:$B$62),"")</f>
        <v/>
      </c>
      <c r="M322" s="76"/>
      <c r="N322" s="82" t="n">
        <f aca="false">IF(MAX(O322:DC322)&lt;&gt;0,IF(MAX(O323:DC323)/MAX(O322:DC322)=1,1,MAX(O323:DC323)/MAX(O322:DC322)),0)</f>
        <v>0</v>
      </c>
      <c r="O322" s="83"/>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5"/>
      <c r="AT322" s="86"/>
      <c r="AU322" s="84"/>
      <c r="AV322" s="84"/>
      <c r="AW322" s="84"/>
      <c r="AX322" s="84"/>
      <c r="AY322" s="84"/>
      <c r="AZ322" s="84"/>
      <c r="BA322" s="84"/>
      <c r="BB322" s="84"/>
      <c r="BC322" s="84"/>
      <c r="BD322" s="84"/>
      <c r="BE322" s="84"/>
      <c r="BF322" s="84"/>
      <c r="BG322" s="84"/>
      <c r="BH322" s="84"/>
      <c r="BI322" s="84"/>
      <c r="BJ322" s="84"/>
      <c r="BK322" s="84"/>
      <c r="BL322" s="84"/>
      <c r="BM322" s="84"/>
      <c r="BN322" s="84"/>
      <c r="BO322" s="84"/>
      <c r="BP322" s="84"/>
      <c r="BQ322" s="84"/>
      <c r="BR322" s="84"/>
      <c r="BS322" s="84"/>
      <c r="BT322" s="84"/>
      <c r="BU322" s="84"/>
      <c r="BV322" s="84"/>
      <c r="BW322" s="84"/>
      <c r="BX322" s="85"/>
      <c r="BY322" s="86"/>
      <c r="BZ322" s="84"/>
      <c r="CA322" s="84"/>
      <c r="CB322" s="84"/>
      <c r="CC322" s="84"/>
      <c r="CD322" s="84"/>
      <c r="CE322" s="84"/>
      <c r="CF322" s="84"/>
      <c r="CG322" s="84"/>
      <c r="CH322" s="84"/>
      <c r="CI322" s="84"/>
      <c r="CJ322" s="84"/>
      <c r="CK322" s="84"/>
      <c r="CL322" s="84"/>
      <c r="CM322" s="84"/>
      <c r="CN322" s="84"/>
      <c r="CO322" s="84"/>
      <c r="CP322" s="84"/>
      <c r="CQ322" s="84"/>
      <c r="CR322" s="84"/>
      <c r="CS322" s="84"/>
      <c r="CT322" s="84"/>
      <c r="CU322" s="84"/>
      <c r="CV322" s="84"/>
      <c r="CW322" s="84"/>
      <c r="CX322" s="84"/>
      <c r="CY322" s="84"/>
      <c r="CZ322" s="84"/>
      <c r="DA322" s="84"/>
      <c r="DB322" s="84"/>
      <c r="DC322" s="85"/>
    </row>
    <row r="323" customFormat="false" ht="24" hidden="true" customHeight="false" outlineLevel="0" collapsed="false">
      <c r="A323" s="87" t="n">
        <f aca="false">A322</f>
        <v>158</v>
      </c>
      <c r="B323" s="88" t="n">
        <f aca="false">B322</f>
        <v>70</v>
      </c>
      <c r="C323" s="89" t="str">
        <f aca="false">C322</f>
        <v>ユーザー一覧画面(受講生以外のユーザー)</v>
      </c>
      <c r="D323" s="90" t="str">
        <f aca="false">D322</f>
        <v>ユーザー一覧画面(受講生以外のユーザー)の新規作成</v>
      </c>
      <c r="E323" s="91" t="str">
        <f aca="false">E322</f>
        <v>企業担当者</v>
      </c>
      <c r="F323" s="91" t="str">
        <f aca="false">F322</f>
        <v>中級</v>
      </c>
      <c r="G323" s="91" t="n">
        <f aca="false">G322</f>
        <v>0</v>
      </c>
      <c r="H323" s="113" t="str">
        <f aca="false">H322</f>
        <v>設計</v>
      </c>
      <c r="I323" s="93" t="n">
        <f aca="false">I322</f>
        <v>2.75714285714286</v>
      </c>
      <c r="J323" s="94" t="s">
        <v>33</v>
      </c>
      <c r="K323" s="95"/>
      <c r="L323" s="96"/>
      <c r="M323" s="97" t="n">
        <f aca="false">M322</f>
        <v>0</v>
      </c>
      <c r="N323" s="98" t="n">
        <f aca="false">N322</f>
        <v>0</v>
      </c>
      <c r="O323" s="83"/>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5"/>
      <c r="AT323" s="86"/>
      <c r="AU323" s="84"/>
      <c r="AV323" s="84"/>
      <c r="AW323" s="84"/>
      <c r="AX323" s="84"/>
      <c r="AY323" s="84"/>
      <c r="AZ323" s="84"/>
      <c r="BA323" s="84"/>
      <c r="BB323" s="84"/>
      <c r="BC323" s="84"/>
      <c r="BD323" s="84"/>
      <c r="BE323" s="84"/>
      <c r="BF323" s="84"/>
      <c r="BG323" s="84"/>
      <c r="BH323" s="84"/>
      <c r="BI323" s="84"/>
      <c r="BJ323" s="84"/>
      <c r="BK323" s="84"/>
      <c r="BL323" s="84"/>
      <c r="BM323" s="84"/>
      <c r="BN323" s="84"/>
      <c r="BO323" s="84"/>
      <c r="BP323" s="84"/>
      <c r="BQ323" s="84"/>
      <c r="BR323" s="84"/>
      <c r="BS323" s="84"/>
      <c r="BT323" s="84"/>
      <c r="BU323" s="84"/>
      <c r="BV323" s="84"/>
      <c r="BW323" s="84"/>
      <c r="BX323" s="85"/>
      <c r="BY323" s="86"/>
      <c r="BZ323" s="84"/>
      <c r="CA323" s="84"/>
      <c r="CB323" s="84"/>
      <c r="CC323" s="84"/>
      <c r="CD323" s="84"/>
      <c r="CE323" s="84"/>
      <c r="CF323" s="84"/>
      <c r="CG323" s="84"/>
      <c r="CH323" s="84"/>
      <c r="CI323" s="84"/>
      <c r="CJ323" s="84"/>
      <c r="CK323" s="84"/>
      <c r="CL323" s="84"/>
      <c r="CM323" s="84"/>
      <c r="CN323" s="84"/>
      <c r="CO323" s="84"/>
      <c r="CP323" s="84"/>
      <c r="CQ323" s="84"/>
      <c r="CR323" s="84"/>
      <c r="CS323" s="84"/>
      <c r="CT323" s="84"/>
      <c r="CU323" s="84"/>
      <c r="CV323" s="84"/>
      <c r="CW323" s="84"/>
      <c r="CX323" s="84"/>
      <c r="CY323" s="84"/>
      <c r="CZ323" s="84"/>
      <c r="DA323" s="84"/>
      <c r="DB323" s="84"/>
      <c r="DC323" s="85"/>
    </row>
    <row r="324" customFormat="false" ht="24" hidden="true" customHeight="false" outlineLevel="0" collapsed="false">
      <c r="A324" s="70" t="n">
        <f aca="false">(ROW()-6)/2</f>
        <v>159</v>
      </c>
      <c r="B324" s="100" t="n">
        <f aca="false">B323</f>
        <v>70</v>
      </c>
      <c r="C324" s="101" t="str">
        <f aca="false">C323</f>
        <v>ユーザー一覧画面(受講生以外のユーザー)</v>
      </c>
      <c r="D324" s="102" t="str">
        <f aca="false">D323</f>
        <v>ユーザー一覧画面(受講生以外のユーザー)の新規作成</v>
      </c>
      <c r="E324" s="74" t="str">
        <f aca="false">E322</f>
        <v>企業担当者</v>
      </c>
      <c r="F324" s="74" t="str">
        <f aca="false">F322</f>
        <v>中級</v>
      </c>
      <c r="G324" s="74" t="n">
        <f aca="false">G322</f>
        <v>0</v>
      </c>
      <c r="H324" s="77" t="s">
        <v>31</v>
      </c>
      <c r="I324" s="78" t="n">
        <f aca="false">変更管理台帳!$AX76</f>
        <v>4.02857142857143</v>
      </c>
      <c r="J324" s="79" t="s">
        <v>32</v>
      </c>
      <c r="K324" s="81" t="str">
        <f aca="false">IF($L322&lt;&gt;"",WORKDAY($L322,1,祝日・休校日!$B$3:$B$62),"")</f>
        <v/>
      </c>
      <c r="L324" s="81" t="str">
        <f aca="false">IF($K324&lt;&gt;"",WORKDAY($K324,$I324 -0.11,祝日・休校日!$B$3:$B$62),"")</f>
        <v/>
      </c>
      <c r="M324" s="76" t="n">
        <f aca="false">M323</f>
        <v>0</v>
      </c>
      <c r="N324" s="82" t="n">
        <f aca="false">IF(MAX(O324:DC324)&lt;&gt;0,IF(MAX(O325:DC325)/MAX(O324:DC324)=1,1,MAX(O325:DC325)/MAX(O324:DC324)),0)</f>
        <v>0</v>
      </c>
      <c r="O324" s="83"/>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5"/>
      <c r="AT324" s="86"/>
      <c r="AU324" s="84"/>
      <c r="AV324" s="84"/>
      <c r="AW324" s="84"/>
      <c r="AX324" s="84"/>
      <c r="AY324" s="84"/>
      <c r="AZ324" s="84"/>
      <c r="BA324" s="84"/>
      <c r="BB324" s="84"/>
      <c r="BC324" s="84"/>
      <c r="BD324" s="84"/>
      <c r="BE324" s="84"/>
      <c r="BF324" s="84"/>
      <c r="BG324" s="84"/>
      <c r="BH324" s="84"/>
      <c r="BI324" s="84"/>
      <c r="BJ324" s="84"/>
      <c r="BK324" s="84"/>
      <c r="BL324" s="84"/>
      <c r="BM324" s="84"/>
      <c r="BN324" s="84"/>
      <c r="BO324" s="84"/>
      <c r="BP324" s="84"/>
      <c r="BQ324" s="84"/>
      <c r="BR324" s="84"/>
      <c r="BS324" s="84"/>
      <c r="BT324" s="84"/>
      <c r="BU324" s="84"/>
      <c r="BV324" s="84"/>
      <c r="BW324" s="84"/>
      <c r="BX324" s="85"/>
      <c r="BY324" s="86"/>
      <c r="BZ324" s="84"/>
      <c r="CA324" s="84"/>
      <c r="CB324" s="84"/>
      <c r="CC324" s="84"/>
      <c r="CD324" s="84"/>
      <c r="CE324" s="84"/>
      <c r="CF324" s="84"/>
      <c r="CG324" s="84"/>
      <c r="CH324" s="84"/>
      <c r="CI324" s="84"/>
      <c r="CJ324" s="84"/>
      <c r="CK324" s="84"/>
      <c r="CL324" s="84"/>
      <c r="CM324" s="84"/>
      <c r="CN324" s="84"/>
      <c r="CO324" s="84"/>
      <c r="CP324" s="84"/>
      <c r="CQ324" s="84"/>
      <c r="CR324" s="84"/>
      <c r="CS324" s="84"/>
      <c r="CT324" s="84"/>
      <c r="CU324" s="84"/>
      <c r="CV324" s="84"/>
      <c r="CW324" s="84"/>
      <c r="CX324" s="84"/>
      <c r="CY324" s="84"/>
      <c r="CZ324" s="84"/>
      <c r="DA324" s="84"/>
      <c r="DB324" s="84"/>
      <c r="DC324" s="85"/>
    </row>
    <row r="325" customFormat="false" ht="24" hidden="true" customHeight="false" outlineLevel="0" collapsed="false">
      <c r="A325" s="87" t="n">
        <f aca="false">A324</f>
        <v>159</v>
      </c>
      <c r="B325" s="105" t="n">
        <f aca="false">B324</f>
        <v>70</v>
      </c>
      <c r="C325" s="106" t="str">
        <f aca="false">C324</f>
        <v>ユーザー一覧画面(受講生以外のユーザー)</v>
      </c>
      <c r="D325" s="107" t="str">
        <f aca="false">D324</f>
        <v>ユーザー一覧画面(受講生以外のユーザー)の新規作成</v>
      </c>
      <c r="E325" s="91" t="str">
        <f aca="false">E324</f>
        <v>企業担当者</v>
      </c>
      <c r="F325" s="91" t="str">
        <f aca="false">F324</f>
        <v>中級</v>
      </c>
      <c r="G325" s="91" t="n">
        <f aca="false">G324</f>
        <v>0</v>
      </c>
      <c r="H325" s="92" t="str">
        <f aca="false">H324</f>
        <v>製造</v>
      </c>
      <c r="I325" s="93" t="n">
        <f aca="false">I324</f>
        <v>4.02857142857143</v>
      </c>
      <c r="J325" s="94" t="s">
        <v>33</v>
      </c>
      <c r="K325" s="110"/>
      <c r="L325" s="96"/>
      <c r="M325" s="97" t="n">
        <f aca="false">M324</f>
        <v>0</v>
      </c>
      <c r="N325" s="98" t="n">
        <f aca="false">N324</f>
        <v>0</v>
      </c>
      <c r="O325" s="83"/>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5"/>
      <c r="AT325" s="86"/>
      <c r="AU325" s="84"/>
      <c r="AV325" s="84"/>
      <c r="AW325" s="84"/>
      <c r="AX325" s="84"/>
      <c r="AY325" s="84"/>
      <c r="AZ325" s="84"/>
      <c r="BA325" s="84"/>
      <c r="BB325" s="84"/>
      <c r="BC325" s="84"/>
      <c r="BD325" s="84"/>
      <c r="BE325" s="84"/>
      <c r="BF325" s="84"/>
      <c r="BG325" s="84"/>
      <c r="BH325" s="84"/>
      <c r="BI325" s="84"/>
      <c r="BJ325" s="84"/>
      <c r="BK325" s="84"/>
      <c r="BL325" s="84"/>
      <c r="BM325" s="84"/>
      <c r="BN325" s="84"/>
      <c r="BO325" s="84"/>
      <c r="BP325" s="84"/>
      <c r="BQ325" s="84"/>
      <c r="BR325" s="84"/>
      <c r="BS325" s="84"/>
      <c r="BT325" s="84"/>
      <c r="BU325" s="84"/>
      <c r="BV325" s="84"/>
      <c r="BW325" s="84"/>
      <c r="BX325" s="85"/>
      <c r="BY325" s="86"/>
      <c r="BZ325" s="84"/>
      <c r="CA325" s="84"/>
      <c r="CB325" s="84"/>
      <c r="CC325" s="84"/>
      <c r="CD325" s="84"/>
      <c r="CE325" s="84"/>
      <c r="CF325" s="84"/>
      <c r="CG325" s="84"/>
      <c r="CH325" s="84"/>
      <c r="CI325" s="84"/>
      <c r="CJ325" s="84"/>
      <c r="CK325" s="84"/>
      <c r="CL325" s="84"/>
      <c r="CM325" s="84"/>
      <c r="CN325" s="84"/>
      <c r="CO325" s="84"/>
      <c r="CP325" s="84"/>
      <c r="CQ325" s="84"/>
      <c r="CR325" s="84"/>
      <c r="CS325" s="84"/>
      <c r="CT325" s="84"/>
      <c r="CU325" s="84"/>
      <c r="CV325" s="84"/>
      <c r="CW325" s="84"/>
      <c r="CX325" s="84"/>
      <c r="CY325" s="84"/>
      <c r="CZ325" s="84"/>
      <c r="DA325" s="84"/>
      <c r="DB325" s="84"/>
      <c r="DC325" s="85"/>
    </row>
    <row r="326" customFormat="false" ht="24" hidden="true" customHeight="false" outlineLevel="0" collapsed="false">
      <c r="A326" s="99" t="n">
        <f aca="false">(ROW()-6)/2</f>
        <v>160</v>
      </c>
      <c r="B326" s="100" t="n">
        <f aca="false">B325</f>
        <v>70</v>
      </c>
      <c r="C326" s="101" t="str">
        <f aca="false">C325</f>
        <v>ユーザー一覧画面(受講生以外のユーザー)</v>
      </c>
      <c r="D326" s="102" t="str">
        <f aca="false">D325</f>
        <v>ユーザー一覧画面(受講生以外のユーザー)の新規作成</v>
      </c>
      <c r="E326" s="74" t="str">
        <f aca="false">E324</f>
        <v>企業担当者</v>
      </c>
      <c r="F326" s="74" t="str">
        <f aca="false">F324</f>
        <v>中級</v>
      </c>
      <c r="G326" s="74" t="n">
        <f aca="false">G324</f>
        <v>0</v>
      </c>
      <c r="H326" s="103" t="s">
        <v>34</v>
      </c>
      <c r="I326" s="78" t="n">
        <f aca="false">変更管理台帳!$BW76</f>
        <v>3.54285714285714</v>
      </c>
      <c r="J326" s="79" t="s">
        <v>32</v>
      </c>
      <c r="K326" s="81" t="str">
        <f aca="false">IF($L324&lt;&gt;"",WORKDAY($L324,1,祝日・休校日!$B$3:$B$62),"")</f>
        <v/>
      </c>
      <c r="L326" s="81" t="str">
        <f aca="false">IF($K326&lt;&gt;"",WORKDAY($K326,$I326 -0.11,祝日・休校日!$B$3:$B$62),"")</f>
        <v/>
      </c>
      <c r="M326" s="76" t="n">
        <f aca="false">M325</f>
        <v>0</v>
      </c>
      <c r="N326" s="82" t="n">
        <f aca="false">IF(MAX(O326:DC326)&lt;&gt;0,IF(MAX(O327:DC327)/MAX(O326:DC326)=1,1,MAX(O327:DC327)/MAX(O326:DC326)),0)</f>
        <v>0</v>
      </c>
      <c r="O326" s="83"/>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5"/>
      <c r="AT326" s="86"/>
      <c r="AU326" s="84"/>
      <c r="AV326" s="84"/>
      <c r="AW326" s="84"/>
      <c r="AX326" s="84"/>
      <c r="AY326" s="84"/>
      <c r="AZ326" s="84"/>
      <c r="BA326" s="84"/>
      <c r="BB326" s="84"/>
      <c r="BC326" s="84"/>
      <c r="BD326" s="84"/>
      <c r="BE326" s="84"/>
      <c r="BF326" s="84"/>
      <c r="BG326" s="84"/>
      <c r="BH326" s="84"/>
      <c r="BI326" s="84"/>
      <c r="BJ326" s="84"/>
      <c r="BK326" s="84"/>
      <c r="BL326" s="84"/>
      <c r="BM326" s="84"/>
      <c r="BN326" s="84"/>
      <c r="BO326" s="84"/>
      <c r="BP326" s="84"/>
      <c r="BQ326" s="84"/>
      <c r="BR326" s="84"/>
      <c r="BS326" s="84"/>
      <c r="BT326" s="84"/>
      <c r="BU326" s="84"/>
      <c r="BV326" s="84"/>
      <c r="BW326" s="84"/>
      <c r="BX326" s="85"/>
      <c r="BY326" s="86"/>
      <c r="BZ326" s="84"/>
      <c r="CA326" s="84"/>
      <c r="CB326" s="84"/>
      <c r="CC326" s="84"/>
      <c r="CD326" s="84"/>
      <c r="CE326" s="84"/>
      <c r="CF326" s="84"/>
      <c r="CG326" s="84"/>
      <c r="CH326" s="84"/>
      <c r="CI326" s="84"/>
      <c r="CJ326" s="84"/>
      <c r="CK326" s="84"/>
      <c r="CL326" s="84"/>
      <c r="CM326" s="84"/>
      <c r="CN326" s="84"/>
      <c r="CO326" s="84"/>
      <c r="CP326" s="84"/>
      <c r="CQ326" s="84"/>
      <c r="CR326" s="84"/>
      <c r="CS326" s="84"/>
      <c r="CT326" s="84"/>
      <c r="CU326" s="84"/>
      <c r="CV326" s="84"/>
      <c r="CW326" s="84"/>
      <c r="CX326" s="84"/>
      <c r="CY326" s="84"/>
      <c r="CZ326" s="84"/>
      <c r="DA326" s="84"/>
      <c r="DB326" s="84"/>
      <c r="DC326" s="85"/>
    </row>
    <row r="327" customFormat="false" ht="24" hidden="true" customHeight="false" outlineLevel="0" collapsed="false">
      <c r="A327" s="104" t="n">
        <f aca="false">A326</f>
        <v>160</v>
      </c>
      <c r="B327" s="105" t="n">
        <f aca="false">B326</f>
        <v>70</v>
      </c>
      <c r="C327" s="106" t="str">
        <f aca="false">C326</f>
        <v>ユーザー一覧画面(受講生以外のユーザー)</v>
      </c>
      <c r="D327" s="107" t="str">
        <f aca="false">D326</f>
        <v>ユーザー一覧画面(受講生以外のユーザー)の新規作成</v>
      </c>
      <c r="E327" s="91" t="str">
        <f aca="false">E326</f>
        <v>企業担当者</v>
      </c>
      <c r="F327" s="91" t="str">
        <f aca="false">F326</f>
        <v>中級</v>
      </c>
      <c r="G327" s="91" t="n">
        <f aca="false">G326</f>
        <v>0</v>
      </c>
      <c r="H327" s="108" t="str">
        <f aca="false">H326</f>
        <v>試験</v>
      </c>
      <c r="I327" s="109" t="n">
        <f aca="false">I326</f>
        <v>3.54285714285714</v>
      </c>
      <c r="J327" s="94" t="s">
        <v>33</v>
      </c>
      <c r="K327" s="110"/>
      <c r="L327" s="96"/>
      <c r="M327" s="97" t="n">
        <f aca="false">M326</f>
        <v>0</v>
      </c>
      <c r="N327" s="98" t="n">
        <f aca="false">N326</f>
        <v>0</v>
      </c>
      <c r="O327" s="83"/>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5"/>
      <c r="AT327" s="86"/>
      <c r="AU327" s="84"/>
      <c r="AV327" s="84"/>
      <c r="AW327" s="84"/>
      <c r="AX327" s="84"/>
      <c r="AY327" s="84"/>
      <c r="AZ327" s="84"/>
      <c r="BA327" s="84"/>
      <c r="BB327" s="84"/>
      <c r="BC327" s="84"/>
      <c r="BD327" s="84"/>
      <c r="BE327" s="84"/>
      <c r="BF327" s="84"/>
      <c r="BG327" s="84"/>
      <c r="BH327" s="84"/>
      <c r="BI327" s="84"/>
      <c r="BJ327" s="84"/>
      <c r="BK327" s="84"/>
      <c r="BL327" s="84"/>
      <c r="BM327" s="84"/>
      <c r="BN327" s="84"/>
      <c r="BO327" s="84"/>
      <c r="BP327" s="84"/>
      <c r="BQ327" s="84"/>
      <c r="BR327" s="84"/>
      <c r="BS327" s="84"/>
      <c r="BT327" s="84"/>
      <c r="BU327" s="84"/>
      <c r="BV327" s="84"/>
      <c r="BW327" s="84"/>
      <c r="BX327" s="85"/>
      <c r="BY327" s="86"/>
      <c r="BZ327" s="84"/>
      <c r="CA327" s="84"/>
      <c r="CB327" s="84"/>
      <c r="CC327" s="84"/>
      <c r="CD327" s="84"/>
      <c r="CE327" s="84"/>
      <c r="CF327" s="84"/>
      <c r="CG327" s="84"/>
      <c r="CH327" s="84"/>
      <c r="CI327" s="84"/>
      <c r="CJ327" s="84"/>
      <c r="CK327" s="84"/>
      <c r="CL327" s="84"/>
      <c r="CM327" s="84"/>
      <c r="CN327" s="84"/>
      <c r="CO327" s="84"/>
      <c r="CP327" s="84"/>
      <c r="CQ327" s="84"/>
      <c r="CR327" s="84"/>
      <c r="CS327" s="84"/>
      <c r="CT327" s="84"/>
      <c r="CU327" s="84"/>
      <c r="CV327" s="84"/>
      <c r="CW327" s="84"/>
      <c r="CX327" s="84"/>
      <c r="CY327" s="84"/>
      <c r="CZ327" s="84"/>
      <c r="DA327" s="84"/>
      <c r="DB327" s="84"/>
      <c r="DC327" s="85"/>
    </row>
    <row r="328" customFormat="false" ht="27" hidden="false" customHeight="false" outlineLevel="0" collapsed="false">
      <c r="A328" s="70" t="n">
        <f aca="false">(ROW()-6)/2</f>
        <v>161</v>
      </c>
      <c r="B328" s="111" t="n">
        <f aca="false">変更管理台帳!$A77</f>
        <v>71</v>
      </c>
      <c r="C328" s="72" t="str">
        <f aca="false">変更管理台帳!$B77</f>
        <v>勤怠情報確認(受講生一覧)画面</v>
      </c>
      <c r="D328" s="73" t="str">
        <f aca="false">変更管理台帳!$C77</f>
        <v>検索項目の変更</v>
      </c>
      <c r="E328" s="74" t="str">
        <f aca="false">変更管理台帳!$G77</f>
        <v>企業担当者</v>
      </c>
      <c r="F328" s="75" t="str">
        <f aca="false">変更管理台帳!$K77</f>
        <v>初級</v>
      </c>
      <c r="G328" s="76" t="n">
        <f aca="false">変更管理台帳!$L77</f>
        <v>0</v>
      </c>
      <c r="H328" s="112" t="s">
        <v>36</v>
      </c>
      <c r="I328" s="78" t="n">
        <f aca="false">変更管理台帳!$AE77</f>
        <v>1.32857142857143</v>
      </c>
      <c r="J328" s="79" t="s">
        <v>32</v>
      </c>
      <c r="K328" s="80"/>
      <c r="L328" s="81" t="str">
        <f aca="false">IF($K328&lt;&gt;"",WORKDAY($K328,$I328 -0.11,祝日・休校日!$B$3:$B$62),"")</f>
        <v/>
      </c>
      <c r="M328" s="76" t="s">
        <v>35</v>
      </c>
      <c r="N328" s="82" t="n">
        <f aca="false">IF(MAX(O328:DC328)&lt;&gt;0,IF(MAX(O329:DC329)/MAX(O328:DC328)=1,1,MAX(O329:DC329)/MAX(O328:DC328)),0)</f>
        <v>0</v>
      </c>
      <c r="O328" s="83"/>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5"/>
      <c r="AT328" s="86"/>
      <c r="AU328" s="84"/>
      <c r="AV328" s="84"/>
      <c r="AW328" s="84"/>
      <c r="AX328" s="84"/>
      <c r="AY328" s="84"/>
      <c r="AZ328" s="84"/>
      <c r="BA328" s="84"/>
      <c r="BB328" s="84"/>
      <c r="BC328" s="84"/>
      <c r="BD328" s="84"/>
      <c r="BE328" s="84"/>
      <c r="BF328" s="84"/>
      <c r="BG328" s="84"/>
      <c r="BH328" s="84"/>
      <c r="BI328" s="84"/>
      <c r="BJ328" s="84"/>
      <c r="BK328" s="84"/>
      <c r="BL328" s="84"/>
      <c r="BM328" s="84"/>
      <c r="BN328" s="84"/>
      <c r="BO328" s="84"/>
      <c r="BP328" s="84"/>
      <c r="BQ328" s="84"/>
      <c r="BR328" s="84"/>
      <c r="BS328" s="84"/>
      <c r="BT328" s="84"/>
      <c r="BU328" s="84"/>
      <c r="BV328" s="84"/>
      <c r="BW328" s="84"/>
      <c r="BX328" s="85"/>
      <c r="BY328" s="86"/>
      <c r="BZ328" s="84"/>
      <c r="CA328" s="84"/>
      <c r="CB328" s="84"/>
      <c r="CC328" s="84"/>
      <c r="CD328" s="84"/>
      <c r="CE328" s="84"/>
      <c r="CF328" s="84"/>
      <c r="CG328" s="84"/>
      <c r="CH328" s="84"/>
      <c r="CI328" s="84"/>
      <c r="CJ328" s="84"/>
      <c r="CK328" s="84"/>
      <c r="CL328" s="84"/>
      <c r="CM328" s="84"/>
      <c r="CN328" s="84"/>
      <c r="CO328" s="84"/>
      <c r="CP328" s="84"/>
      <c r="CQ328" s="84"/>
      <c r="CR328" s="84"/>
      <c r="CS328" s="84"/>
      <c r="CT328" s="84"/>
      <c r="CU328" s="84"/>
      <c r="CV328" s="84"/>
      <c r="CW328" s="84"/>
      <c r="CX328" s="84"/>
      <c r="CY328" s="84"/>
      <c r="CZ328" s="84"/>
      <c r="DA328" s="84"/>
      <c r="DB328" s="84"/>
      <c r="DC328" s="85"/>
    </row>
    <row r="329" customFormat="false" ht="27" hidden="false" customHeight="false" outlineLevel="0" collapsed="false">
      <c r="A329" s="87" t="n">
        <f aca="false">A328</f>
        <v>161</v>
      </c>
      <c r="B329" s="88" t="n">
        <f aca="false">B328</f>
        <v>71</v>
      </c>
      <c r="C329" s="89" t="str">
        <f aca="false">C328</f>
        <v>勤怠情報確認(受講生一覧)画面</v>
      </c>
      <c r="D329" s="90" t="str">
        <f aca="false">D328</f>
        <v>検索項目の変更</v>
      </c>
      <c r="E329" s="91" t="str">
        <f aca="false">E328</f>
        <v>企業担当者</v>
      </c>
      <c r="F329" s="91" t="str">
        <f aca="false">F328</f>
        <v>初級</v>
      </c>
      <c r="G329" s="91" t="n">
        <f aca="false">G328</f>
        <v>0</v>
      </c>
      <c r="H329" s="113" t="str">
        <f aca="false">H328</f>
        <v>設計</v>
      </c>
      <c r="I329" s="93" t="n">
        <f aca="false">I328</f>
        <v>1.32857142857143</v>
      </c>
      <c r="J329" s="94" t="s">
        <v>33</v>
      </c>
      <c r="K329" s="95"/>
      <c r="L329" s="96"/>
      <c r="M329" s="97" t="str">
        <f aca="false">M328</f>
        <v>&lt;your name&gt;</v>
      </c>
      <c r="N329" s="98" t="n">
        <f aca="false">N328</f>
        <v>0</v>
      </c>
      <c r="O329" s="83"/>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5"/>
      <c r="AT329" s="86"/>
      <c r="AU329" s="84"/>
      <c r="AV329" s="84"/>
      <c r="AW329" s="84"/>
      <c r="AX329" s="84"/>
      <c r="AY329" s="84"/>
      <c r="AZ329" s="84"/>
      <c r="BA329" s="84"/>
      <c r="BB329" s="84"/>
      <c r="BC329" s="84"/>
      <c r="BD329" s="84"/>
      <c r="BE329" s="84"/>
      <c r="BF329" s="84"/>
      <c r="BG329" s="84"/>
      <c r="BH329" s="84"/>
      <c r="BI329" s="84"/>
      <c r="BJ329" s="84"/>
      <c r="BK329" s="84"/>
      <c r="BL329" s="84"/>
      <c r="BM329" s="84"/>
      <c r="BN329" s="84"/>
      <c r="BO329" s="84"/>
      <c r="BP329" s="84"/>
      <c r="BQ329" s="84"/>
      <c r="BR329" s="84"/>
      <c r="BS329" s="84"/>
      <c r="BT329" s="84"/>
      <c r="BU329" s="84"/>
      <c r="BV329" s="84"/>
      <c r="BW329" s="84"/>
      <c r="BX329" s="85"/>
      <c r="BY329" s="86"/>
      <c r="BZ329" s="84"/>
      <c r="CA329" s="84"/>
      <c r="CB329" s="84"/>
      <c r="CC329" s="84"/>
      <c r="CD329" s="84"/>
      <c r="CE329" s="84"/>
      <c r="CF329" s="84"/>
      <c r="CG329" s="84"/>
      <c r="CH329" s="84"/>
      <c r="CI329" s="84"/>
      <c r="CJ329" s="84"/>
      <c r="CK329" s="84"/>
      <c r="CL329" s="84"/>
      <c r="CM329" s="84"/>
      <c r="CN329" s="84"/>
      <c r="CO329" s="84"/>
      <c r="CP329" s="84"/>
      <c r="CQ329" s="84"/>
      <c r="CR329" s="84"/>
      <c r="CS329" s="84"/>
      <c r="CT329" s="84"/>
      <c r="CU329" s="84"/>
      <c r="CV329" s="84"/>
      <c r="CW329" s="84"/>
      <c r="CX329" s="84"/>
      <c r="CY329" s="84"/>
      <c r="CZ329" s="84"/>
      <c r="DA329" s="84"/>
      <c r="DB329" s="84"/>
      <c r="DC329" s="85"/>
    </row>
    <row r="330" customFormat="false" ht="27" hidden="false" customHeight="false" outlineLevel="0" collapsed="false">
      <c r="A330" s="70" t="n">
        <f aca="false">(ROW()-6)/2</f>
        <v>162</v>
      </c>
      <c r="B330" s="100" t="n">
        <f aca="false">B329</f>
        <v>71</v>
      </c>
      <c r="C330" s="101" t="str">
        <f aca="false">C329</f>
        <v>勤怠情報確認(受講生一覧)画面</v>
      </c>
      <c r="D330" s="102" t="str">
        <f aca="false">D329</f>
        <v>検索項目の変更</v>
      </c>
      <c r="E330" s="74" t="str">
        <f aca="false">E328</f>
        <v>企業担当者</v>
      </c>
      <c r="F330" s="74" t="str">
        <f aca="false">F328</f>
        <v>初級</v>
      </c>
      <c r="G330" s="74" t="n">
        <f aca="false">G328</f>
        <v>0</v>
      </c>
      <c r="H330" s="77" t="s">
        <v>31</v>
      </c>
      <c r="I330" s="78" t="n">
        <f aca="false">変更管理台帳!$AX77</f>
        <v>2.4</v>
      </c>
      <c r="J330" s="79" t="s">
        <v>32</v>
      </c>
      <c r="K330" s="81" t="str">
        <f aca="false">IF($L328&lt;&gt;"",WORKDAY($L328,1,祝日・休校日!$B$3:$B$62),"")</f>
        <v/>
      </c>
      <c r="L330" s="81" t="str">
        <f aca="false">IF($K330&lt;&gt;"",WORKDAY($K330,$I330 -0.11,祝日・休校日!$B$3:$B$62),"")</f>
        <v/>
      </c>
      <c r="M330" s="76" t="str">
        <f aca="false">M329</f>
        <v>&lt;your name&gt;</v>
      </c>
      <c r="N330" s="82" t="n">
        <f aca="false">IF(MAX(O330:DC330)&lt;&gt;0,IF(MAX(O331:DC331)/MAX(O330:DC330)=1,1,MAX(O331:DC331)/MAX(O330:DC330)),0)</f>
        <v>0</v>
      </c>
      <c r="O330" s="83"/>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5"/>
      <c r="AT330" s="86"/>
      <c r="AU330" s="84"/>
      <c r="AV330" s="84"/>
      <c r="AW330" s="84"/>
      <c r="AX330" s="84"/>
      <c r="AY330" s="84"/>
      <c r="AZ330" s="84"/>
      <c r="BA330" s="84"/>
      <c r="BB330" s="84"/>
      <c r="BC330" s="84"/>
      <c r="BD330" s="84"/>
      <c r="BE330" s="84"/>
      <c r="BF330" s="84"/>
      <c r="BG330" s="84"/>
      <c r="BH330" s="84"/>
      <c r="BI330" s="84"/>
      <c r="BJ330" s="84"/>
      <c r="BK330" s="84"/>
      <c r="BL330" s="84"/>
      <c r="BM330" s="84"/>
      <c r="BN330" s="84"/>
      <c r="BO330" s="84"/>
      <c r="BP330" s="84"/>
      <c r="BQ330" s="84"/>
      <c r="BR330" s="84"/>
      <c r="BS330" s="84"/>
      <c r="BT330" s="84"/>
      <c r="BU330" s="84"/>
      <c r="BV330" s="84"/>
      <c r="BW330" s="84"/>
      <c r="BX330" s="85"/>
      <c r="BY330" s="86"/>
      <c r="BZ330" s="84"/>
      <c r="CA330" s="84"/>
      <c r="CB330" s="84"/>
      <c r="CC330" s="84"/>
      <c r="CD330" s="84"/>
      <c r="CE330" s="84"/>
      <c r="CF330" s="84"/>
      <c r="CG330" s="84"/>
      <c r="CH330" s="84"/>
      <c r="CI330" s="84"/>
      <c r="CJ330" s="84"/>
      <c r="CK330" s="84"/>
      <c r="CL330" s="84"/>
      <c r="CM330" s="84"/>
      <c r="CN330" s="84"/>
      <c r="CO330" s="84"/>
      <c r="CP330" s="84"/>
      <c r="CQ330" s="84"/>
      <c r="CR330" s="84"/>
      <c r="CS330" s="84"/>
      <c r="CT330" s="84"/>
      <c r="CU330" s="84"/>
      <c r="CV330" s="84"/>
      <c r="CW330" s="84"/>
      <c r="CX330" s="84"/>
      <c r="CY330" s="84"/>
      <c r="CZ330" s="84"/>
      <c r="DA330" s="84"/>
      <c r="DB330" s="84"/>
      <c r="DC330" s="85"/>
    </row>
    <row r="331" customFormat="false" ht="27" hidden="false" customHeight="false" outlineLevel="0" collapsed="false">
      <c r="A331" s="87" t="n">
        <f aca="false">A330</f>
        <v>162</v>
      </c>
      <c r="B331" s="105" t="n">
        <f aca="false">B330</f>
        <v>71</v>
      </c>
      <c r="C331" s="106" t="str">
        <f aca="false">C330</f>
        <v>勤怠情報確認(受講生一覧)画面</v>
      </c>
      <c r="D331" s="107" t="str">
        <f aca="false">D330</f>
        <v>検索項目の変更</v>
      </c>
      <c r="E331" s="91" t="str">
        <f aca="false">E330</f>
        <v>企業担当者</v>
      </c>
      <c r="F331" s="91" t="str">
        <f aca="false">F330</f>
        <v>初級</v>
      </c>
      <c r="G331" s="91" t="n">
        <f aca="false">G330</f>
        <v>0</v>
      </c>
      <c r="H331" s="92" t="str">
        <f aca="false">H330</f>
        <v>製造</v>
      </c>
      <c r="I331" s="93" t="n">
        <f aca="false">I330</f>
        <v>2.4</v>
      </c>
      <c r="J331" s="94" t="s">
        <v>33</v>
      </c>
      <c r="K331" s="110"/>
      <c r="L331" s="96"/>
      <c r="M331" s="97" t="str">
        <f aca="false">M330</f>
        <v>&lt;your name&gt;</v>
      </c>
      <c r="N331" s="98" t="n">
        <f aca="false">N330</f>
        <v>0</v>
      </c>
      <c r="O331" s="83"/>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5"/>
      <c r="AT331" s="86"/>
      <c r="AU331" s="84"/>
      <c r="AV331" s="84"/>
      <c r="AW331" s="84"/>
      <c r="AX331" s="84"/>
      <c r="AY331" s="84"/>
      <c r="AZ331" s="84"/>
      <c r="BA331" s="84"/>
      <c r="BB331" s="84"/>
      <c r="BC331" s="84"/>
      <c r="BD331" s="84"/>
      <c r="BE331" s="84"/>
      <c r="BF331" s="84"/>
      <c r="BG331" s="84"/>
      <c r="BH331" s="84"/>
      <c r="BI331" s="84"/>
      <c r="BJ331" s="84"/>
      <c r="BK331" s="84"/>
      <c r="BL331" s="84"/>
      <c r="BM331" s="84"/>
      <c r="BN331" s="84"/>
      <c r="BO331" s="84"/>
      <c r="BP331" s="84"/>
      <c r="BQ331" s="84"/>
      <c r="BR331" s="84"/>
      <c r="BS331" s="84"/>
      <c r="BT331" s="84"/>
      <c r="BU331" s="84"/>
      <c r="BV331" s="84"/>
      <c r="BW331" s="84"/>
      <c r="BX331" s="85"/>
      <c r="BY331" s="86"/>
      <c r="BZ331" s="84"/>
      <c r="CA331" s="84"/>
      <c r="CB331" s="84"/>
      <c r="CC331" s="84"/>
      <c r="CD331" s="84"/>
      <c r="CE331" s="84"/>
      <c r="CF331" s="84"/>
      <c r="CG331" s="84"/>
      <c r="CH331" s="84"/>
      <c r="CI331" s="84"/>
      <c r="CJ331" s="84"/>
      <c r="CK331" s="84"/>
      <c r="CL331" s="84"/>
      <c r="CM331" s="84"/>
      <c r="CN331" s="84"/>
      <c r="CO331" s="84"/>
      <c r="CP331" s="84"/>
      <c r="CQ331" s="84"/>
      <c r="CR331" s="84"/>
      <c r="CS331" s="84"/>
      <c r="CT331" s="84"/>
      <c r="CU331" s="84"/>
      <c r="CV331" s="84"/>
      <c r="CW331" s="84"/>
      <c r="CX331" s="84"/>
      <c r="CY331" s="84"/>
      <c r="CZ331" s="84"/>
      <c r="DA331" s="84"/>
      <c r="DB331" s="84"/>
      <c r="DC331" s="85"/>
    </row>
    <row r="332" customFormat="false" ht="27" hidden="false" customHeight="false" outlineLevel="0" collapsed="false">
      <c r="A332" s="99" t="n">
        <f aca="false">(ROW()-6)/2</f>
        <v>163</v>
      </c>
      <c r="B332" s="100" t="n">
        <f aca="false">B331</f>
        <v>71</v>
      </c>
      <c r="C332" s="101" t="str">
        <f aca="false">C331</f>
        <v>勤怠情報確認(受講生一覧)画面</v>
      </c>
      <c r="D332" s="102" t="str">
        <f aca="false">D331</f>
        <v>検索項目の変更</v>
      </c>
      <c r="E332" s="74" t="str">
        <f aca="false">E330</f>
        <v>企業担当者</v>
      </c>
      <c r="F332" s="74" t="str">
        <f aca="false">F330</f>
        <v>初級</v>
      </c>
      <c r="G332" s="74" t="n">
        <f aca="false">G330</f>
        <v>0</v>
      </c>
      <c r="H332" s="103" t="s">
        <v>34</v>
      </c>
      <c r="I332" s="78" t="n">
        <f aca="false">変更管理台帳!$BW77</f>
        <v>2.91428571428571</v>
      </c>
      <c r="J332" s="79" t="s">
        <v>32</v>
      </c>
      <c r="K332" s="81" t="str">
        <f aca="false">IF($L330&lt;&gt;"",WORKDAY($L330,1,祝日・休校日!$B$3:$B$62),"")</f>
        <v/>
      </c>
      <c r="L332" s="81" t="str">
        <f aca="false">IF($K332&lt;&gt;"",WORKDAY($K332,$I332 -0.11,祝日・休校日!$B$3:$B$62),"")</f>
        <v/>
      </c>
      <c r="M332" s="76" t="str">
        <f aca="false">M331</f>
        <v>&lt;your name&gt;</v>
      </c>
      <c r="N332" s="82" t="n">
        <f aca="false">IF(MAX(O332:DC332)&lt;&gt;0,IF(MAX(O333:DC333)/MAX(O332:DC332)=1,1,MAX(O333:DC333)/MAX(O332:DC332)),0)</f>
        <v>0</v>
      </c>
      <c r="O332" s="83"/>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5"/>
      <c r="AT332" s="86"/>
      <c r="AU332" s="84"/>
      <c r="AV332" s="84"/>
      <c r="AW332" s="84"/>
      <c r="AX332" s="84"/>
      <c r="AY332" s="84"/>
      <c r="AZ332" s="84"/>
      <c r="BA332" s="84"/>
      <c r="BB332" s="84"/>
      <c r="BC332" s="84"/>
      <c r="BD332" s="84"/>
      <c r="BE332" s="84"/>
      <c r="BF332" s="84"/>
      <c r="BG332" s="84"/>
      <c r="BH332" s="84"/>
      <c r="BI332" s="84"/>
      <c r="BJ332" s="84"/>
      <c r="BK332" s="84"/>
      <c r="BL332" s="84"/>
      <c r="BM332" s="84"/>
      <c r="BN332" s="84"/>
      <c r="BO332" s="84"/>
      <c r="BP332" s="84"/>
      <c r="BQ332" s="84"/>
      <c r="BR332" s="84"/>
      <c r="BS332" s="84"/>
      <c r="BT332" s="84"/>
      <c r="BU332" s="84"/>
      <c r="BV332" s="84"/>
      <c r="BW332" s="84"/>
      <c r="BX332" s="85"/>
      <c r="BY332" s="86"/>
      <c r="BZ332" s="84"/>
      <c r="CA332" s="84"/>
      <c r="CB332" s="84"/>
      <c r="CC332" s="84"/>
      <c r="CD332" s="84"/>
      <c r="CE332" s="84"/>
      <c r="CF332" s="84"/>
      <c r="CG332" s="84"/>
      <c r="CH332" s="84"/>
      <c r="CI332" s="84"/>
      <c r="CJ332" s="84"/>
      <c r="CK332" s="84"/>
      <c r="CL332" s="84"/>
      <c r="CM332" s="84"/>
      <c r="CN332" s="84"/>
      <c r="CO332" s="84"/>
      <c r="CP332" s="84"/>
      <c r="CQ332" s="84"/>
      <c r="CR332" s="84"/>
      <c r="CS332" s="84"/>
      <c r="CT332" s="84"/>
      <c r="CU332" s="84"/>
      <c r="CV332" s="84"/>
      <c r="CW332" s="84"/>
      <c r="CX332" s="84"/>
      <c r="CY332" s="84"/>
      <c r="CZ332" s="84"/>
      <c r="DA332" s="84"/>
      <c r="DB332" s="84"/>
      <c r="DC332" s="85"/>
    </row>
    <row r="333" customFormat="false" ht="27" hidden="false" customHeight="false" outlineLevel="0" collapsed="false">
      <c r="A333" s="104" t="n">
        <f aca="false">A332</f>
        <v>163</v>
      </c>
      <c r="B333" s="105" t="n">
        <f aca="false">B332</f>
        <v>71</v>
      </c>
      <c r="C333" s="106" t="str">
        <f aca="false">C332</f>
        <v>勤怠情報確認(受講生一覧)画面</v>
      </c>
      <c r="D333" s="107" t="str">
        <f aca="false">D332</f>
        <v>検索項目の変更</v>
      </c>
      <c r="E333" s="91" t="str">
        <f aca="false">E332</f>
        <v>企業担当者</v>
      </c>
      <c r="F333" s="91" t="str">
        <f aca="false">F332</f>
        <v>初級</v>
      </c>
      <c r="G333" s="91" t="n">
        <f aca="false">G332</f>
        <v>0</v>
      </c>
      <c r="H333" s="108" t="str">
        <f aca="false">H332</f>
        <v>試験</v>
      </c>
      <c r="I333" s="109" t="n">
        <f aca="false">I332</f>
        <v>2.91428571428571</v>
      </c>
      <c r="J333" s="94" t="s">
        <v>33</v>
      </c>
      <c r="K333" s="110"/>
      <c r="L333" s="96"/>
      <c r="M333" s="97" t="str">
        <f aca="false">M332</f>
        <v>&lt;your name&gt;</v>
      </c>
      <c r="N333" s="98" t="n">
        <f aca="false">N332</f>
        <v>0</v>
      </c>
      <c r="O333" s="83"/>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5"/>
      <c r="AT333" s="86"/>
      <c r="AU333" s="84"/>
      <c r="AV333" s="84"/>
      <c r="AW333" s="84"/>
      <c r="AX333" s="84"/>
      <c r="AY333" s="84"/>
      <c r="AZ333" s="84"/>
      <c r="BA333" s="84"/>
      <c r="BB333" s="84"/>
      <c r="BC333" s="84"/>
      <c r="BD333" s="84"/>
      <c r="BE333" s="84"/>
      <c r="BF333" s="84"/>
      <c r="BG333" s="84"/>
      <c r="BH333" s="84"/>
      <c r="BI333" s="84"/>
      <c r="BJ333" s="84"/>
      <c r="BK333" s="84"/>
      <c r="BL333" s="84"/>
      <c r="BM333" s="84"/>
      <c r="BN333" s="84"/>
      <c r="BO333" s="84"/>
      <c r="BP333" s="84"/>
      <c r="BQ333" s="84"/>
      <c r="BR333" s="84"/>
      <c r="BS333" s="84"/>
      <c r="BT333" s="84"/>
      <c r="BU333" s="84"/>
      <c r="BV333" s="84"/>
      <c r="BW333" s="84"/>
      <c r="BX333" s="85"/>
      <c r="BY333" s="86"/>
      <c r="BZ333" s="84"/>
      <c r="CA333" s="84"/>
      <c r="CB333" s="84"/>
      <c r="CC333" s="84"/>
      <c r="CD333" s="84"/>
      <c r="CE333" s="84"/>
      <c r="CF333" s="84"/>
      <c r="CG333" s="84"/>
      <c r="CH333" s="84"/>
      <c r="CI333" s="84"/>
      <c r="CJ333" s="84"/>
      <c r="CK333" s="84"/>
      <c r="CL333" s="84"/>
      <c r="CM333" s="84"/>
      <c r="CN333" s="84"/>
      <c r="CO333" s="84"/>
      <c r="CP333" s="84"/>
      <c r="CQ333" s="84"/>
      <c r="CR333" s="84"/>
      <c r="CS333" s="84"/>
      <c r="CT333" s="84"/>
      <c r="CU333" s="84"/>
      <c r="CV333" s="84"/>
      <c r="CW333" s="84"/>
      <c r="CX333" s="84"/>
      <c r="CY333" s="84"/>
      <c r="CZ333" s="84"/>
      <c r="DA333" s="84"/>
      <c r="DB333" s="84"/>
      <c r="DC333" s="85"/>
    </row>
    <row r="334" customFormat="false" ht="18.75" hidden="false" customHeight="false" outlineLevel="0" collapsed="false">
      <c r="A334" s="70" t="n">
        <f aca="false">(ROW()-6)/2</f>
        <v>164</v>
      </c>
      <c r="B334" s="71" t="n">
        <f aca="false">変更管理台帳!$A78</f>
        <v>72</v>
      </c>
      <c r="C334" s="72" t="str">
        <f aca="false">変更管理台帳!$B78</f>
        <v>勤怠管理画面</v>
      </c>
      <c r="D334" s="73" t="str">
        <f aca="false">変更管理台帳!$C78</f>
        <v>受講生情報の表示</v>
      </c>
      <c r="E334" s="74" t="str">
        <f aca="false">変更管理台帳!$G78</f>
        <v>企業担当者</v>
      </c>
      <c r="F334" s="75" t="str">
        <f aca="false">変更管理台帳!$K78</f>
        <v>初級</v>
      </c>
      <c r="G334" s="76" t="n">
        <f aca="false">変更管理台帳!$L78</f>
        <v>0</v>
      </c>
      <c r="H334" s="112" t="s">
        <v>36</v>
      </c>
      <c r="I334" s="78" t="n">
        <f aca="false">変更管理台帳!$AE78</f>
        <v>1.65714285714286</v>
      </c>
      <c r="J334" s="79" t="s">
        <v>32</v>
      </c>
      <c r="K334" s="80"/>
      <c r="L334" s="81" t="str">
        <f aca="false">IF($K334&lt;&gt;"",WORKDAY($K334,$I334 -0.11,祝日・休校日!$B$3:$B$62),"")</f>
        <v/>
      </c>
      <c r="M334" s="76"/>
      <c r="N334" s="82" t="n">
        <f aca="false">IF(MAX(O334:DC334)&lt;&gt;0,IF(MAX(O335:DC335)/MAX(O334:DC334)=1,1,MAX(O335:DC335)/MAX(O334:DC334)),0)</f>
        <v>0</v>
      </c>
      <c r="O334" s="83"/>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5"/>
      <c r="AT334" s="86"/>
      <c r="AU334" s="84"/>
      <c r="AV334" s="84"/>
      <c r="AW334" s="84"/>
      <c r="AX334" s="84"/>
      <c r="AY334" s="84"/>
      <c r="AZ334" s="84"/>
      <c r="BA334" s="84"/>
      <c r="BB334" s="84"/>
      <c r="BC334" s="84"/>
      <c r="BD334" s="84"/>
      <c r="BE334" s="84"/>
      <c r="BF334" s="84"/>
      <c r="BG334" s="84"/>
      <c r="BH334" s="84"/>
      <c r="BI334" s="84"/>
      <c r="BJ334" s="84"/>
      <c r="BK334" s="84"/>
      <c r="BL334" s="84"/>
      <c r="BM334" s="84"/>
      <c r="BN334" s="84"/>
      <c r="BO334" s="84"/>
      <c r="BP334" s="84"/>
      <c r="BQ334" s="84"/>
      <c r="BR334" s="84"/>
      <c r="BS334" s="84"/>
      <c r="BT334" s="84"/>
      <c r="BU334" s="84"/>
      <c r="BV334" s="84"/>
      <c r="BW334" s="84"/>
      <c r="BX334" s="85"/>
      <c r="BY334" s="86"/>
      <c r="BZ334" s="84"/>
      <c r="CA334" s="84"/>
      <c r="CB334" s="84"/>
      <c r="CC334" s="84"/>
      <c r="CD334" s="84"/>
      <c r="CE334" s="84"/>
      <c r="CF334" s="84"/>
      <c r="CG334" s="84"/>
      <c r="CH334" s="84"/>
      <c r="CI334" s="84"/>
      <c r="CJ334" s="84"/>
      <c r="CK334" s="84"/>
      <c r="CL334" s="84"/>
      <c r="CM334" s="84"/>
      <c r="CN334" s="84"/>
      <c r="CO334" s="84"/>
      <c r="CP334" s="84"/>
      <c r="CQ334" s="84"/>
      <c r="CR334" s="84"/>
      <c r="CS334" s="84"/>
      <c r="CT334" s="84"/>
      <c r="CU334" s="84"/>
      <c r="CV334" s="84"/>
      <c r="CW334" s="84"/>
      <c r="CX334" s="84"/>
      <c r="CY334" s="84"/>
      <c r="CZ334" s="84"/>
      <c r="DA334" s="84"/>
      <c r="DB334" s="84"/>
      <c r="DC334" s="85"/>
    </row>
    <row r="335" customFormat="false" ht="18.75" hidden="false" customHeight="false" outlineLevel="0" collapsed="false">
      <c r="A335" s="87" t="n">
        <f aca="false">A334</f>
        <v>164</v>
      </c>
      <c r="B335" s="88" t="n">
        <f aca="false">B334</f>
        <v>72</v>
      </c>
      <c r="C335" s="89" t="str">
        <f aca="false">C334</f>
        <v>勤怠管理画面</v>
      </c>
      <c r="D335" s="90" t="str">
        <f aca="false">D334</f>
        <v>受講生情報の表示</v>
      </c>
      <c r="E335" s="91" t="str">
        <f aca="false">E334</f>
        <v>企業担当者</v>
      </c>
      <c r="F335" s="91" t="str">
        <f aca="false">F334</f>
        <v>初級</v>
      </c>
      <c r="G335" s="91" t="n">
        <f aca="false">G334</f>
        <v>0</v>
      </c>
      <c r="H335" s="113" t="str">
        <f aca="false">H334</f>
        <v>設計</v>
      </c>
      <c r="I335" s="93" t="n">
        <f aca="false">I334</f>
        <v>1.65714285714286</v>
      </c>
      <c r="J335" s="94" t="s">
        <v>33</v>
      </c>
      <c r="K335" s="95"/>
      <c r="L335" s="96"/>
      <c r="M335" s="97" t="n">
        <f aca="false">M334</f>
        <v>0</v>
      </c>
      <c r="N335" s="98" t="n">
        <f aca="false">N334</f>
        <v>0</v>
      </c>
      <c r="O335" s="83"/>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5"/>
      <c r="AT335" s="86"/>
      <c r="AU335" s="84"/>
      <c r="AV335" s="84"/>
      <c r="AW335" s="84"/>
      <c r="AX335" s="84"/>
      <c r="AY335" s="84"/>
      <c r="AZ335" s="84"/>
      <c r="BA335" s="84"/>
      <c r="BB335" s="84"/>
      <c r="BC335" s="84"/>
      <c r="BD335" s="84"/>
      <c r="BE335" s="84"/>
      <c r="BF335" s="84"/>
      <c r="BG335" s="84"/>
      <c r="BH335" s="84"/>
      <c r="BI335" s="84"/>
      <c r="BJ335" s="84"/>
      <c r="BK335" s="84"/>
      <c r="BL335" s="84"/>
      <c r="BM335" s="84"/>
      <c r="BN335" s="84"/>
      <c r="BO335" s="84"/>
      <c r="BP335" s="84"/>
      <c r="BQ335" s="84"/>
      <c r="BR335" s="84"/>
      <c r="BS335" s="84"/>
      <c r="BT335" s="84"/>
      <c r="BU335" s="84"/>
      <c r="BV335" s="84"/>
      <c r="BW335" s="84"/>
      <c r="BX335" s="85"/>
      <c r="BY335" s="86"/>
      <c r="BZ335" s="84"/>
      <c r="CA335" s="84"/>
      <c r="CB335" s="84"/>
      <c r="CC335" s="84"/>
      <c r="CD335" s="84"/>
      <c r="CE335" s="84"/>
      <c r="CF335" s="84"/>
      <c r="CG335" s="84"/>
      <c r="CH335" s="84"/>
      <c r="CI335" s="84"/>
      <c r="CJ335" s="84"/>
      <c r="CK335" s="84"/>
      <c r="CL335" s="84"/>
      <c r="CM335" s="84"/>
      <c r="CN335" s="84"/>
      <c r="CO335" s="84"/>
      <c r="CP335" s="84"/>
      <c r="CQ335" s="84"/>
      <c r="CR335" s="84"/>
      <c r="CS335" s="84"/>
      <c r="CT335" s="84"/>
      <c r="CU335" s="84"/>
      <c r="CV335" s="84"/>
      <c r="CW335" s="84"/>
      <c r="CX335" s="84"/>
      <c r="CY335" s="84"/>
      <c r="CZ335" s="84"/>
      <c r="DA335" s="84"/>
      <c r="DB335" s="84"/>
      <c r="DC335" s="85"/>
    </row>
    <row r="336" customFormat="false" ht="18.75" hidden="false" customHeight="false" outlineLevel="0" collapsed="false">
      <c r="A336" s="70" t="n">
        <f aca="false">(ROW()-6)/2</f>
        <v>165</v>
      </c>
      <c r="B336" s="100" t="n">
        <f aca="false">B335</f>
        <v>72</v>
      </c>
      <c r="C336" s="101" t="str">
        <f aca="false">C335</f>
        <v>勤怠管理画面</v>
      </c>
      <c r="D336" s="102" t="str">
        <f aca="false">D335</f>
        <v>受講生情報の表示</v>
      </c>
      <c r="E336" s="74" t="str">
        <f aca="false">E334</f>
        <v>企業担当者</v>
      </c>
      <c r="F336" s="74" t="str">
        <f aca="false">F334</f>
        <v>初級</v>
      </c>
      <c r="G336" s="74" t="n">
        <f aca="false">G334</f>
        <v>0</v>
      </c>
      <c r="H336" s="77" t="s">
        <v>31</v>
      </c>
      <c r="I336" s="78" t="n">
        <f aca="false">変更管理台帳!$AX78</f>
        <v>1.54285714285714</v>
      </c>
      <c r="J336" s="79" t="s">
        <v>32</v>
      </c>
      <c r="K336" s="81" t="str">
        <f aca="false">IF($L334&lt;&gt;"",WORKDAY($L334,1,祝日・休校日!$B$3:$B$62),"")</f>
        <v/>
      </c>
      <c r="L336" s="81" t="str">
        <f aca="false">IF($K336&lt;&gt;"",WORKDAY($K336,$I336 -0.11,祝日・休校日!$B$3:$B$62),"")</f>
        <v/>
      </c>
      <c r="M336" s="76" t="n">
        <f aca="false">M335</f>
        <v>0</v>
      </c>
      <c r="N336" s="82" t="n">
        <f aca="false">IF(MAX(O336:DC336)&lt;&gt;0,IF(MAX(O337:DC337)/MAX(O336:DC336)=1,1,MAX(O337:DC337)/MAX(O336:DC336)),0)</f>
        <v>0</v>
      </c>
      <c r="O336" s="83"/>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5"/>
      <c r="AT336" s="86"/>
      <c r="AU336" s="84"/>
      <c r="AV336" s="84"/>
      <c r="AW336" s="84"/>
      <c r="AX336" s="84"/>
      <c r="AY336" s="84"/>
      <c r="AZ336" s="84"/>
      <c r="BA336" s="84"/>
      <c r="BB336" s="84"/>
      <c r="BC336" s="84"/>
      <c r="BD336" s="84"/>
      <c r="BE336" s="84"/>
      <c r="BF336" s="84"/>
      <c r="BG336" s="84"/>
      <c r="BH336" s="84"/>
      <c r="BI336" s="84"/>
      <c r="BJ336" s="84"/>
      <c r="BK336" s="84"/>
      <c r="BL336" s="84"/>
      <c r="BM336" s="84"/>
      <c r="BN336" s="84"/>
      <c r="BO336" s="84"/>
      <c r="BP336" s="84"/>
      <c r="BQ336" s="84"/>
      <c r="BR336" s="84"/>
      <c r="BS336" s="84"/>
      <c r="BT336" s="84"/>
      <c r="BU336" s="84"/>
      <c r="BV336" s="84"/>
      <c r="BW336" s="84"/>
      <c r="BX336" s="85"/>
      <c r="BY336" s="86"/>
      <c r="BZ336" s="84"/>
      <c r="CA336" s="84"/>
      <c r="CB336" s="84"/>
      <c r="CC336" s="84"/>
      <c r="CD336" s="84"/>
      <c r="CE336" s="84"/>
      <c r="CF336" s="84"/>
      <c r="CG336" s="84"/>
      <c r="CH336" s="84"/>
      <c r="CI336" s="84"/>
      <c r="CJ336" s="84"/>
      <c r="CK336" s="84"/>
      <c r="CL336" s="84"/>
      <c r="CM336" s="84"/>
      <c r="CN336" s="84"/>
      <c r="CO336" s="84"/>
      <c r="CP336" s="84"/>
      <c r="CQ336" s="84"/>
      <c r="CR336" s="84"/>
      <c r="CS336" s="84"/>
      <c r="CT336" s="84"/>
      <c r="CU336" s="84"/>
      <c r="CV336" s="84"/>
      <c r="CW336" s="84"/>
      <c r="CX336" s="84"/>
      <c r="CY336" s="84"/>
      <c r="CZ336" s="84"/>
      <c r="DA336" s="84"/>
      <c r="DB336" s="84"/>
      <c r="DC336" s="85"/>
    </row>
    <row r="337" customFormat="false" ht="18.75" hidden="false" customHeight="false" outlineLevel="0" collapsed="false">
      <c r="A337" s="87" t="n">
        <f aca="false">A336</f>
        <v>165</v>
      </c>
      <c r="B337" s="105" t="n">
        <f aca="false">B336</f>
        <v>72</v>
      </c>
      <c r="C337" s="106" t="str">
        <f aca="false">C336</f>
        <v>勤怠管理画面</v>
      </c>
      <c r="D337" s="107" t="str">
        <f aca="false">D336</f>
        <v>受講生情報の表示</v>
      </c>
      <c r="E337" s="91" t="str">
        <f aca="false">E336</f>
        <v>企業担当者</v>
      </c>
      <c r="F337" s="91" t="str">
        <f aca="false">F336</f>
        <v>初級</v>
      </c>
      <c r="G337" s="91" t="n">
        <f aca="false">G336</f>
        <v>0</v>
      </c>
      <c r="H337" s="92" t="str">
        <f aca="false">H336</f>
        <v>製造</v>
      </c>
      <c r="I337" s="93" t="n">
        <f aca="false">I336</f>
        <v>1.54285714285714</v>
      </c>
      <c r="J337" s="94" t="s">
        <v>33</v>
      </c>
      <c r="K337" s="110"/>
      <c r="L337" s="96"/>
      <c r="M337" s="97" t="n">
        <f aca="false">M336</f>
        <v>0</v>
      </c>
      <c r="N337" s="98" t="n">
        <f aca="false">N336</f>
        <v>0</v>
      </c>
      <c r="O337" s="83"/>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5"/>
      <c r="AT337" s="86"/>
      <c r="AU337" s="84"/>
      <c r="AV337" s="84"/>
      <c r="AW337" s="84"/>
      <c r="AX337" s="84"/>
      <c r="AY337" s="84"/>
      <c r="AZ337" s="84"/>
      <c r="BA337" s="84"/>
      <c r="BB337" s="84"/>
      <c r="BC337" s="84"/>
      <c r="BD337" s="84"/>
      <c r="BE337" s="84"/>
      <c r="BF337" s="84"/>
      <c r="BG337" s="84"/>
      <c r="BH337" s="84"/>
      <c r="BI337" s="84"/>
      <c r="BJ337" s="84"/>
      <c r="BK337" s="84"/>
      <c r="BL337" s="84"/>
      <c r="BM337" s="84"/>
      <c r="BN337" s="84"/>
      <c r="BO337" s="84"/>
      <c r="BP337" s="84"/>
      <c r="BQ337" s="84"/>
      <c r="BR337" s="84"/>
      <c r="BS337" s="84"/>
      <c r="BT337" s="84"/>
      <c r="BU337" s="84"/>
      <c r="BV337" s="84"/>
      <c r="BW337" s="84"/>
      <c r="BX337" s="85"/>
      <c r="BY337" s="86"/>
      <c r="BZ337" s="84"/>
      <c r="CA337" s="84"/>
      <c r="CB337" s="84"/>
      <c r="CC337" s="84"/>
      <c r="CD337" s="84"/>
      <c r="CE337" s="84"/>
      <c r="CF337" s="84"/>
      <c r="CG337" s="84"/>
      <c r="CH337" s="84"/>
      <c r="CI337" s="84"/>
      <c r="CJ337" s="84"/>
      <c r="CK337" s="84"/>
      <c r="CL337" s="84"/>
      <c r="CM337" s="84"/>
      <c r="CN337" s="84"/>
      <c r="CO337" s="84"/>
      <c r="CP337" s="84"/>
      <c r="CQ337" s="84"/>
      <c r="CR337" s="84"/>
      <c r="CS337" s="84"/>
      <c r="CT337" s="84"/>
      <c r="CU337" s="84"/>
      <c r="CV337" s="84"/>
      <c r="CW337" s="84"/>
      <c r="CX337" s="84"/>
      <c r="CY337" s="84"/>
      <c r="CZ337" s="84"/>
      <c r="DA337" s="84"/>
      <c r="DB337" s="84"/>
      <c r="DC337" s="85"/>
    </row>
    <row r="338" customFormat="false" ht="18.75" hidden="false" customHeight="false" outlineLevel="0" collapsed="false">
      <c r="A338" s="99" t="n">
        <f aca="false">(ROW()-6)/2</f>
        <v>166</v>
      </c>
      <c r="B338" s="100" t="n">
        <f aca="false">B337</f>
        <v>72</v>
      </c>
      <c r="C338" s="101" t="str">
        <f aca="false">C337</f>
        <v>勤怠管理画面</v>
      </c>
      <c r="D338" s="102" t="str">
        <f aca="false">D337</f>
        <v>受講生情報の表示</v>
      </c>
      <c r="E338" s="74" t="str">
        <f aca="false">E336</f>
        <v>企業担当者</v>
      </c>
      <c r="F338" s="74" t="str">
        <f aca="false">F336</f>
        <v>初級</v>
      </c>
      <c r="G338" s="74" t="n">
        <f aca="false">G336</f>
        <v>0</v>
      </c>
      <c r="H338" s="103" t="s">
        <v>34</v>
      </c>
      <c r="I338" s="78" t="n">
        <f aca="false">変更管理台帳!$BW78</f>
        <v>2.4</v>
      </c>
      <c r="J338" s="79" t="s">
        <v>32</v>
      </c>
      <c r="K338" s="81" t="str">
        <f aca="false">IF($L336&lt;&gt;"",WORKDAY($L336,1,祝日・休校日!$B$3:$B$62),"")</f>
        <v/>
      </c>
      <c r="L338" s="81" t="str">
        <f aca="false">IF($K338&lt;&gt;"",WORKDAY($K338,$I338 -0.11,祝日・休校日!$B$3:$B$62),"")</f>
        <v/>
      </c>
      <c r="M338" s="76" t="n">
        <f aca="false">M337</f>
        <v>0</v>
      </c>
      <c r="N338" s="82" t="n">
        <f aca="false">IF(MAX(O338:DC338)&lt;&gt;0,IF(MAX(O339:DC339)/MAX(O338:DC338)=1,1,MAX(O339:DC339)/MAX(O338:DC338)),0)</f>
        <v>0</v>
      </c>
      <c r="O338" s="83"/>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5"/>
      <c r="AT338" s="86"/>
      <c r="AU338" s="84"/>
      <c r="AV338" s="84"/>
      <c r="AW338" s="84"/>
      <c r="AX338" s="84"/>
      <c r="AY338" s="84"/>
      <c r="AZ338" s="84"/>
      <c r="BA338" s="84"/>
      <c r="BB338" s="84"/>
      <c r="BC338" s="84"/>
      <c r="BD338" s="84"/>
      <c r="BE338" s="84"/>
      <c r="BF338" s="84"/>
      <c r="BG338" s="84"/>
      <c r="BH338" s="84"/>
      <c r="BI338" s="84"/>
      <c r="BJ338" s="84"/>
      <c r="BK338" s="84"/>
      <c r="BL338" s="84"/>
      <c r="BM338" s="84"/>
      <c r="BN338" s="84"/>
      <c r="BO338" s="84"/>
      <c r="BP338" s="84"/>
      <c r="BQ338" s="84"/>
      <c r="BR338" s="84"/>
      <c r="BS338" s="84"/>
      <c r="BT338" s="84"/>
      <c r="BU338" s="84"/>
      <c r="BV338" s="84"/>
      <c r="BW338" s="84"/>
      <c r="BX338" s="85"/>
      <c r="BY338" s="86"/>
      <c r="BZ338" s="84"/>
      <c r="CA338" s="84"/>
      <c r="CB338" s="84"/>
      <c r="CC338" s="84"/>
      <c r="CD338" s="84"/>
      <c r="CE338" s="84"/>
      <c r="CF338" s="84"/>
      <c r="CG338" s="84"/>
      <c r="CH338" s="84"/>
      <c r="CI338" s="84"/>
      <c r="CJ338" s="84"/>
      <c r="CK338" s="84"/>
      <c r="CL338" s="84"/>
      <c r="CM338" s="84"/>
      <c r="CN338" s="84"/>
      <c r="CO338" s="84"/>
      <c r="CP338" s="84"/>
      <c r="CQ338" s="84"/>
      <c r="CR338" s="84"/>
      <c r="CS338" s="84"/>
      <c r="CT338" s="84"/>
      <c r="CU338" s="84"/>
      <c r="CV338" s="84"/>
      <c r="CW338" s="84"/>
      <c r="CX338" s="84"/>
      <c r="CY338" s="84"/>
      <c r="CZ338" s="84"/>
      <c r="DA338" s="84"/>
      <c r="DB338" s="84"/>
      <c r="DC338" s="85"/>
    </row>
    <row r="339" customFormat="false" ht="18.75" hidden="false" customHeight="false" outlineLevel="0" collapsed="false">
      <c r="A339" s="104" t="n">
        <f aca="false">A338</f>
        <v>166</v>
      </c>
      <c r="B339" s="105" t="n">
        <f aca="false">B338</f>
        <v>72</v>
      </c>
      <c r="C339" s="106" t="str">
        <f aca="false">C338</f>
        <v>勤怠管理画面</v>
      </c>
      <c r="D339" s="107" t="str">
        <f aca="false">D338</f>
        <v>受講生情報の表示</v>
      </c>
      <c r="E339" s="91" t="str">
        <f aca="false">E338</f>
        <v>企業担当者</v>
      </c>
      <c r="F339" s="91" t="str">
        <f aca="false">F338</f>
        <v>初級</v>
      </c>
      <c r="G339" s="91" t="n">
        <f aca="false">G338</f>
        <v>0</v>
      </c>
      <c r="H339" s="108" t="str">
        <f aca="false">H338</f>
        <v>試験</v>
      </c>
      <c r="I339" s="109" t="n">
        <f aca="false">I338</f>
        <v>2.4</v>
      </c>
      <c r="J339" s="94" t="s">
        <v>33</v>
      </c>
      <c r="K339" s="110"/>
      <c r="L339" s="96"/>
      <c r="M339" s="97" t="n">
        <f aca="false">M338</f>
        <v>0</v>
      </c>
      <c r="N339" s="98" t="n">
        <f aca="false">N338</f>
        <v>0</v>
      </c>
      <c r="O339" s="83"/>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5"/>
      <c r="AT339" s="86"/>
      <c r="AU339" s="84"/>
      <c r="AV339" s="84"/>
      <c r="AW339" s="84"/>
      <c r="AX339" s="84"/>
      <c r="AY339" s="84"/>
      <c r="AZ339" s="84"/>
      <c r="BA339" s="84"/>
      <c r="BB339" s="84"/>
      <c r="BC339" s="84"/>
      <c r="BD339" s="84"/>
      <c r="BE339" s="84"/>
      <c r="BF339" s="84"/>
      <c r="BG339" s="84"/>
      <c r="BH339" s="84"/>
      <c r="BI339" s="84"/>
      <c r="BJ339" s="84"/>
      <c r="BK339" s="84"/>
      <c r="BL339" s="84"/>
      <c r="BM339" s="84"/>
      <c r="BN339" s="84"/>
      <c r="BO339" s="84"/>
      <c r="BP339" s="84"/>
      <c r="BQ339" s="84"/>
      <c r="BR339" s="84"/>
      <c r="BS339" s="84"/>
      <c r="BT339" s="84"/>
      <c r="BU339" s="84"/>
      <c r="BV339" s="84"/>
      <c r="BW339" s="84"/>
      <c r="BX339" s="85"/>
      <c r="BY339" s="86"/>
      <c r="BZ339" s="84"/>
      <c r="CA339" s="84"/>
      <c r="CB339" s="84"/>
      <c r="CC339" s="84"/>
      <c r="CD339" s="84"/>
      <c r="CE339" s="84"/>
      <c r="CF339" s="84"/>
      <c r="CG339" s="84"/>
      <c r="CH339" s="84"/>
      <c r="CI339" s="84"/>
      <c r="CJ339" s="84"/>
      <c r="CK339" s="84"/>
      <c r="CL339" s="84"/>
      <c r="CM339" s="84"/>
      <c r="CN339" s="84"/>
      <c r="CO339" s="84"/>
      <c r="CP339" s="84"/>
      <c r="CQ339" s="84"/>
      <c r="CR339" s="84"/>
      <c r="CS339" s="84"/>
      <c r="CT339" s="84"/>
      <c r="CU339" s="84"/>
      <c r="CV339" s="84"/>
      <c r="CW339" s="84"/>
      <c r="CX339" s="84"/>
      <c r="CY339" s="84"/>
      <c r="CZ339" s="84"/>
      <c r="DA339" s="84"/>
      <c r="DB339" s="84"/>
      <c r="DC339" s="85"/>
    </row>
    <row r="340" customFormat="false" ht="24" hidden="true" customHeight="false" outlineLevel="0" collapsed="false">
      <c r="A340" s="70" t="n">
        <f aca="false">(ROW()-6)/2</f>
        <v>167</v>
      </c>
      <c r="B340" s="71" t="n">
        <f aca="false">変更管理台帳!$A79</f>
        <v>73</v>
      </c>
      <c r="C340" s="72" t="str">
        <f aca="false">変更管理台帳!$B79</f>
        <v>引継面談／会場見学 時間予約(一覧)画面</v>
      </c>
      <c r="D340" s="73" t="str">
        <f aca="false">変更管理台帳!$C79</f>
        <v>引継面談／会場見学 時間予約(一覧)画面の新規作成</v>
      </c>
      <c r="E340" s="74" t="str">
        <f aca="false">変更管理台帳!$G79</f>
        <v>企業担当者</v>
      </c>
      <c r="F340" s="75" t="str">
        <f aca="false">変更管理台帳!$K79</f>
        <v>中級</v>
      </c>
      <c r="G340" s="76" t="str">
        <f aca="false">変更管理台帳!$L79</f>
        <v>C</v>
      </c>
      <c r="H340" s="112" t="s">
        <v>36</v>
      </c>
      <c r="I340" s="78" t="n">
        <f aca="false">変更管理台帳!$AE79</f>
        <v>2.37142857142857</v>
      </c>
      <c r="J340" s="79" t="s">
        <v>32</v>
      </c>
      <c r="K340" s="80" t="n">
        <v>45336</v>
      </c>
      <c r="L340" s="81" t="n">
        <f aca="false">IF($K340&lt;&gt;"",WORKDAY($K340,$I340 -0.11,祝日・休校日!$B$3:$B$62),"")</f>
        <v>45338</v>
      </c>
      <c r="M340" s="76"/>
      <c r="N340" s="82" t="n">
        <f aca="false">IF(MAX(O340:DC340)&lt;&gt;0,IF(MAX(O341:DC341)/MAX(O340:DC340)=1,1,MAX(O341:DC341)/MAX(O340:DC340)),0)</f>
        <v>0</v>
      </c>
      <c r="O340" s="83"/>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5"/>
      <c r="AT340" s="86"/>
      <c r="AU340" s="84"/>
      <c r="AV340" s="84"/>
      <c r="AW340" s="84"/>
      <c r="AX340" s="84"/>
      <c r="AY340" s="84"/>
      <c r="AZ340" s="84"/>
      <c r="BA340" s="84"/>
      <c r="BB340" s="84"/>
      <c r="BC340" s="84"/>
      <c r="BD340" s="84"/>
      <c r="BE340" s="84"/>
      <c r="BF340" s="84"/>
      <c r="BG340" s="84"/>
      <c r="BH340" s="84"/>
      <c r="BI340" s="84"/>
      <c r="BJ340" s="84"/>
      <c r="BK340" s="84"/>
      <c r="BL340" s="84"/>
      <c r="BM340" s="84"/>
      <c r="BN340" s="84"/>
      <c r="BO340" s="84"/>
      <c r="BP340" s="84"/>
      <c r="BQ340" s="84"/>
      <c r="BR340" s="84"/>
      <c r="BS340" s="84"/>
      <c r="BT340" s="84"/>
      <c r="BU340" s="84"/>
      <c r="BV340" s="84"/>
      <c r="BW340" s="84"/>
      <c r="BX340" s="85"/>
      <c r="BY340" s="86"/>
      <c r="BZ340" s="84"/>
      <c r="CA340" s="84"/>
      <c r="CB340" s="84"/>
      <c r="CC340" s="84"/>
      <c r="CD340" s="84"/>
      <c r="CE340" s="84"/>
      <c r="CF340" s="84"/>
      <c r="CG340" s="84"/>
      <c r="CH340" s="84"/>
      <c r="CI340" s="84"/>
      <c r="CJ340" s="84"/>
      <c r="CK340" s="84"/>
      <c r="CL340" s="84"/>
      <c r="CM340" s="84"/>
      <c r="CN340" s="84"/>
      <c r="CO340" s="84"/>
      <c r="CP340" s="84"/>
      <c r="CQ340" s="84"/>
      <c r="CR340" s="84"/>
      <c r="CS340" s="84"/>
      <c r="CT340" s="84"/>
      <c r="CU340" s="84"/>
      <c r="CV340" s="84"/>
      <c r="CW340" s="84"/>
      <c r="CX340" s="84"/>
      <c r="CY340" s="84"/>
      <c r="CZ340" s="84"/>
      <c r="DA340" s="84"/>
      <c r="DB340" s="84"/>
      <c r="DC340" s="85"/>
    </row>
    <row r="341" customFormat="false" ht="24" hidden="true" customHeight="false" outlineLevel="0" collapsed="false">
      <c r="A341" s="87" t="n">
        <f aca="false">A340</f>
        <v>167</v>
      </c>
      <c r="B341" s="88" t="n">
        <f aca="false">B340</f>
        <v>73</v>
      </c>
      <c r="C341" s="89" t="str">
        <f aca="false">C340</f>
        <v>引継面談／会場見学 時間予約(一覧)画面</v>
      </c>
      <c r="D341" s="90" t="str">
        <f aca="false">D340</f>
        <v>引継面談／会場見学 時間予約(一覧)画面の新規作成</v>
      </c>
      <c r="E341" s="91" t="str">
        <f aca="false">E340</f>
        <v>企業担当者</v>
      </c>
      <c r="F341" s="91" t="str">
        <f aca="false">F340</f>
        <v>中級</v>
      </c>
      <c r="G341" s="91" t="str">
        <f aca="false">G340</f>
        <v>C</v>
      </c>
      <c r="H341" s="113" t="str">
        <f aca="false">H340</f>
        <v>設計</v>
      </c>
      <c r="I341" s="93" t="n">
        <f aca="false">I340</f>
        <v>2.37142857142857</v>
      </c>
      <c r="J341" s="94" t="s">
        <v>33</v>
      </c>
      <c r="K341" s="95"/>
      <c r="L341" s="96"/>
      <c r="M341" s="97" t="n">
        <f aca="false">M340</f>
        <v>0</v>
      </c>
      <c r="N341" s="98" t="n">
        <f aca="false">N340</f>
        <v>0</v>
      </c>
      <c r="O341" s="83"/>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5"/>
      <c r="AT341" s="86"/>
      <c r="AU341" s="84"/>
      <c r="AV341" s="84"/>
      <c r="AW341" s="84"/>
      <c r="AX341" s="84"/>
      <c r="AY341" s="84"/>
      <c r="AZ341" s="84"/>
      <c r="BA341" s="84"/>
      <c r="BB341" s="84"/>
      <c r="BC341" s="84"/>
      <c r="BD341" s="84"/>
      <c r="BE341" s="84"/>
      <c r="BF341" s="84"/>
      <c r="BG341" s="84"/>
      <c r="BH341" s="84"/>
      <c r="BI341" s="84"/>
      <c r="BJ341" s="84"/>
      <c r="BK341" s="84"/>
      <c r="BL341" s="84"/>
      <c r="BM341" s="84"/>
      <c r="BN341" s="84"/>
      <c r="BO341" s="84"/>
      <c r="BP341" s="84"/>
      <c r="BQ341" s="84"/>
      <c r="BR341" s="84"/>
      <c r="BS341" s="84"/>
      <c r="BT341" s="84"/>
      <c r="BU341" s="84"/>
      <c r="BV341" s="84"/>
      <c r="BW341" s="84"/>
      <c r="BX341" s="85"/>
      <c r="BY341" s="86"/>
      <c r="BZ341" s="84"/>
      <c r="CA341" s="84"/>
      <c r="CB341" s="84"/>
      <c r="CC341" s="84"/>
      <c r="CD341" s="84"/>
      <c r="CE341" s="84"/>
      <c r="CF341" s="84"/>
      <c r="CG341" s="84"/>
      <c r="CH341" s="84"/>
      <c r="CI341" s="84"/>
      <c r="CJ341" s="84"/>
      <c r="CK341" s="84"/>
      <c r="CL341" s="84"/>
      <c r="CM341" s="84"/>
      <c r="CN341" s="84"/>
      <c r="CO341" s="84"/>
      <c r="CP341" s="84"/>
      <c r="CQ341" s="84"/>
      <c r="CR341" s="84"/>
      <c r="CS341" s="84"/>
      <c r="CT341" s="84"/>
      <c r="CU341" s="84"/>
      <c r="CV341" s="84"/>
      <c r="CW341" s="84"/>
      <c r="CX341" s="84"/>
      <c r="CY341" s="84"/>
      <c r="CZ341" s="84"/>
      <c r="DA341" s="84"/>
      <c r="DB341" s="84"/>
      <c r="DC341" s="85"/>
    </row>
    <row r="342" customFormat="false" ht="24" hidden="true" customHeight="false" outlineLevel="0" collapsed="false">
      <c r="A342" s="70" t="n">
        <f aca="false">(ROW()-6)/2</f>
        <v>168</v>
      </c>
      <c r="B342" s="100" t="n">
        <f aca="false">B341</f>
        <v>73</v>
      </c>
      <c r="C342" s="101" t="str">
        <f aca="false">C341</f>
        <v>引継面談／会場見学 時間予約(一覧)画面</v>
      </c>
      <c r="D342" s="102" t="str">
        <f aca="false">D341</f>
        <v>引継面談／会場見学 時間予約(一覧)画面の新規作成</v>
      </c>
      <c r="E342" s="74" t="str">
        <f aca="false">E340</f>
        <v>企業担当者</v>
      </c>
      <c r="F342" s="74" t="str">
        <f aca="false">F340</f>
        <v>中級</v>
      </c>
      <c r="G342" s="74" t="str">
        <f aca="false">G340</f>
        <v>C</v>
      </c>
      <c r="H342" s="77" t="s">
        <v>31</v>
      </c>
      <c r="I342" s="78" t="n">
        <f aca="false">変更管理台帳!$AX79</f>
        <v>4.54285714285714</v>
      </c>
      <c r="J342" s="79" t="s">
        <v>32</v>
      </c>
      <c r="K342" s="81" t="n">
        <f aca="false">IF($L340&lt;&gt;"",WORKDAY($L340,1,祝日・休校日!$B$3:$B$62),"")</f>
        <v>45341</v>
      </c>
      <c r="L342" s="81" t="n">
        <f aca="false">IF($K342&lt;&gt;"",WORKDAY($K342,$I342 -0.11,祝日・休校日!$B$3:$B$62),"")</f>
        <v>45348</v>
      </c>
      <c r="M342" s="76" t="n">
        <f aca="false">M341</f>
        <v>0</v>
      </c>
      <c r="N342" s="82" t="n">
        <f aca="false">IF(MAX(O342:DC342)&lt;&gt;0,IF(MAX(O343:DC343)/MAX(O342:DC342)=1,1,MAX(O343:DC343)/MAX(O342:DC342)),0)</f>
        <v>0</v>
      </c>
      <c r="O342" s="83"/>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5"/>
      <c r="AT342" s="86"/>
      <c r="AU342" s="84"/>
      <c r="AV342" s="84"/>
      <c r="AW342" s="84"/>
      <c r="AX342" s="84"/>
      <c r="AY342" s="84"/>
      <c r="AZ342" s="84"/>
      <c r="BA342" s="84"/>
      <c r="BB342" s="84"/>
      <c r="BC342" s="84"/>
      <c r="BD342" s="84"/>
      <c r="BE342" s="84"/>
      <c r="BF342" s="84"/>
      <c r="BG342" s="84"/>
      <c r="BH342" s="84"/>
      <c r="BI342" s="84"/>
      <c r="BJ342" s="84"/>
      <c r="BK342" s="84"/>
      <c r="BL342" s="84"/>
      <c r="BM342" s="84"/>
      <c r="BN342" s="84"/>
      <c r="BO342" s="84"/>
      <c r="BP342" s="84"/>
      <c r="BQ342" s="84"/>
      <c r="BR342" s="84"/>
      <c r="BS342" s="84"/>
      <c r="BT342" s="84"/>
      <c r="BU342" s="84"/>
      <c r="BV342" s="84"/>
      <c r="BW342" s="84"/>
      <c r="BX342" s="85"/>
      <c r="BY342" s="86"/>
      <c r="BZ342" s="84"/>
      <c r="CA342" s="84"/>
      <c r="CB342" s="84"/>
      <c r="CC342" s="84"/>
      <c r="CD342" s="84"/>
      <c r="CE342" s="84"/>
      <c r="CF342" s="84"/>
      <c r="CG342" s="84"/>
      <c r="CH342" s="84"/>
      <c r="CI342" s="84"/>
      <c r="CJ342" s="84"/>
      <c r="CK342" s="84"/>
      <c r="CL342" s="84"/>
      <c r="CM342" s="84"/>
      <c r="CN342" s="84"/>
      <c r="CO342" s="84"/>
      <c r="CP342" s="84"/>
      <c r="CQ342" s="84"/>
      <c r="CR342" s="84"/>
      <c r="CS342" s="84"/>
      <c r="CT342" s="84"/>
      <c r="CU342" s="84"/>
      <c r="CV342" s="84"/>
      <c r="CW342" s="84"/>
      <c r="CX342" s="84"/>
      <c r="CY342" s="84"/>
      <c r="CZ342" s="84"/>
      <c r="DA342" s="84"/>
      <c r="DB342" s="84"/>
      <c r="DC342" s="85"/>
    </row>
    <row r="343" customFormat="false" ht="24" hidden="true" customHeight="false" outlineLevel="0" collapsed="false">
      <c r="A343" s="87" t="n">
        <f aca="false">A342</f>
        <v>168</v>
      </c>
      <c r="B343" s="105" t="n">
        <f aca="false">B342</f>
        <v>73</v>
      </c>
      <c r="C343" s="106" t="str">
        <f aca="false">C342</f>
        <v>引継面談／会場見学 時間予約(一覧)画面</v>
      </c>
      <c r="D343" s="107" t="str">
        <f aca="false">D342</f>
        <v>引継面談／会場見学 時間予約(一覧)画面の新規作成</v>
      </c>
      <c r="E343" s="91" t="str">
        <f aca="false">E342</f>
        <v>企業担当者</v>
      </c>
      <c r="F343" s="91" t="str">
        <f aca="false">F342</f>
        <v>中級</v>
      </c>
      <c r="G343" s="91" t="str">
        <f aca="false">G342</f>
        <v>C</v>
      </c>
      <c r="H343" s="92" t="str">
        <f aca="false">H342</f>
        <v>製造</v>
      </c>
      <c r="I343" s="93" t="n">
        <f aca="false">I342</f>
        <v>4.54285714285714</v>
      </c>
      <c r="J343" s="94" t="s">
        <v>33</v>
      </c>
      <c r="K343" s="110"/>
      <c r="L343" s="96"/>
      <c r="M343" s="97" t="n">
        <f aca="false">M342</f>
        <v>0</v>
      </c>
      <c r="N343" s="98" t="n">
        <f aca="false">N342</f>
        <v>0</v>
      </c>
      <c r="O343" s="83"/>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5"/>
      <c r="AT343" s="86"/>
      <c r="AU343" s="84"/>
      <c r="AV343" s="84"/>
      <c r="AW343" s="84"/>
      <c r="AX343" s="84"/>
      <c r="AY343" s="84"/>
      <c r="AZ343" s="84"/>
      <c r="BA343" s="84"/>
      <c r="BB343" s="84"/>
      <c r="BC343" s="84"/>
      <c r="BD343" s="84"/>
      <c r="BE343" s="84"/>
      <c r="BF343" s="84"/>
      <c r="BG343" s="84"/>
      <c r="BH343" s="84"/>
      <c r="BI343" s="84"/>
      <c r="BJ343" s="84"/>
      <c r="BK343" s="84"/>
      <c r="BL343" s="84"/>
      <c r="BM343" s="84"/>
      <c r="BN343" s="84"/>
      <c r="BO343" s="84"/>
      <c r="BP343" s="84"/>
      <c r="BQ343" s="84"/>
      <c r="BR343" s="84"/>
      <c r="BS343" s="84"/>
      <c r="BT343" s="84"/>
      <c r="BU343" s="84"/>
      <c r="BV343" s="84"/>
      <c r="BW343" s="84"/>
      <c r="BX343" s="85"/>
      <c r="BY343" s="86"/>
      <c r="BZ343" s="84"/>
      <c r="CA343" s="84"/>
      <c r="CB343" s="84"/>
      <c r="CC343" s="84"/>
      <c r="CD343" s="84"/>
      <c r="CE343" s="84"/>
      <c r="CF343" s="84"/>
      <c r="CG343" s="84"/>
      <c r="CH343" s="84"/>
      <c r="CI343" s="84"/>
      <c r="CJ343" s="84"/>
      <c r="CK343" s="84"/>
      <c r="CL343" s="84"/>
      <c r="CM343" s="84"/>
      <c r="CN343" s="84"/>
      <c r="CO343" s="84"/>
      <c r="CP343" s="84"/>
      <c r="CQ343" s="84"/>
      <c r="CR343" s="84"/>
      <c r="CS343" s="84"/>
      <c r="CT343" s="84"/>
      <c r="CU343" s="84"/>
      <c r="CV343" s="84"/>
      <c r="CW343" s="84"/>
      <c r="CX343" s="84"/>
      <c r="CY343" s="84"/>
      <c r="CZ343" s="84"/>
      <c r="DA343" s="84"/>
      <c r="DB343" s="84"/>
      <c r="DC343" s="85"/>
    </row>
    <row r="344" customFormat="false" ht="24" hidden="true" customHeight="false" outlineLevel="0" collapsed="false">
      <c r="A344" s="99" t="n">
        <f aca="false">(ROW()-6)/2</f>
        <v>169</v>
      </c>
      <c r="B344" s="100" t="n">
        <f aca="false">B343</f>
        <v>73</v>
      </c>
      <c r="C344" s="101" t="str">
        <f aca="false">C343</f>
        <v>引継面談／会場見学 時間予約(一覧)画面</v>
      </c>
      <c r="D344" s="102" t="str">
        <f aca="false">D343</f>
        <v>引継面談／会場見学 時間予約(一覧)画面の新規作成</v>
      </c>
      <c r="E344" s="74" t="str">
        <f aca="false">E342</f>
        <v>企業担当者</v>
      </c>
      <c r="F344" s="74" t="str">
        <f aca="false">F342</f>
        <v>中級</v>
      </c>
      <c r="G344" s="74" t="str">
        <f aca="false">G342</f>
        <v>C</v>
      </c>
      <c r="H344" s="103" t="s">
        <v>34</v>
      </c>
      <c r="I344" s="78" t="n">
        <f aca="false">変更管理台帳!$BW79</f>
        <v>3.77142857142857</v>
      </c>
      <c r="J344" s="79" t="s">
        <v>32</v>
      </c>
      <c r="K344" s="81" t="n">
        <f aca="false">IF($L342&lt;&gt;"",WORKDAY($L342,1,祝日・休校日!$B$3:$B$62),"")</f>
        <v>45349</v>
      </c>
      <c r="L344" s="81" t="n">
        <f aca="false">IF($K344&lt;&gt;"",WORKDAY($K344,$I344 -0.11,祝日・休校日!$B$3:$B$62),"")</f>
        <v>45352</v>
      </c>
      <c r="M344" s="76" t="n">
        <f aca="false">M343</f>
        <v>0</v>
      </c>
      <c r="N344" s="82" t="n">
        <f aca="false">IF(MAX(O344:DC344)&lt;&gt;0,IF(MAX(O345:DC345)/MAX(O344:DC344)=1,1,MAX(O345:DC345)/MAX(O344:DC344)),0)</f>
        <v>0</v>
      </c>
      <c r="O344" s="83"/>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5"/>
      <c r="AT344" s="86"/>
      <c r="AU344" s="84"/>
      <c r="AV344" s="84"/>
      <c r="AW344" s="84"/>
      <c r="AX344" s="84"/>
      <c r="AY344" s="84"/>
      <c r="AZ344" s="84"/>
      <c r="BA344" s="84"/>
      <c r="BB344" s="84"/>
      <c r="BC344" s="84"/>
      <c r="BD344" s="84"/>
      <c r="BE344" s="84"/>
      <c r="BF344" s="84"/>
      <c r="BG344" s="84"/>
      <c r="BH344" s="84"/>
      <c r="BI344" s="84"/>
      <c r="BJ344" s="84"/>
      <c r="BK344" s="84"/>
      <c r="BL344" s="84"/>
      <c r="BM344" s="84"/>
      <c r="BN344" s="84"/>
      <c r="BO344" s="84"/>
      <c r="BP344" s="84"/>
      <c r="BQ344" s="84"/>
      <c r="BR344" s="84"/>
      <c r="BS344" s="84"/>
      <c r="BT344" s="84"/>
      <c r="BU344" s="84"/>
      <c r="BV344" s="84"/>
      <c r="BW344" s="84"/>
      <c r="BX344" s="85"/>
      <c r="BY344" s="86"/>
      <c r="BZ344" s="84"/>
      <c r="CA344" s="84"/>
      <c r="CB344" s="84"/>
      <c r="CC344" s="84"/>
      <c r="CD344" s="84"/>
      <c r="CE344" s="84"/>
      <c r="CF344" s="84"/>
      <c r="CG344" s="84"/>
      <c r="CH344" s="84"/>
      <c r="CI344" s="84"/>
      <c r="CJ344" s="84"/>
      <c r="CK344" s="84"/>
      <c r="CL344" s="84"/>
      <c r="CM344" s="84"/>
      <c r="CN344" s="84"/>
      <c r="CO344" s="84"/>
      <c r="CP344" s="84"/>
      <c r="CQ344" s="84"/>
      <c r="CR344" s="84"/>
      <c r="CS344" s="84"/>
      <c r="CT344" s="84"/>
      <c r="CU344" s="84"/>
      <c r="CV344" s="84"/>
      <c r="CW344" s="84"/>
      <c r="CX344" s="84"/>
      <c r="CY344" s="84"/>
      <c r="CZ344" s="84"/>
      <c r="DA344" s="84"/>
      <c r="DB344" s="84"/>
      <c r="DC344" s="85"/>
    </row>
    <row r="345" customFormat="false" ht="24" hidden="true" customHeight="false" outlineLevel="0" collapsed="false">
      <c r="A345" s="104" t="n">
        <f aca="false">A344</f>
        <v>169</v>
      </c>
      <c r="B345" s="105" t="n">
        <f aca="false">B344</f>
        <v>73</v>
      </c>
      <c r="C345" s="106" t="str">
        <f aca="false">C344</f>
        <v>引継面談／会場見学 時間予約(一覧)画面</v>
      </c>
      <c r="D345" s="107" t="str">
        <f aca="false">D344</f>
        <v>引継面談／会場見学 時間予約(一覧)画面の新規作成</v>
      </c>
      <c r="E345" s="91" t="str">
        <f aca="false">E344</f>
        <v>企業担当者</v>
      </c>
      <c r="F345" s="91" t="str">
        <f aca="false">F344</f>
        <v>中級</v>
      </c>
      <c r="G345" s="91" t="str">
        <f aca="false">G344</f>
        <v>C</v>
      </c>
      <c r="H345" s="108" t="str">
        <f aca="false">H344</f>
        <v>試験</v>
      </c>
      <c r="I345" s="109" t="n">
        <f aca="false">I344</f>
        <v>3.77142857142857</v>
      </c>
      <c r="J345" s="94" t="s">
        <v>33</v>
      </c>
      <c r="K345" s="110"/>
      <c r="L345" s="96"/>
      <c r="M345" s="97" t="n">
        <f aca="false">M344</f>
        <v>0</v>
      </c>
      <c r="N345" s="98" t="n">
        <f aca="false">N344</f>
        <v>0</v>
      </c>
      <c r="O345" s="83"/>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5"/>
      <c r="AT345" s="86"/>
      <c r="AU345" s="84"/>
      <c r="AV345" s="84"/>
      <c r="AW345" s="84"/>
      <c r="AX345" s="84"/>
      <c r="AY345" s="84"/>
      <c r="AZ345" s="84"/>
      <c r="BA345" s="84"/>
      <c r="BB345" s="84"/>
      <c r="BC345" s="84"/>
      <c r="BD345" s="84"/>
      <c r="BE345" s="84"/>
      <c r="BF345" s="84"/>
      <c r="BG345" s="84"/>
      <c r="BH345" s="84"/>
      <c r="BI345" s="84"/>
      <c r="BJ345" s="84"/>
      <c r="BK345" s="84"/>
      <c r="BL345" s="84"/>
      <c r="BM345" s="84"/>
      <c r="BN345" s="84"/>
      <c r="BO345" s="84"/>
      <c r="BP345" s="84"/>
      <c r="BQ345" s="84"/>
      <c r="BR345" s="84"/>
      <c r="BS345" s="84"/>
      <c r="BT345" s="84"/>
      <c r="BU345" s="84"/>
      <c r="BV345" s="84"/>
      <c r="BW345" s="84"/>
      <c r="BX345" s="85"/>
      <c r="BY345" s="86"/>
      <c r="BZ345" s="84"/>
      <c r="CA345" s="84"/>
      <c r="CB345" s="84"/>
      <c r="CC345" s="84"/>
      <c r="CD345" s="84"/>
      <c r="CE345" s="84"/>
      <c r="CF345" s="84"/>
      <c r="CG345" s="84"/>
      <c r="CH345" s="84"/>
      <c r="CI345" s="84"/>
      <c r="CJ345" s="84"/>
      <c r="CK345" s="84"/>
      <c r="CL345" s="84"/>
      <c r="CM345" s="84"/>
      <c r="CN345" s="84"/>
      <c r="CO345" s="84"/>
      <c r="CP345" s="84"/>
      <c r="CQ345" s="84"/>
      <c r="CR345" s="84"/>
      <c r="CS345" s="84"/>
      <c r="CT345" s="84"/>
      <c r="CU345" s="84"/>
      <c r="CV345" s="84"/>
      <c r="CW345" s="84"/>
      <c r="CX345" s="84"/>
      <c r="CY345" s="84"/>
      <c r="CZ345" s="84"/>
      <c r="DA345" s="84"/>
      <c r="DB345" s="84"/>
      <c r="DC345" s="85"/>
    </row>
    <row r="346" customFormat="false" ht="36" hidden="true" customHeight="false" outlineLevel="0" collapsed="false">
      <c r="A346" s="70" t="n">
        <f aca="false">(ROW()-6)/2</f>
        <v>170</v>
      </c>
      <c r="B346" s="71" t="n">
        <f aca="false">変更管理台帳!$A80</f>
        <v>74</v>
      </c>
      <c r="C346" s="72" t="str">
        <f aca="false">変更管理台帳!$B80</f>
        <v>引継面談／会場見学 時間予約(登録・変更・削除)画面</v>
      </c>
      <c r="D346" s="73" t="str">
        <f aca="false">変更管理台帳!$C80</f>
        <v>引継面談／会場見学 時間予約(登録・変更・削除)画面の新規作成</v>
      </c>
      <c r="E346" s="74" t="str">
        <f aca="false">変更管理台帳!$G80</f>
        <v>企業担当者</v>
      </c>
      <c r="F346" s="75" t="str">
        <f aca="false">変更管理台帳!$K80</f>
        <v>中級</v>
      </c>
      <c r="G346" s="76" t="str">
        <f aca="false">変更管理台帳!$L80</f>
        <v>C</v>
      </c>
      <c r="H346" s="77" t="s">
        <v>31</v>
      </c>
      <c r="I346" s="78" t="n">
        <f aca="false">変更管理台帳!$AX80</f>
        <v>4.85714285714286</v>
      </c>
      <c r="J346" s="79" t="s">
        <v>32</v>
      </c>
      <c r="K346" s="80" t="n">
        <v>45336</v>
      </c>
      <c r="L346" s="81" t="n">
        <f aca="false">IF($K346&lt;&gt;"",WORKDAY($K346,$I346 -0.11,祝日・休校日!$B$3:$B$62),"")</f>
        <v>45342</v>
      </c>
      <c r="M346" s="76"/>
      <c r="N346" s="82" t="n">
        <f aca="false">IF(MAX(O346:DC346)&lt;&gt;0,IF(MAX(O347:DC347)/MAX(O346:DC346)=1,1,MAX(O347:DC347)/MAX(O346:DC346)),0)</f>
        <v>0</v>
      </c>
      <c r="O346" s="83"/>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5"/>
      <c r="AT346" s="86"/>
      <c r="AU346" s="84"/>
      <c r="AV346" s="84"/>
      <c r="AW346" s="84"/>
      <c r="AX346" s="84"/>
      <c r="AY346" s="84"/>
      <c r="AZ346" s="84"/>
      <c r="BA346" s="84"/>
      <c r="BB346" s="84"/>
      <c r="BC346" s="84"/>
      <c r="BD346" s="84"/>
      <c r="BE346" s="84"/>
      <c r="BF346" s="84"/>
      <c r="BG346" s="84"/>
      <c r="BH346" s="84"/>
      <c r="BI346" s="84"/>
      <c r="BJ346" s="84"/>
      <c r="BK346" s="84"/>
      <c r="BL346" s="84"/>
      <c r="BM346" s="84"/>
      <c r="BN346" s="84"/>
      <c r="BO346" s="84"/>
      <c r="BP346" s="84"/>
      <c r="BQ346" s="84"/>
      <c r="BR346" s="84"/>
      <c r="BS346" s="84"/>
      <c r="BT346" s="84"/>
      <c r="BU346" s="84"/>
      <c r="BV346" s="84"/>
      <c r="BW346" s="84"/>
      <c r="BX346" s="85"/>
      <c r="BY346" s="86"/>
      <c r="BZ346" s="84"/>
      <c r="CA346" s="84"/>
      <c r="CB346" s="84"/>
      <c r="CC346" s="84"/>
      <c r="CD346" s="84"/>
      <c r="CE346" s="84"/>
      <c r="CF346" s="84"/>
      <c r="CG346" s="84"/>
      <c r="CH346" s="84"/>
      <c r="CI346" s="84"/>
      <c r="CJ346" s="84"/>
      <c r="CK346" s="84"/>
      <c r="CL346" s="84"/>
      <c r="CM346" s="84"/>
      <c r="CN346" s="84"/>
      <c r="CO346" s="84"/>
      <c r="CP346" s="84"/>
      <c r="CQ346" s="84"/>
      <c r="CR346" s="84"/>
      <c r="CS346" s="84"/>
      <c r="CT346" s="84"/>
      <c r="CU346" s="84"/>
      <c r="CV346" s="84"/>
      <c r="CW346" s="84"/>
      <c r="CX346" s="84"/>
      <c r="CY346" s="84"/>
      <c r="CZ346" s="84"/>
      <c r="DA346" s="84"/>
      <c r="DB346" s="84"/>
      <c r="DC346" s="85"/>
    </row>
    <row r="347" customFormat="false" ht="36" hidden="true" customHeight="false" outlineLevel="0" collapsed="false">
      <c r="A347" s="87" t="n">
        <f aca="false">A346</f>
        <v>170</v>
      </c>
      <c r="B347" s="88" t="n">
        <f aca="false">B346</f>
        <v>74</v>
      </c>
      <c r="C347" s="89" t="str">
        <f aca="false">C346</f>
        <v>引継面談／会場見学 時間予約(登録・変更・削除)画面</v>
      </c>
      <c r="D347" s="90" t="str">
        <f aca="false">D346</f>
        <v>引継面談／会場見学 時間予約(登録・変更・削除)画面の新規作成</v>
      </c>
      <c r="E347" s="91" t="str">
        <f aca="false">E346</f>
        <v>企業担当者</v>
      </c>
      <c r="F347" s="91" t="str">
        <f aca="false">F346</f>
        <v>中級</v>
      </c>
      <c r="G347" s="91" t="str">
        <f aca="false">G346</f>
        <v>C</v>
      </c>
      <c r="H347" s="92" t="str">
        <f aca="false">H346</f>
        <v>製造</v>
      </c>
      <c r="I347" s="93" t="n">
        <f aca="false">I346</f>
        <v>4.85714285714286</v>
      </c>
      <c r="J347" s="94" t="s">
        <v>33</v>
      </c>
      <c r="K347" s="110"/>
      <c r="L347" s="96"/>
      <c r="M347" s="97" t="n">
        <f aca="false">M346</f>
        <v>0</v>
      </c>
      <c r="N347" s="98" t="n">
        <f aca="false">N346</f>
        <v>0</v>
      </c>
      <c r="O347" s="83"/>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5"/>
      <c r="AT347" s="86"/>
      <c r="AU347" s="84"/>
      <c r="AV347" s="84"/>
      <c r="AW347" s="84"/>
      <c r="AX347" s="84"/>
      <c r="AY347" s="84"/>
      <c r="AZ347" s="84"/>
      <c r="BA347" s="84"/>
      <c r="BB347" s="84"/>
      <c r="BC347" s="84"/>
      <c r="BD347" s="84"/>
      <c r="BE347" s="84"/>
      <c r="BF347" s="84"/>
      <c r="BG347" s="84"/>
      <c r="BH347" s="84"/>
      <c r="BI347" s="84"/>
      <c r="BJ347" s="84"/>
      <c r="BK347" s="84"/>
      <c r="BL347" s="84"/>
      <c r="BM347" s="84"/>
      <c r="BN347" s="84"/>
      <c r="BO347" s="84"/>
      <c r="BP347" s="84"/>
      <c r="BQ347" s="84"/>
      <c r="BR347" s="84"/>
      <c r="BS347" s="84"/>
      <c r="BT347" s="84"/>
      <c r="BU347" s="84"/>
      <c r="BV347" s="84"/>
      <c r="BW347" s="84"/>
      <c r="BX347" s="85"/>
      <c r="BY347" s="86"/>
      <c r="BZ347" s="84"/>
      <c r="CA347" s="84"/>
      <c r="CB347" s="84"/>
      <c r="CC347" s="84"/>
      <c r="CD347" s="84"/>
      <c r="CE347" s="84"/>
      <c r="CF347" s="84"/>
      <c r="CG347" s="84"/>
      <c r="CH347" s="84"/>
      <c r="CI347" s="84"/>
      <c r="CJ347" s="84"/>
      <c r="CK347" s="84"/>
      <c r="CL347" s="84"/>
      <c r="CM347" s="84"/>
      <c r="CN347" s="84"/>
      <c r="CO347" s="84"/>
      <c r="CP347" s="84"/>
      <c r="CQ347" s="84"/>
      <c r="CR347" s="84"/>
      <c r="CS347" s="84"/>
      <c r="CT347" s="84"/>
      <c r="CU347" s="84"/>
      <c r="CV347" s="84"/>
      <c r="CW347" s="84"/>
      <c r="CX347" s="84"/>
      <c r="CY347" s="84"/>
      <c r="CZ347" s="84"/>
      <c r="DA347" s="84"/>
      <c r="DB347" s="84"/>
      <c r="DC347" s="85"/>
    </row>
    <row r="348" customFormat="false" ht="36" hidden="true" customHeight="false" outlineLevel="0" collapsed="false">
      <c r="A348" s="99" t="n">
        <f aca="false">(ROW()-6)/2</f>
        <v>171</v>
      </c>
      <c r="B348" s="100" t="n">
        <f aca="false">B347</f>
        <v>74</v>
      </c>
      <c r="C348" s="101" t="str">
        <f aca="false">C347</f>
        <v>引継面談／会場見学 時間予約(登録・変更・削除)画面</v>
      </c>
      <c r="D348" s="102" t="str">
        <f aca="false">D347</f>
        <v>引継面談／会場見学 時間予約(登録・変更・削除)画面の新規作成</v>
      </c>
      <c r="E348" s="74" t="str">
        <f aca="false">E346</f>
        <v>企業担当者</v>
      </c>
      <c r="F348" s="74" t="str">
        <f aca="false">F346</f>
        <v>中級</v>
      </c>
      <c r="G348" s="74" t="str">
        <f aca="false">G346</f>
        <v>C</v>
      </c>
      <c r="H348" s="103" t="s">
        <v>34</v>
      </c>
      <c r="I348" s="78" t="n">
        <f aca="false">変更管理台帳!$BW80</f>
        <v>4.55714285714286</v>
      </c>
      <c r="J348" s="79" t="s">
        <v>32</v>
      </c>
      <c r="K348" s="81" t="n">
        <f aca="false">IF($L346&lt;&gt;"",WORKDAY($L346,1,祝日・休校日!$B$3:$B$62),"")</f>
        <v>45343</v>
      </c>
      <c r="L348" s="81" t="n">
        <f aca="false">IF($K348&lt;&gt;"",WORKDAY($K348,$I348 -0.11,祝日・休校日!$B$3:$B$62),"")</f>
        <v>45350</v>
      </c>
      <c r="M348" s="76" t="n">
        <f aca="false">M347</f>
        <v>0</v>
      </c>
      <c r="N348" s="82" t="n">
        <f aca="false">IF(MAX(O348:DC348)&lt;&gt;0,IF(MAX(O349:DC349)/MAX(O348:DC348)=1,1,MAX(O349:DC349)/MAX(O348:DC348)),0)</f>
        <v>0</v>
      </c>
      <c r="O348" s="83"/>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5"/>
      <c r="AT348" s="86"/>
      <c r="AU348" s="84"/>
      <c r="AV348" s="84"/>
      <c r="AW348" s="84"/>
      <c r="AX348" s="84"/>
      <c r="AY348" s="84"/>
      <c r="AZ348" s="84"/>
      <c r="BA348" s="84"/>
      <c r="BB348" s="84"/>
      <c r="BC348" s="84"/>
      <c r="BD348" s="84"/>
      <c r="BE348" s="84"/>
      <c r="BF348" s="84"/>
      <c r="BG348" s="84"/>
      <c r="BH348" s="84"/>
      <c r="BI348" s="84"/>
      <c r="BJ348" s="84"/>
      <c r="BK348" s="84"/>
      <c r="BL348" s="84"/>
      <c r="BM348" s="84"/>
      <c r="BN348" s="84"/>
      <c r="BO348" s="84"/>
      <c r="BP348" s="84"/>
      <c r="BQ348" s="84"/>
      <c r="BR348" s="84"/>
      <c r="BS348" s="84"/>
      <c r="BT348" s="84"/>
      <c r="BU348" s="84"/>
      <c r="BV348" s="84"/>
      <c r="BW348" s="84"/>
      <c r="BX348" s="85"/>
      <c r="BY348" s="86"/>
      <c r="BZ348" s="84"/>
      <c r="CA348" s="84"/>
      <c r="CB348" s="84"/>
      <c r="CC348" s="84"/>
      <c r="CD348" s="84"/>
      <c r="CE348" s="84"/>
      <c r="CF348" s="84"/>
      <c r="CG348" s="84"/>
      <c r="CH348" s="84"/>
      <c r="CI348" s="84"/>
      <c r="CJ348" s="84"/>
      <c r="CK348" s="84"/>
      <c r="CL348" s="84"/>
      <c r="CM348" s="84"/>
      <c r="CN348" s="84"/>
      <c r="CO348" s="84"/>
      <c r="CP348" s="84"/>
      <c r="CQ348" s="84"/>
      <c r="CR348" s="84"/>
      <c r="CS348" s="84"/>
      <c r="CT348" s="84"/>
      <c r="CU348" s="84"/>
      <c r="CV348" s="84"/>
      <c r="CW348" s="84"/>
      <c r="CX348" s="84"/>
      <c r="CY348" s="84"/>
      <c r="CZ348" s="84"/>
      <c r="DA348" s="84"/>
      <c r="DB348" s="84"/>
      <c r="DC348" s="85"/>
    </row>
    <row r="349" customFormat="false" ht="36" hidden="true" customHeight="false" outlineLevel="0" collapsed="false">
      <c r="A349" s="104" t="n">
        <f aca="false">A348</f>
        <v>171</v>
      </c>
      <c r="B349" s="105" t="n">
        <f aca="false">B348</f>
        <v>74</v>
      </c>
      <c r="C349" s="106" t="str">
        <f aca="false">C348</f>
        <v>引継面談／会場見学 時間予約(登録・変更・削除)画面</v>
      </c>
      <c r="D349" s="107" t="str">
        <f aca="false">D348</f>
        <v>引継面談／会場見学 時間予約(登録・変更・削除)画面の新規作成</v>
      </c>
      <c r="E349" s="91" t="str">
        <f aca="false">E348</f>
        <v>企業担当者</v>
      </c>
      <c r="F349" s="91" t="str">
        <f aca="false">F348</f>
        <v>中級</v>
      </c>
      <c r="G349" s="91" t="str">
        <f aca="false">G348</f>
        <v>C</v>
      </c>
      <c r="H349" s="108" t="str">
        <f aca="false">H348</f>
        <v>試験</v>
      </c>
      <c r="I349" s="109" t="n">
        <f aca="false">I348</f>
        <v>4.55714285714286</v>
      </c>
      <c r="J349" s="94" t="s">
        <v>33</v>
      </c>
      <c r="K349" s="110"/>
      <c r="L349" s="96"/>
      <c r="M349" s="97" t="n">
        <f aca="false">M348</f>
        <v>0</v>
      </c>
      <c r="N349" s="98" t="n">
        <f aca="false">N348</f>
        <v>0</v>
      </c>
      <c r="O349" s="83"/>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5"/>
      <c r="AT349" s="86"/>
      <c r="AU349" s="84"/>
      <c r="AV349" s="84"/>
      <c r="AW349" s="84"/>
      <c r="AX349" s="84"/>
      <c r="AY349" s="84"/>
      <c r="AZ349" s="84"/>
      <c r="BA349" s="84"/>
      <c r="BB349" s="84"/>
      <c r="BC349" s="84"/>
      <c r="BD349" s="84"/>
      <c r="BE349" s="84"/>
      <c r="BF349" s="84"/>
      <c r="BG349" s="84"/>
      <c r="BH349" s="84"/>
      <c r="BI349" s="84"/>
      <c r="BJ349" s="84"/>
      <c r="BK349" s="84"/>
      <c r="BL349" s="84"/>
      <c r="BM349" s="84"/>
      <c r="BN349" s="84"/>
      <c r="BO349" s="84"/>
      <c r="BP349" s="84"/>
      <c r="BQ349" s="84"/>
      <c r="BR349" s="84"/>
      <c r="BS349" s="84"/>
      <c r="BT349" s="84"/>
      <c r="BU349" s="84"/>
      <c r="BV349" s="84"/>
      <c r="BW349" s="84"/>
      <c r="BX349" s="85"/>
      <c r="BY349" s="86"/>
      <c r="BZ349" s="84"/>
      <c r="CA349" s="84"/>
      <c r="CB349" s="84"/>
      <c r="CC349" s="84"/>
      <c r="CD349" s="84"/>
      <c r="CE349" s="84"/>
      <c r="CF349" s="84"/>
      <c r="CG349" s="84"/>
      <c r="CH349" s="84"/>
      <c r="CI349" s="84"/>
      <c r="CJ349" s="84"/>
      <c r="CK349" s="84"/>
      <c r="CL349" s="84"/>
      <c r="CM349" s="84"/>
      <c r="CN349" s="84"/>
      <c r="CO349" s="84"/>
      <c r="CP349" s="84"/>
      <c r="CQ349" s="84"/>
      <c r="CR349" s="84"/>
      <c r="CS349" s="84"/>
      <c r="CT349" s="84"/>
      <c r="CU349" s="84"/>
      <c r="CV349" s="84"/>
      <c r="CW349" s="84"/>
      <c r="CX349" s="84"/>
      <c r="CY349" s="84"/>
      <c r="CZ349" s="84"/>
      <c r="DA349" s="84"/>
      <c r="DB349" s="84"/>
      <c r="DC349" s="85"/>
    </row>
    <row r="350" customFormat="false" ht="18.75" hidden="true" customHeight="false" outlineLevel="0" collapsed="false">
      <c r="A350" s="70" t="n">
        <f aca="false">(ROW()-6)/2</f>
        <v>172</v>
      </c>
      <c r="B350" s="71" t="n">
        <f aca="false">変更管理台帳!$A81</f>
        <v>75</v>
      </c>
      <c r="C350" s="72" t="str">
        <f aca="false">変更管理台帳!$B81</f>
        <v>成果報告会一覧画面</v>
      </c>
      <c r="D350" s="73" t="str">
        <f aca="false">変更管理台帳!$C81</f>
        <v>成果報告会予約が未予約の場合の表示</v>
      </c>
      <c r="E350" s="74" t="str">
        <f aca="false">変更管理台帳!$G81</f>
        <v>企業担当者</v>
      </c>
      <c r="F350" s="75" t="str">
        <f aca="false">変更管理台帳!$K81</f>
        <v>初級</v>
      </c>
      <c r="G350" s="76" t="str">
        <f aca="false">変更管理台帳!$L81</f>
        <v>C</v>
      </c>
      <c r="H350" s="77" t="s">
        <v>31</v>
      </c>
      <c r="I350" s="78" t="n">
        <f aca="false">変更管理台帳!$AX81</f>
        <v>2.14285714285714</v>
      </c>
      <c r="J350" s="79" t="s">
        <v>32</v>
      </c>
      <c r="K350" s="80" t="n">
        <v>45336</v>
      </c>
      <c r="L350" s="81" t="n">
        <f aca="false">IF($K350&lt;&gt;"",WORKDAY($K350,$I350 -0.11,祝日・休校日!$B$3:$B$62),"")</f>
        <v>45338</v>
      </c>
      <c r="M350" s="76"/>
      <c r="N350" s="82" t="n">
        <f aca="false">IF(MAX(O350:DC350)&lt;&gt;0,IF(MAX(O351:DC351)/MAX(O350:DC350)=1,1,MAX(O351:DC351)/MAX(O350:DC350)),0)</f>
        <v>0</v>
      </c>
      <c r="O350" s="83"/>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5"/>
      <c r="AT350" s="86"/>
      <c r="AU350" s="84"/>
      <c r="AV350" s="84"/>
      <c r="AW350" s="84"/>
      <c r="AX350" s="84"/>
      <c r="AY350" s="84"/>
      <c r="AZ350" s="84"/>
      <c r="BA350" s="84"/>
      <c r="BB350" s="84"/>
      <c r="BC350" s="84"/>
      <c r="BD350" s="84"/>
      <c r="BE350" s="84"/>
      <c r="BF350" s="84"/>
      <c r="BG350" s="84"/>
      <c r="BH350" s="84"/>
      <c r="BI350" s="84"/>
      <c r="BJ350" s="84"/>
      <c r="BK350" s="84"/>
      <c r="BL350" s="84"/>
      <c r="BM350" s="84"/>
      <c r="BN350" s="84"/>
      <c r="BO350" s="84"/>
      <c r="BP350" s="84"/>
      <c r="BQ350" s="84"/>
      <c r="BR350" s="84"/>
      <c r="BS350" s="84"/>
      <c r="BT350" s="84"/>
      <c r="BU350" s="84"/>
      <c r="BV350" s="84"/>
      <c r="BW350" s="84"/>
      <c r="BX350" s="85"/>
      <c r="BY350" s="86"/>
      <c r="BZ350" s="84"/>
      <c r="CA350" s="84"/>
      <c r="CB350" s="84"/>
      <c r="CC350" s="84"/>
      <c r="CD350" s="84"/>
      <c r="CE350" s="84"/>
      <c r="CF350" s="84"/>
      <c r="CG350" s="84"/>
      <c r="CH350" s="84"/>
      <c r="CI350" s="84"/>
      <c r="CJ350" s="84"/>
      <c r="CK350" s="84"/>
      <c r="CL350" s="84"/>
      <c r="CM350" s="84"/>
      <c r="CN350" s="84"/>
      <c r="CO350" s="84"/>
      <c r="CP350" s="84"/>
      <c r="CQ350" s="84"/>
      <c r="CR350" s="84"/>
      <c r="CS350" s="84"/>
      <c r="CT350" s="84"/>
      <c r="CU350" s="84"/>
      <c r="CV350" s="84"/>
      <c r="CW350" s="84"/>
      <c r="CX350" s="84"/>
      <c r="CY350" s="84"/>
      <c r="CZ350" s="84"/>
      <c r="DA350" s="84"/>
      <c r="DB350" s="84"/>
      <c r="DC350" s="85"/>
    </row>
    <row r="351" customFormat="false" ht="18.75" hidden="true" customHeight="false" outlineLevel="0" collapsed="false">
      <c r="A351" s="87" t="n">
        <f aca="false">A350</f>
        <v>172</v>
      </c>
      <c r="B351" s="88" t="n">
        <f aca="false">B350</f>
        <v>75</v>
      </c>
      <c r="C351" s="89" t="str">
        <f aca="false">C350</f>
        <v>成果報告会一覧画面</v>
      </c>
      <c r="D351" s="90" t="str">
        <f aca="false">D350</f>
        <v>成果報告会予約が未予約の場合の表示</v>
      </c>
      <c r="E351" s="91" t="str">
        <f aca="false">E350</f>
        <v>企業担当者</v>
      </c>
      <c r="F351" s="91" t="str">
        <f aca="false">F350</f>
        <v>初級</v>
      </c>
      <c r="G351" s="91" t="str">
        <f aca="false">G350</f>
        <v>C</v>
      </c>
      <c r="H351" s="92" t="str">
        <f aca="false">H350</f>
        <v>製造</v>
      </c>
      <c r="I351" s="93" t="n">
        <f aca="false">I350</f>
        <v>2.14285714285714</v>
      </c>
      <c r="J351" s="94" t="s">
        <v>33</v>
      </c>
      <c r="K351" s="110"/>
      <c r="L351" s="96"/>
      <c r="M351" s="97" t="n">
        <f aca="false">M350</f>
        <v>0</v>
      </c>
      <c r="N351" s="98" t="n">
        <f aca="false">N350</f>
        <v>0</v>
      </c>
      <c r="O351" s="83"/>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5"/>
      <c r="AT351" s="86"/>
      <c r="AU351" s="84"/>
      <c r="AV351" s="84"/>
      <c r="AW351" s="84"/>
      <c r="AX351" s="84"/>
      <c r="AY351" s="84"/>
      <c r="AZ351" s="84"/>
      <c r="BA351" s="84"/>
      <c r="BB351" s="84"/>
      <c r="BC351" s="84"/>
      <c r="BD351" s="84"/>
      <c r="BE351" s="84"/>
      <c r="BF351" s="84"/>
      <c r="BG351" s="84"/>
      <c r="BH351" s="84"/>
      <c r="BI351" s="84"/>
      <c r="BJ351" s="84"/>
      <c r="BK351" s="84"/>
      <c r="BL351" s="84"/>
      <c r="BM351" s="84"/>
      <c r="BN351" s="84"/>
      <c r="BO351" s="84"/>
      <c r="BP351" s="84"/>
      <c r="BQ351" s="84"/>
      <c r="BR351" s="84"/>
      <c r="BS351" s="84"/>
      <c r="BT351" s="84"/>
      <c r="BU351" s="84"/>
      <c r="BV351" s="84"/>
      <c r="BW351" s="84"/>
      <c r="BX351" s="85"/>
      <c r="BY351" s="86"/>
      <c r="BZ351" s="84"/>
      <c r="CA351" s="84"/>
      <c r="CB351" s="84"/>
      <c r="CC351" s="84"/>
      <c r="CD351" s="84"/>
      <c r="CE351" s="84"/>
      <c r="CF351" s="84"/>
      <c r="CG351" s="84"/>
      <c r="CH351" s="84"/>
      <c r="CI351" s="84"/>
      <c r="CJ351" s="84"/>
      <c r="CK351" s="84"/>
      <c r="CL351" s="84"/>
      <c r="CM351" s="84"/>
      <c r="CN351" s="84"/>
      <c r="CO351" s="84"/>
      <c r="CP351" s="84"/>
      <c r="CQ351" s="84"/>
      <c r="CR351" s="84"/>
      <c r="CS351" s="84"/>
      <c r="CT351" s="84"/>
      <c r="CU351" s="84"/>
      <c r="CV351" s="84"/>
      <c r="CW351" s="84"/>
      <c r="CX351" s="84"/>
      <c r="CY351" s="84"/>
      <c r="CZ351" s="84"/>
      <c r="DA351" s="84"/>
      <c r="DB351" s="84"/>
      <c r="DC351" s="85"/>
    </row>
    <row r="352" customFormat="false" ht="18.75" hidden="true" customHeight="false" outlineLevel="0" collapsed="false">
      <c r="A352" s="99" t="n">
        <f aca="false">(ROW()-6)/2</f>
        <v>173</v>
      </c>
      <c r="B352" s="100" t="n">
        <f aca="false">B351</f>
        <v>75</v>
      </c>
      <c r="C352" s="101" t="str">
        <f aca="false">C351</f>
        <v>成果報告会一覧画面</v>
      </c>
      <c r="D352" s="102" t="str">
        <f aca="false">D351</f>
        <v>成果報告会予約が未予約の場合の表示</v>
      </c>
      <c r="E352" s="74" t="str">
        <f aca="false">E350</f>
        <v>企業担当者</v>
      </c>
      <c r="F352" s="74" t="str">
        <f aca="false">F350</f>
        <v>初級</v>
      </c>
      <c r="G352" s="74" t="str">
        <f aca="false">G350</f>
        <v>C</v>
      </c>
      <c r="H352" s="103" t="s">
        <v>34</v>
      </c>
      <c r="I352" s="78" t="n">
        <f aca="false">変更管理台帳!$BW81</f>
        <v>2.34285714285714</v>
      </c>
      <c r="J352" s="79" t="s">
        <v>32</v>
      </c>
      <c r="K352" s="81" t="n">
        <f aca="false">IF($L350&lt;&gt;"",WORKDAY($L350,1,祝日・休校日!$B$3:$B$62),"")</f>
        <v>45341</v>
      </c>
      <c r="L352" s="81" t="n">
        <f aca="false">IF($K352&lt;&gt;"",WORKDAY($K352,$I352 -0.11,祝日・休校日!$B$3:$B$62),"")</f>
        <v>45343</v>
      </c>
      <c r="M352" s="76" t="n">
        <f aca="false">M351</f>
        <v>0</v>
      </c>
      <c r="N352" s="82" t="n">
        <f aca="false">IF(MAX(O352:DC352)&lt;&gt;0,IF(MAX(O353:DC353)/MAX(O352:DC352)=1,1,MAX(O353:DC353)/MAX(O352:DC352)),0)</f>
        <v>0</v>
      </c>
      <c r="O352" s="83"/>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5"/>
      <c r="AT352" s="86"/>
      <c r="AU352" s="84"/>
      <c r="AV352" s="84"/>
      <c r="AW352" s="84"/>
      <c r="AX352" s="84"/>
      <c r="AY352" s="84"/>
      <c r="AZ352" s="84"/>
      <c r="BA352" s="84"/>
      <c r="BB352" s="84"/>
      <c r="BC352" s="84"/>
      <c r="BD352" s="84"/>
      <c r="BE352" s="84"/>
      <c r="BF352" s="84"/>
      <c r="BG352" s="84"/>
      <c r="BH352" s="84"/>
      <c r="BI352" s="84"/>
      <c r="BJ352" s="84"/>
      <c r="BK352" s="84"/>
      <c r="BL352" s="84"/>
      <c r="BM352" s="84"/>
      <c r="BN352" s="84"/>
      <c r="BO352" s="84"/>
      <c r="BP352" s="84"/>
      <c r="BQ352" s="84"/>
      <c r="BR352" s="84"/>
      <c r="BS352" s="84"/>
      <c r="BT352" s="84"/>
      <c r="BU352" s="84"/>
      <c r="BV352" s="84"/>
      <c r="BW352" s="84"/>
      <c r="BX352" s="85"/>
      <c r="BY352" s="86"/>
      <c r="BZ352" s="84"/>
      <c r="CA352" s="84"/>
      <c r="CB352" s="84"/>
      <c r="CC352" s="84"/>
      <c r="CD352" s="84"/>
      <c r="CE352" s="84"/>
      <c r="CF352" s="84"/>
      <c r="CG352" s="84"/>
      <c r="CH352" s="84"/>
      <c r="CI352" s="84"/>
      <c r="CJ352" s="84"/>
      <c r="CK352" s="84"/>
      <c r="CL352" s="84"/>
      <c r="CM352" s="84"/>
      <c r="CN352" s="84"/>
      <c r="CO352" s="84"/>
      <c r="CP352" s="84"/>
      <c r="CQ352" s="84"/>
      <c r="CR352" s="84"/>
      <c r="CS352" s="84"/>
      <c r="CT352" s="84"/>
      <c r="CU352" s="84"/>
      <c r="CV352" s="84"/>
      <c r="CW352" s="84"/>
      <c r="CX352" s="84"/>
      <c r="CY352" s="84"/>
      <c r="CZ352" s="84"/>
      <c r="DA352" s="84"/>
      <c r="DB352" s="84"/>
      <c r="DC352" s="85"/>
    </row>
    <row r="353" customFormat="false" ht="18.75" hidden="true" customHeight="false" outlineLevel="0" collapsed="false">
      <c r="A353" s="104" t="n">
        <f aca="false">A352</f>
        <v>173</v>
      </c>
      <c r="B353" s="105" t="n">
        <f aca="false">B352</f>
        <v>75</v>
      </c>
      <c r="C353" s="106" t="str">
        <f aca="false">C352</f>
        <v>成果報告会一覧画面</v>
      </c>
      <c r="D353" s="107" t="str">
        <f aca="false">D352</f>
        <v>成果報告会予約が未予約の場合の表示</v>
      </c>
      <c r="E353" s="91" t="str">
        <f aca="false">E352</f>
        <v>企業担当者</v>
      </c>
      <c r="F353" s="91" t="str">
        <f aca="false">F352</f>
        <v>初級</v>
      </c>
      <c r="G353" s="91" t="str">
        <f aca="false">G352</f>
        <v>C</v>
      </c>
      <c r="H353" s="108" t="str">
        <f aca="false">H352</f>
        <v>試験</v>
      </c>
      <c r="I353" s="109" t="n">
        <f aca="false">I352</f>
        <v>2.34285714285714</v>
      </c>
      <c r="J353" s="94" t="s">
        <v>33</v>
      </c>
      <c r="K353" s="110"/>
      <c r="L353" s="96"/>
      <c r="M353" s="97" t="n">
        <f aca="false">M352</f>
        <v>0</v>
      </c>
      <c r="N353" s="98" t="n">
        <f aca="false">N352</f>
        <v>0</v>
      </c>
      <c r="O353" s="83"/>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5"/>
      <c r="AT353" s="86"/>
      <c r="AU353" s="84"/>
      <c r="AV353" s="84"/>
      <c r="AW353" s="84"/>
      <c r="AX353" s="84"/>
      <c r="AY353" s="84"/>
      <c r="AZ353" s="84"/>
      <c r="BA353" s="84"/>
      <c r="BB353" s="84"/>
      <c r="BC353" s="84"/>
      <c r="BD353" s="84"/>
      <c r="BE353" s="84"/>
      <c r="BF353" s="84"/>
      <c r="BG353" s="84"/>
      <c r="BH353" s="84"/>
      <c r="BI353" s="84"/>
      <c r="BJ353" s="84"/>
      <c r="BK353" s="84"/>
      <c r="BL353" s="84"/>
      <c r="BM353" s="84"/>
      <c r="BN353" s="84"/>
      <c r="BO353" s="84"/>
      <c r="BP353" s="84"/>
      <c r="BQ353" s="84"/>
      <c r="BR353" s="84"/>
      <c r="BS353" s="84"/>
      <c r="BT353" s="84"/>
      <c r="BU353" s="84"/>
      <c r="BV353" s="84"/>
      <c r="BW353" s="84"/>
      <c r="BX353" s="85"/>
      <c r="BY353" s="86"/>
      <c r="BZ353" s="84"/>
      <c r="CA353" s="84"/>
      <c r="CB353" s="84"/>
      <c r="CC353" s="84"/>
      <c r="CD353" s="84"/>
      <c r="CE353" s="84"/>
      <c r="CF353" s="84"/>
      <c r="CG353" s="84"/>
      <c r="CH353" s="84"/>
      <c r="CI353" s="84"/>
      <c r="CJ353" s="84"/>
      <c r="CK353" s="84"/>
      <c r="CL353" s="84"/>
      <c r="CM353" s="84"/>
      <c r="CN353" s="84"/>
      <c r="CO353" s="84"/>
      <c r="CP353" s="84"/>
      <c r="CQ353" s="84"/>
      <c r="CR353" s="84"/>
      <c r="CS353" s="84"/>
      <c r="CT353" s="84"/>
      <c r="CU353" s="84"/>
      <c r="CV353" s="84"/>
      <c r="CW353" s="84"/>
      <c r="CX353" s="84"/>
      <c r="CY353" s="84"/>
      <c r="CZ353" s="84"/>
      <c r="DA353" s="84"/>
      <c r="DB353" s="84"/>
      <c r="DC353" s="85"/>
    </row>
    <row r="354" customFormat="false" ht="24" hidden="true" customHeight="false" outlineLevel="0" collapsed="false">
      <c r="A354" s="70" t="n">
        <f aca="false">(ROW()-6)/2</f>
        <v>174</v>
      </c>
      <c r="B354" s="71" t="n">
        <f aca="false">変更管理台帳!$A82</f>
        <v>76</v>
      </c>
      <c r="C354" s="72" t="str">
        <f aca="false">変更管理台帳!$B82</f>
        <v>成果報告会予約画面(新規予約)</v>
      </c>
      <c r="D354" s="73" t="str">
        <f aca="false">変更管理台帳!$C82</f>
        <v>成果報告会予約画面(新規予約)の新規作成</v>
      </c>
      <c r="E354" s="74" t="str">
        <f aca="false">変更管理台帳!$G82</f>
        <v>企業担当者</v>
      </c>
      <c r="F354" s="75" t="str">
        <f aca="false">変更管理台帳!$K82</f>
        <v>中級</v>
      </c>
      <c r="G354" s="76" t="str">
        <f aca="false">変更管理台帳!$L82</f>
        <v>C</v>
      </c>
      <c r="H354" s="112" t="s">
        <v>36</v>
      </c>
      <c r="I354" s="78" t="n">
        <f aca="false">変更管理台帳!$AE82</f>
        <v>2.17142857142857</v>
      </c>
      <c r="J354" s="79" t="s">
        <v>32</v>
      </c>
      <c r="K354" s="80" t="n">
        <v>45336</v>
      </c>
      <c r="L354" s="81" t="n">
        <f aca="false">IF($K354&lt;&gt;"",WORKDAY($K354,$I354 -0.11,祝日・休校日!$B$3:$B$62),"")</f>
        <v>45338</v>
      </c>
      <c r="M354" s="76"/>
      <c r="N354" s="82" t="n">
        <f aca="false">IF(MAX(O354:DC354)&lt;&gt;0,IF(MAX(O355:DC355)/MAX(O354:DC354)=1,1,MAX(O355:DC355)/MAX(O354:DC354)),0)</f>
        <v>0</v>
      </c>
      <c r="O354" s="83"/>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5"/>
      <c r="AT354" s="86"/>
      <c r="AU354" s="84"/>
      <c r="AV354" s="84"/>
      <c r="AW354" s="84"/>
      <c r="AX354" s="84"/>
      <c r="AY354" s="84"/>
      <c r="AZ354" s="84"/>
      <c r="BA354" s="84"/>
      <c r="BB354" s="84"/>
      <c r="BC354" s="84"/>
      <c r="BD354" s="84"/>
      <c r="BE354" s="84"/>
      <c r="BF354" s="84"/>
      <c r="BG354" s="84"/>
      <c r="BH354" s="84"/>
      <c r="BI354" s="84"/>
      <c r="BJ354" s="84"/>
      <c r="BK354" s="84"/>
      <c r="BL354" s="84"/>
      <c r="BM354" s="84"/>
      <c r="BN354" s="84"/>
      <c r="BO354" s="84"/>
      <c r="BP354" s="84"/>
      <c r="BQ354" s="84"/>
      <c r="BR354" s="84"/>
      <c r="BS354" s="84"/>
      <c r="BT354" s="84"/>
      <c r="BU354" s="84"/>
      <c r="BV354" s="84"/>
      <c r="BW354" s="84"/>
      <c r="BX354" s="85"/>
      <c r="BY354" s="86"/>
      <c r="BZ354" s="84"/>
      <c r="CA354" s="84"/>
      <c r="CB354" s="84"/>
      <c r="CC354" s="84"/>
      <c r="CD354" s="84"/>
      <c r="CE354" s="84"/>
      <c r="CF354" s="84"/>
      <c r="CG354" s="84"/>
      <c r="CH354" s="84"/>
      <c r="CI354" s="84"/>
      <c r="CJ354" s="84"/>
      <c r="CK354" s="84"/>
      <c r="CL354" s="84"/>
      <c r="CM354" s="84"/>
      <c r="CN354" s="84"/>
      <c r="CO354" s="84"/>
      <c r="CP354" s="84"/>
      <c r="CQ354" s="84"/>
      <c r="CR354" s="84"/>
      <c r="CS354" s="84"/>
      <c r="CT354" s="84"/>
      <c r="CU354" s="84"/>
      <c r="CV354" s="84"/>
      <c r="CW354" s="84"/>
      <c r="CX354" s="84"/>
      <c r="CY354" s="84"/>
      <c r="CZ354" s="84"/>
      <c r="DA354" s="84"/>
      <c r="DB354" s="84"/>
      <c r="DC354" s="85"/>
    </row>
    <row r="355" customFormat="false" ht="24" hidden="true" customHeight="false" outlineLevel="0" collapsed="false">
      <c r="A355" s="87" t="n">
        <f aca="false">A354</f>
        <v>174</v>
      </c>
      <c r="B355" s="88" t="n">
        <f aca="false">B354</f>
        <v>76</v>
      </c>
      <c r="C355" s="89" t="str">
        <f aca="false">C354</f>
        <v>成果報告会予約画面(新規予約)</v>
      </c>
      <c r="D355" s="90" t="str">
        <f aca="false">D354</f>
        <v>成果報告会予約画面(新規予約)の新規作成</v>
      </c>
      <c r="E355" s="91" t="str">
        <f aca="false">E354</f>
        <v>企業担当者</v>
      </c>
      <c r="F355" s="91" t="str">
        <f aca="false">F354</f>
        <v>中級</v>
      </c>
      <c r="G355" s="91" t="str">
        <f aca="false">G354</f>
        <v>C</v>
      </c>
      <c r="H355" s="113" t="str">
        <f aca="false">H354</f>
        <v>設計</v>
      </c>
      <c r="I355" s="93" t="n">
        <f aca="false">I354</f>
        <v>2.17142857142857</v>
      </c>
      <c r="J355" s="94" t="s">
        <v>33</v>
      </c>
      <c r="K355" s="95"/>
      <c r="L355" s="96"/>
      <c r="M355" s="97" t="n">
        <f aca="false">M354</f>
        <v>0</v>
      </c>
      <c r="N355" s="98" t="n">
        <f aca="false">N354</f>
        <v>0</v>
      </c>
      <c r="O355" s="83"/>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5"/>
      <c r="AT355" s="86"/>
      <c r="AU355" s="84"/>
      <c r="AV355" s="84"/>
      <c r="AW355" s="84"/>
      <c r="AX355" s="84"/>
      <c r="AY355" s="84"/>
      <c r="AZ355" s="84"/>
      <c r="BA355" s="84"/>
      <c r="BB355" s="84"/>
      <c r="BC355" s="84"/>
      <c r="BD355" s="84"/>
      <c r="BE355" s="84"/>
      <c r="BF355" s="84"/>
      <c r="BG355" s="84"/>
      <c r="BH355" s="84"/>
      <c r="BI355" s="84"/>
      <c r="BJ355" s="84"/>
      <c r="BK355" s="84"/>
      <c r="BL355" s="84"/>
      <c r="BM355" s="84"/>
      <c r="BN355" s="84"/>
      <c r="BO355" s="84"/>
      <c r="BP355" s="84"/>
      <c r="BQ355" s="84"/>
      <c r="BR355" s="84"/>
      <c r="BS355" s="84"/>
      <c r="BT355" s="84"/>
      <c r="BU355" s="84"/>
      <c r="BV355" s="84"/>
      <c r="BW355" s="84"/>
      <c r="BX355" s="85"/>
      <c r="BY355" s="86"/>
      <c r="BZ355" s="84"/>
      <c r="CA355" s="84"/>
      <c r="CB355" s="84"/>
      <c r="CC355" s="84"/>
      <c r="CD355" s="84"/>
      <c r="CE355" s="84"/>
      <c r="CF355" s="84"/>
      <c r="CG355" s="84"/>
      <c r="CH355" s="84"/>
      <c r="CI355" s="84"/>
      <c r="CJ355" s="84"/>
      <c r="CK355" s="84"/>
      <c r="CL355" s="84"/>
      <c r="CM355" s="84"/>
      <c r="CN355" s="84"/>
      <c r="CO355" s="84"/>
      <c r="CP355" s="84"/>
      <c r="CQ355" s="84"/>
      <c r="CR355" s="84"/>
      <c r="CS355" s="84"/>
      <c r="CT355" s="84"/>
      <c r="CU355" s="84"/>
      <c r="CV355" s="84"/>
      <c r="CW355" s="84"/>
      <c r="CX355" s="84"/>
      <c r="CY355" s="84"/>
      <c r="CZ355" s="84"/>
      <c r="DA355" s="84"/>
      <c r="DB355" s="84"/>
      <c r="DC355" s="85"/>
    </row>
    <row r="356" customFormat="false" ht="24" hidden="true" customHeight="false" outlineLevel="0" collapsed="false">
      <c r="A356" s="70" t="n">
        <f aca="false">(ROW()-6)/2</f>
        <v>175</v>
      </c>
      <c r="B356" s="100" t="n">
        <f aca="false">B355</f>
        <v>76</v>
      </c>
      <c r="C356" s="101" t="str">
        <f aca="false">C355</f>
        <v>成果報告会予約画面(新規予約)</v>
      </c>
      <c r="D356" s="102" t="str">
        <f aca="false">D355</f>
        <v>成果報告会予約画面(新規予約)の新規作成</v>
      </c>
      <c r="E356" s="74" t="str">
        <f aca="false">E354</f>
        <v>企業担当者</v>
      </c>
      <c r="F356" s="74" t="str">
        <f aca="false">F354</f>
        <v>中級</v>
      </c>
      <c r="G356" s="74" t="str">
        <f aca="false">G354</f>
        <v>C</v>
      </c>
      <c r="H356" s="77" t="s">
        <v>31</v>
      </c>
      <c r="I356" s="78" t="n">
        <f aca="false">変更管理台帳!$AX82</f>
        <v>2.82857142857143</v>
      </c>
      <c r="J356" s="79" t="s">
        <v>32</v>
      </c>
      <c r="K356" s="81" t="n">
        <f aca="false">IF($L354&lt;&gt;"",WORKDAY($L354,1,祝日・休校日!$B$3:$B$62),"")</f>
        <v>45341</v>
      </c>
      <c r="L356" s="81" t="n">
        <f aca="false">IF($K356&lt;&gt;"",WORKDAY($K356,$I356 -0.11,祝日・休校日!$B$3:$B$62),"")</f>
        <v>45343</v>
      </c>
      <c r="M356" s="76" t="n">
        <f aca="false">M355</f>
        <v>0</v>
      </c>
      <c r="N356" s="82" t="n">
        <f aca="false">IF(MAX(O356:DC356)&lt;&gt;0,IF(MAX(O357:DC357)/MAX(O356:DC356)=1,1,MAX(O357:DC357)/MAX(O356:DC356)),0)</f>
        <v>0</v>
      </c>
      <c r="O356" s="83"/>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5"/>
      <c r="AT356" s="86"/>
      <c r="AU356" s="84"/>
      <c r="AV356" s="84"/>
      <c r="AW356" s="84"/>
      <c r="AX356" s="84"/>
      <c r="AY356" s="84"/>
      <c r="AZ356" s="84"/>
      <c r="BA356" s="84"/>
      <c r="BB356" s="84"/>
      <c r="BC356" s="84"/>
      <c r="BD356" s="84"/>
      <c r="BE356" s="84"/>
      <c r="BF356" s="84"/>
      <c r="BG356" s="84"/>
      <c r="BH356" s="84"/>
      <c r="BI356" s="84"/>
      <c r="BJ356" s="84"/>
      <c r="BK356" s="84"/>
      <c r="BL356" s="84"/>
      <c r="BM356" s="84"/>
      <c r="BN356" s="84"/>
      <c r="BO356" s="84"/>
      <c r="BP356" s="84"/>
      <c r="BQ356" s="84"/>
      <c r="BR356" s="84"/>
      <c r="BS356" s="84"/>
      <c r="BT356" s="84"/>
      <c r="BU356" s="84"/>
      <c r="BV356" s="84"/>
      <c r="BW356" s="84"/>
      <c r="BX356" s="85"/>
      <c r="BY356" s="86"/>
      <c r="BZ356" s="84"/>
      <c r="CA356" s="84"/>
      <c r="CB356" s="84"/>
      <c r="CC356" s="84"/>
      <c r="CD356" s="84"/>
      <c r="CE356" s="84"/>
      <c r="CF356" s="84"/>
      <c r="CG356" s="84"/>
      <c r="CH356" s="84"/>
      <c r="CI356" s="84"/>
      <c r="CJ356" s="84"/>
      <c r="CK356" s="84"/>
      <c r="CL356" s="84"/>
      <c r="CM356" s="84"/>
      <c r="CN356" s="84"/>
      <c r="CO356" s="84"/>
      <c r="CP356" s="84"/>
      <c r="CQ356" s="84"/>
      <c r="CR356" s="84"/>
      <c r="CS356" s="84"/>
      <c r="CT356" s="84"/>
      <c r="CU356" s="84"/>
      <c r="CV356" s="84"/>
      <c r="CW356" s="84"/>
      <c r="CX356" s="84"/>
      <c r="CY356" s="84"/>
      <c r="CZ356" s="84"/>
      <c r="DA356" s="84"/>
      <c r="DB356" s="84"/>
      <c r="DC356" s="85"/>
    </row>
    <row r="357" customFormat="false" ht="24" hidden="true" customHeight="false" outlineLevel="0" collapsed="false">
      <c r="A357" s="87" t="n">
        <f aca="false">A356</f>
        <v>175</v>
      </c>
      <c r="B357" s="105" t="n">
        <f aca="false">B356</f>
        <v>76</v>
      </c>
      <c r="C357" s="106" t="str">
        <f aca="false">C356</f>
        <v>成果報告会予約画面(新規予約)</v>
      </c>
      <c r="D357" s="107" t="str">
        <f aca="false">D356</f>
        <v>成果報告会予約画面(新規予約)の新規作成</v>
      </c>
      <c r="E357" s="91" t="str">
        <f aca="false">E356</f>
        <v>企業担当者</v>
      </c>
      <c r="F357" s="91" t="str">
        <f aca="false">F356</f>
        <v>中級</v>
      </c>
      <c r="G357" s="91" t="str">
        <f aca="false">G356</f>
        <v>C</v>
      </c>
      <c r="H357" s="92" t="str">
        <f aca="false">H356</f>
        <v>製造</v>
      </c>
      <c r="I357" s="93" t="n">
        <f aca="false">I356</f>
        <v>2.82857142857143</v>
      </c>
      <c r="J357" s="94" t="s">
        <v>33</v>
      </c>
      <c r="K357" s="110"/>
      <c r="L357" s="96"/>
      <c r="M357" s="97" t="n">
        <f aca="false">M356</f>
        <v>0</v>
      </c>
      <c r="N357" s="98" t="n">
        <f aca="false">N356</f>
        <v>0</v>
      </c>
      <c r="O357" s="83"/>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5"/>
      <c r="AT357" s="86"/>
      <c r="AU357" s="84"/>
      <c r="AV357" s="84"/>
      <c r="AW357" s="84"/>
      <c r="AX357" s="84"/>
      <c r="AY357" s="84"/>
      <c r="AZ357" s="84"/>
      <c r="BA357" s="84"/>
      <c r="BB357" s="84"/>
      <c r="BC357" s="84"/>
      <c r="BD357" s="84"/>
      <c r="BE357" s="84"/>
      <c r="BF357" s="84"/>
      <c r="BG357" s="84"/>
      <c r="BH357" s="84"/>
      <c r="BI357" s="84"/>
      <c r="BJ357" s="84"/>
      <c r="BK357" s="84"/>
      <c r="BL357" s="84"/>
      <c r="BM357" s="84"/>
      <c r="BN357" s="84"/>
      <c r="BO357" s="84"/>
      <c r="BP357" s="84"/>
      <c r="BQ357" s="84"/>
      <c r="BR357" s="84"/>
      <c r="BS357" s="84"/>
      <c r="BT357" s="84"/>
      <c r="BU357" s="84"/>
      <c r="BV357" s="84"/>
      <c r="BW357" s="84"/>
      <c r="BX357" s="85"/>
      <c r="BY357" s="86"/>
      <c r="BZ357" s="84"/>
      <c r="CA357" s="84"/>
      <c r="CB357" s="84"/>
      <c r="CC357" s="84"/>
      <c r="CD357" s="84"/>
      <c r="CE357" s="84"/>
      <c r="CF357" s="84"/>
      <c r="CG357" s="84"/>
      <c r="CH357" s="84"/>
      <c r="CI357" s="84"/>
      <c r="CJ357" s="84"/>
      <c r="CK357" s="84"/>
      <c r="CL357" s="84"/>
      <c r="CM357" s="84"/>
      <c r="CN357" s="84"/>
      <c r="CO357" s="84"/>
      <c r="CP357" s="84"/>
      <c r="CQ357" s="84"/>
      <c r="CR357" s="84"/>
      <c r="CS357" s="84"/>
      <c r="CT357" s="84"/>
      <c r="CU357" s="84"/>
      <c r="CV357" s="84"/>
      <c r="CW357" s="84"/>
      <c r="CX357" s="84"/>
      <c r="CY357" s="84"/>
      <c r="CZ357" s="84"/>
      <c r="DA357" s="84"/>
      <c r="DB357" s="84"/>
      <c r="DC357" s="85"/>
    </row>
    <row r="358" customFormat="false" ht="24" hidden="true" customHeight="false" outlineLevel="0" collapsed="false">
      <c r="A358" s="99" t="n">
        <f aca="false">(ROW()-6)/2</f>
        <v>176</v>
      </c>
      <c r="B358" s="100" t="n">
        <f aca="false">B357</f>
        <v>76</v>
      </c>
      <c r="C358" s="101" t="str">
        <f aca="false">C357</f>
        <v>成果報告会予約画面(新規予約)</v>
      </c>
      <c r="D358" s="102" t="str">
        <f aca="false">D357</f>
        <v>成果報告会予約画面(新規予約)の新規作成</v>
      </c>
      <c r="E358" s="74" t="str">
        <f aca="false">E356</f>
        <v>企業担当者</v>
      </c>
      <c r="F358" s="74" t="str">
        <f aca="false">F356</f>
        <v>中級</v>
      </c>
      <c r="G358" s="74" t="str">
        <f aca="false">G356</f>
        <v>C</v>
      </c>
      <c r="H358" s="103" t="s">
        <v>34</v>
      </c>
      <c r="I358" s="78" t="n">
        <f aca="false">変更管理台帳!$BW82</f>
        <v>2.77142857142857</v>
      </c>
      <c r="J358" s="79" t="s">
        <v>32</v>
      </c>
      <c r="K358" s="81" t="n">
        <f aca="false">IF($L356&lt;&gt;"",WORKDAY($L356,1,祝日・休校日!$B$3:$B$62),"")</f>
        <v>45344</v>
      </c>
      <c r="L358" s="81" t="n">
        <f aca="false">IF($K358&lt;&gt;"",WORKDAY($K358,$I358 -0.11,祝日・休校日!$B$3:$B$62),"")</f>
        <v>45349</v>
      </c>
      <c r="M358" s="76" t="n">
        <f aca="false">M357</f>
        <v>0</v>
      </c>
      <c r="N358" s="82" t="n">
        <f aca="false">IF(MAX(O358:DC358)&lt;&gt;0,IF(MAX(O359:DC359)/MAX(O358:DC358)=1,1,MAX(O359:DC359)/MAX(O358:DC358)),0)</f>
        <v>0</v>
      </c>
      <c r="O358" s="83"/>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5"/>
      <c r="AT358" s="86"/>
      <c r="AU358" s="84"/>
      <c r="AV358" s="84"/>
      <c r="AW358" s="84"/>
      <c r="AX358" s="84"/>
      <c r="AY358" s="84"/>
      <c r="AZ358" s="84"/>
      <c r="BA358" s="84"/>
      <c r="BB358" s="84"/>
      <c r="BC358" s="84"/>
      <c r="BD358" s="84"/>
      <c r="BE358" s="84"/>
      <c r="BF358" s="84"/>
      <c r="BG358" s="84"/>
      <c r="BH358" s="84"/>
      <c r="BI358" s="84"/>
      <c r="BJ358" s="84"/>
      <c r="BK358" s="84"/>
      <c r="BL358" s="84"/>
      <c r="BM358" s="84"/>
      <c r="BN358" s="84"/>
      <c r="BO358" s="84"/>
      <c r="BP358" s="84"/>
      <c r="BQ358" s="84"/>
      <c r="BR358" s="84"/>
      <c r="BS358" s="84"/>
      <c r="BT358" s="84"/>
      <c r="BU358" s="84"/>
      <c r="BV358" s="84"/>
      <c r="BW358" s="84"/>
      <c r="BX358" s="85"/>
      <c r="BY358" s="86"/>
      <c r="BZ358" s="84"/>
      <c r="CA358" s="84"/>
      <c r="CB358" s="84"/>
      <c r="CC358" s="84"/>
      <c r="CD358" s="84"/>
      <c r="CE358" s="84"/>
      <c r="CF358" s="84"/>
      <c r="CG358" s="84"/>
      <c r="CH358" s="84"/>
      <c r="CI358" s="84"/>
      <c r="CJ358" s="84"/>
      <c r="CK358" s="84"/>
      <c r="CL358" s="84"/>
      <c r="CM358" s="84"/>
      <c r="CN358" s="84"/>
      <c r="CO358" s="84"/>
      <c r="CP358" s="84"/>
      <c r="CQ358" s="84"/>
      <c r="CR358" s="84"/>
      <c r="CS358" s="84"/>
      <c r="CT358" s="84"/>
      <c r="CU358" s="84"/>
      <c r="CV358" s="84"/>
      <c r="CW358" s="84"/>
      <c r="CX358" s="84"/>
      <c r="CY358" s="84"/>
      <c r="CZ358" s="84"/>
      <c r="DA358" s="84"/>
      <c r="DB358" s="84"/>
      <c r="DC358" s="85"/>
    </row>
    <row r="359" customFormat="false" ht="24" hidden="true" customHeight="false" outlineLevel="0" collapsed="false">
      <c r="A359" s="104" t="n">
        <f aca="false">A358</f>
        <v>176</v>
      </c>
      <c r="B359" s="105" t="n">
        <f aca="false">B358</f>
        <v>76</v>
      </c>
      <c r="C359" s="106" t="str">
        <f aca="false">C358</f>
        <v>成果報告会予約画面(新規予約)</v>
      </c>
      <c r="D359" s="107" t="str">
        <f aca="false">D358</f>
        <v>成果報告会予約画面(新規予約)の新規作成</v>
      </c>
      <c r="E359" s="91" t="str">
        <f aca="false">E358</f>
        <v>企業担当者</v>
      </c>
      <c r="F359" s="91" t="str">
        <f aca="false">F358</f>
        <v>中級</v>
      </c>
      <c r="G359" s="91" t="str">
        <f aca="false">G358</f>
        <v>C</v>
      </c>
      <c r="H359" s="108" t="str">
        <f aca="false">H358</f>
        <v>試験</v>
      </c>
      <c r="I359" s="109" t="n">
        <f aca="false">I358</f>
        <v>2.77142857142857</v>
      </c>
      <c r="J359" s="94" t="s">
        <v>33</v>
      </c>
      <c r="K359" s="110"/>
      <c r="L359" s="96"/>
      <c r="M359" s="97" t="n">
        <f aca="false">M358</f>
        <v>0</v>
      </c>
      <c r="N359" s="98" t="n">
        <f aca="false">N358</f>
        <v>0</v>
      </c>
      <c r="O359" s="83"/>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5"/>
      <c r="AT359" s="86"/>
      <c r="AU359" s="84"/>
      <c r="AV359" s="84"/>
      <c r="AW359" s="84"/>
      <c r="AX359" s="84"/>
      <c r="AY359" s="84"/>
      <c r="AZ359" s="84"/>
      <c r="BA359" s="84"/>
      <c r="BB359" s="84"/>
      <c r="BC359" s="84"/>
      <c r="BD359" s="84"/>
      <c r="BE359" s="84"/>
      <c r="BF359" s="84"/>
      <c r="BG359" s="84"/>
      <c r="BH359" s="84"/>
      <c r="BI359" s="84"/>
      <c r="BJ359" s="84"/>
      <c r="BK359" s="84"/>
      <c r="BL359" s="84"/>
      <c r="BM359" s="84"/>
      <c r="BN359" s="84"/>
      <c r="BO359" s="84"/>
      <c r="BP359" s="84"/>
      <c r="BQ359" s="84"/>
      <c r="BR359" s="84"/>
      <c r="BS359" s="84"/>
      <c r="BT359" s="84"/>
      <c r="BU359" s="84"/>
      <c r="BV359" s="84"/>
      <c r="BW359" s="84"/>
      <c r="BX359" s="85"/>
      <c r="BY359" s="86"/>
      <c r="BZ359" s="84"/>
      <c r="CA359" s="84"/>
      <c r="CB359" s="84"/>
      <c r="CC359" s="84"/>
      <c r="CD359" s="84"/>
      <c r="CE359" s="84"/>
      <c r="CF359" s="84"/>
      <c r="CG359" s="84"/>
      <c r="CH359" s="84"/>
      <c r="CI359" s="84"/>
      <c r="CJ359" s="84"/>
      <c r="CK359" s="84"/>
      <c r="CL359" s="84"/>
      <c r="CM359" s="84"/>
      <c r="CN359" s="84"/>
      <c r="CO359" s="84"/>
      <c r="CP359" s="84"/>
      <c r="CQ359" s="84"/>
      <c r="CR359" s="84"/>
      <c r="CS359" s="84"/>
      <c r="CT359" s="84"/>
      <c r="CU359" s="84"/>
      <c r="CV359" s="84"/>
      <c r="CW359" s="84"/>
      <c r="CX359" s="84"/>
      <c r="CY359" s="84"/>
      <c r="CZ359" s="84"/>
      <c r="DA359" s="84"/>
      <c r="DB359" s="84"/>
      <c r="DC359" s="85"/>
    </row>
    <row r="360" customFormat="false" ht="24" hidden="true" customHeight="false" outlineLevel="0" collapsed="false">
      <c r="A360" s="70" t="n">
        <f aca="false">(ROW()-6)/2</f>
        <v>177</v>
      </c>
      <c r="B360" s="71" t="n">
        <f aca="false">変更管理台帳!$A83</f>
        <v>77</v>
      </c>
      <c r="C360" s="72" t="str">
        <f aca="false">変更管理台帳!$B83</f>
        <v>成果報告会予約画面(予約変更)</v>
      </c>
      <c r="D360" s="73" t="str">
        <f aca="false">変更管理台帳!$C83</f>
        <v>成果報告会予約画面(予約変更)の新規作成</v>
      </c>
      <c r="E360" s="74" t="str">
        <f aca="false">変更管理台帳!$G83</f>
        <v>企業担当者</v>
      </c>
      <c r="F360" s="75" t="str">
        <f aca="false">変更管理台帳!$K83</f>
        <v>初級</v>
      </c>
      <c r="G360" s="76" t="str">
        <f aca="false">変更管理台帳!$L83</f>
        <v>C</v>
      </c>
      <c r="H360" s="112" t="s">
        <v>36</v>
      </c>
      <c r="I360" s="78" t="n">
        <f aca="false">変更管理台帳!$AE83</f>
        <v>1.65714285714286</v>
      </c>
      <c r="J360" s="79" t="s">
        <v>32</v>
      </c>
      <c r="K360" s="80" t="n">
        <v>45336</v>
      </c>
      <c r="L360" s="81" t="n">
        <f aca="false">IF($K360&lt;&gt;"",WORKDAY($K360,$I360 -0.11,祝日・休校日!$B$3:$B$62),"")</f>
        <v>45337</v>
      </c>
      <c r="M360" s="76"/>
      <c r="N360" s="82" t="n">
        <f aca="false">IF(MAX(O360:DC360)&lt;&gt;0,IF(MAX(O361:DC361)/MAX(O360:DC360)=1,1,MAX(O361:DC361)/MAX(O360:DC360)),0)</f>
        <v>0</v>
      </c>
      <c r="O360" s="83"/>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5"/>
      <c r="AT360" s="86"/>
      <c r="AU360" s="84"/>
      <c r="AV360" s="84"/>
      <c r="AW360" s="84"/>
      <c r="AX360" s="84"/>
      <c r="AY360" s="84"/>
      <c r="AZ360" s="84"/>
      <c r="BA360" s="84"/>
      <c r="BB360" s="84"/>
      <c r="BC360" s="84"/>
      <c r="BD360" s="84"/>
      <c r="BE360" s="84"/>
      <c r="BF360" s="84"/>
      <c r="BG360" s="84"/>
      <c r="BH360" s="84"/>
      <c r="BI360" s="84"/>
      <c r="BJ360" s="84"/>
      <c r="BK360" s="84"/>
      <c r="BL360" s="84"/>
      <c r="BM360" s="84"/>
      <c r="BN360" s="84"/>
      <c r="BO360" s="84"/>
      <c r="BP360" s="84"/>
      <c r="BQ360" s="84"/>
      <c r="BR360" s="84"/>
      <c r="BS360" s="84"/>
      <c r="BT360" s="84"/>
      <c r="BU360" s="84"/>
      <c r="BV360" s="84"/>
      <c r="BW360" s="84"/>
      <c r="BX360" s="85"/>
      <c r="BY360" s="86"/>
      <c r="BZ360" s="84"/>
      <c r="CA360" s="84"/>
      <c r="CB360" s="84"/>
      <c r="CC360" s="84"/>
      <c r="CD360" s="84"/>
      <c r="CE360" s="84"/>
      <c r="CF360" s="84"/>
      <c r="CG360" s="84"/>
      <c r="CH360" s="84"/>
      <c r="CI360" s="84"/>
      <c r="CJ360" s="84"/>
      <c r="CK360" s="84"/>
      <c r="CL360" s="84"/>
      <c r="CM360" s="84"/>
      <c r="CN360" s="84"/>
      <c r="CO360" s="84"/>
      <c r="CP360" s="84"/>
      <c r="CQ360" s="84"/>
      <c r="CR360" s="84"/>
      <c r="CS360" s="84"/>
      <c r="CT360" s="84"/>
      <c r="CU360" s="84"/>
      <c r="CV360" s="84"/>
      <c r="CW360" s="84"/>
      <c r="CX360" s="84"/>
      <c r="CY360" s="84"/>
      <c r="CZ360" s="84"/>
      <c r="DA360" s="84"/>
      <c r="DB360" s="84"/>
      <c r="DC360" s="85"/>
    </row>
    <row r="361" customFormat="false" ht="24" hidden="true" customHeight="false" outlineLevel="0" collapsed="false">
      <c r="A361" s="87" t="n">
        <f aca="false">A360</f>
        <v>177</v>
      </c>
      <c r="B361" s="88" t="n">
        <f aca="false">B360</f>
        <v>77</v>
      </c>
      <c r="C361" s="89" t="str">
        <f aca="false">C360</f>
        <v>成果報告会予約画面(予約変更)</v>
      </c>
      <c r="D361" s="90" t="str">
        <f aca="false">D360</f>
        <v>成果報告会予約画面(予約変更)の新規作成</v>
      </c>
      <c r="E361" s="91" t="str">
        <f aca="false">E360</f>
        <v>企業担当者</v>
      </c>
      <c r="F361" s="91" t="str">
        <f aca="false">F360</f>
        <v>初級</v>
      </c>
      <c r="G361" s="91" t="str">
        <f aca="false">G360</f>
        <v>C</v>
      </c>
      <c r="H361" s="113" t="str">
        <f aca="false">H360</f>
        <v>設計</v>
      </c>
      <c r="I361" s="93" t="n">
        <f aca="false">I360</f>
        <v>1.65714285714286</v>
      </c>
      <c r="J361" s="94" t="s">
        <v>33</v>
      </c>
      <c r="K361" s="95"/>
      <c r="L361" s="96"/>
      <c r="M361" s="97" t="n">
        <f aca="false">M360</f>
        <v>0</v>
      </c>
      <c r="N361" s="98" t="n">
        <f aca="false">N360</f>
        <v>0</v>
      </c>
      <c r="O361" s="83"/>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5"/>
      <c r="AT361" s="86"/>
      <c r="AU361" s="84"/>
      <c r="AV361" s="84"/>
      <c r="AW361" s="84"/>
      <c r="AX361" s="84"/>
      <c r="AY361" s="84"/>
      <c r="AZ361" s="84"/>
      <c r="BA361" s="84"/>
      <c r="BB361" s="84"/>
      <c r="BC361" s="84"/>
      <c r="BD361" s="84"/>
      <c r="BE361" s="84"/>
      <c r="BF361" s="84"/>
      <c r="BG361" s="84"/>
      <c r="BH361" s="84"/>
      <c r="BI361" s="84"/>
      <c r="BJ361" s="84"/>
      <c r="BK361" s="84"/>
      <c r="BL361" s="84"/>
      <c r="BM361" s="84"/>
      <c r="BN361" s="84"/>
      <c r="BO361" s="84"/>
      <c r="BP361" s="84"/>
      <c r="BQ361" s="84"/>
      <c r="BR361" s="84"/>
      <c r="BS361" s="84"/>
      <c r="BT361" s="84"/>
      <c r="BU361" s="84"/>
      <c r="BV361" s="84"/>
      <c r="BW361" s="84"/>
      <c r="BX361" s="85"/>
      <c r="BY361" s="86"/>
      <c r="BZ361" s="84"/>
      <c r="CA361" s="84"/>
      <c r="CB361" s="84"/>
      <c r="CC361" s="84"/>
      <c r="CD361" s="84"/>
      <c r="CE361" s="84"/>
      <c r="CF361" s="84"/>
      <c r="CG361" s="84"/>
      <c r="CH361" s="84"/>
      <c r="CI361" s="84"/>
      <c r="CJ361" s="84"/>
      <c r="CK361" s="84"/>
      <c r="CL361" s="84"/>
      <c r="CM361" s="84"/>
      <c r="CN361" s="84"/>
      <c r="CO361" s="84"/>
      <c r="CP361" s="84"/>
      <c r="CQ361" s="84"/>
      <c r="CR361" s="84"/>
      <c r="CS361" s="84"/>
      <c r="CT361" s="84"/>
      <c r="CU361" s="84"/>
      <c r="CV361" s="84"/>
      <c r="CW361" s="84"/>
      <c r="CX361" s="84"/>
      <c r="CY361" s="84"/>
      <c r="CZ361" s="84"/>
      <c r="DA361" s="84"/>
      <c r="DB361" s="84"/>
      <c r="DC361" s="85"/>
    </row>
    <row r="362" customFormat="false" ht="24" hidden="true" customHeight="false" outlineLevel="0" collapsed="false">
      <c r="A362" s="70" t="n">
        <f aca="false">(ROW()-6)/2</f>
        <v>178</v>
      </c>
      <c r="B362" s="100" t="n">
        <f aca="false">B361</f>
        <v>77</v>
      </c>
      <c r="C362" s="101" t="str">
        <f aca="false">C361</f>
        <v>成果報告会予約画面(予約変更)</v>
      </c>
      <c r="D362" s="102" t="str">
        <f aca="false">D361</f>
        <v>成果報告会予約画面(予約変更)の新規作成</v>
      </c>
      <c r="E362" s="74" t="str">
        <f aca="false">E360</f>
        <v>企業担当者</v>
      </c>
      <c r="F362" s="74" t="str">
        <f aca="false">F360</f>
        <v>初級</v>
      </c>
      <c r="G362" s="74" t="str">
        <f aca="false">G360</f>
        <v>C</v>
      </c>
      <c r="H362" s="77" t="s">
        <v>31</v>
      </c>
      <c r="I362" s="78" t="n">
        <f aca="false">変更管理台帳!$AX83</f>
        <v>1.54285714285714</v>
      </c>
      <c r="J362" s="79" t="s">
        <v>32</v>
      </c>
      <c r="K362" s="81" t="n">
        <f aca="false">IF($L360&lt;&gt;"",WORKDAY($L360,1,祝日・休校日!$B$3:$B$62),"")</f>
        <v>45338</v>
      </c>
      <c r="L362" s="81" t="n">
        <f aca="false">IF($K362&lt;&gt;"",WORKDAY($K362,$I362 -0.11,祝日・休校日!$B$3:$B$62),"")</f>
        <v>45341</v>
      </c>
      <c r="M362" s="76" t="n">
        <f aca="false">M361</f>
        <v>0</v>
      </c>
      <c r="N362" s="82" t="n">
        <f aca="false">IF(MAX(O362:DC362)&lt;&gt;0,IF(MAX(O363:DC363)/MAX(O362:DC362)=1,1,MAX(O363:DC363)/MAX(O362:DC362)),0)</f>
        <v>0</v>
      </c>
      <c r="O362" s="83"/>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5"/>
      <c r="AT362" s="86"/>
      <c r="AU362" s="84"/>
      <c r="AV362" s="84"/>
      <c r="AW362" s="84"/>
      <c r="AX362" s="84"/>
      <c r="AY362" s="84"/>
      <c r="AZ362" s="84"/>
      <c r="BA362" s="84"/>
      <c r="BB362" s="84"/>
      <c r="BC362" s="84"/>
      <c r="BD362" s="84"/>
      <c r="BE362" s="84"/>
      <c r="BF362" s="84"/>
      <c r="BG362" s="84"/>
      <c r="BH362" s="84"/>
      <c r="BI362" s="84"/>
      <c r="BJ362" s="84"/>
      <c r="BK362" s="84"/>
      <c r="BL362" s="84"/>
      <c r="BM362" s="84"/>
      <c r="BN362" s="84"/>
      <c r="BO362" s="84"/>
      <c r="BP362" s="84"/>
      <c r="BQ362" s="84"/>
      <c r="BR362" s="84"/>
      <c r="BS362" s="84"/>
      <c r="BT362" s="84"/>
      <c r="BU362" s="84"/>
      <c r="BV362" s="84"/>
      <c r="BW362" s="84"/>
      <c r="BX362" s="85"/>
      <c r="BY362" s="86"/>
      <c r="BZ362" s="84"/>
      <c r="CA362" s="84"/>
      <c r="CB362" s="84"/>
      <c r="CC362" s="84"/>
      <c r="CD362" s="84"/>
      <c r="CE362" s="84"/>
      <c r="CF362" s="84"/>
      <c r="CG362" s="84"/>
      <c r="CH362" s="84"/>
      <c r="CI362" s="84"/>
      <c r="CJ362" s="84"/>
      <c r="CK362" s="84"/>
      <c r="CL362" s="84"/>
      <c r="CM362" s="84"/>
      <c r="CN362" s="84"/>
      <c r="CO362" s="84"/>
      <c r="CP362" s="84"/>
      <c r="CQ362" s="84"/>
      <c r="CR362" s="84"/>
      <c r="CS362" s="84"/>
      <c r="CT362" s="84"/>
      <c r="CU362" s="84"/>
      <c r="CV362" s="84"/>
      <c r="CW362" s="84"/>
      <c r="CX362" s="84"/>
      <c r="CY362" s="84"/>
      <c r="CZ362" s="84"/>
      <c r="DA362" s="84"/>
      <c r="DB362" s="84"/>
      <c r="DC362" s="85"/>
    </row>
    <row r="363" customFormat="false" ht="24" hidden="true" customHeight="false" outlineLevel="0" collapsed="false">
      <c r="A363" s="87" t="n">
        <f aca="false">A362</f>
        <v>178</v>
      </c>
      <c r="B363" s="105" t="n">
        <f aca="false">B362</f>
        <v>77</v>
      </c>
      <c r="C363" s="106" t="str">
        <f aca="false">C362</f>
        <v>成果報告会予約画面(予約変更)</v>
      </c>
      <c r="D363" s="107" t="str">
        <f aca="false">D362</f>
        <v>成果報告会予約画面(予約変更)の新規作成</v>
      </c>
      <c r="E363" s="91" t="str">
        <f aca="false">E362</f>
        <v>企業担当者</v>
      </c>
      <c r="F363" s="91" t="str">
        <f aca="false">F362</f>
        <v>初級</v>
      </c>
      <c r="G363" s="91" t="str">
        <f aca="false">G362</f>
        <v>C</v>
      </c>
      <c r="H363" s="92" t="str">
        <f aca="false">H362</f>
        <v>製造</v>
      </c>
      <c r="I363" s="93" t="n">
        <f aca="false">I362</f>
        <v>1.54285714285714</v>
      </c>
      <c r="J363" s="94" t="s">
        <v>33</v>
      </c>
      <c r="K363" s="110"/>
      <c r="L363" s="96"/>
      <c r="M363" s="97" t="n">
        <f aca="false">M362</f>
        <v>0</v>
      </c>
      <c r="N363" s="98" t="n">
        <f aca="false">N362</f>
        <v>0</v>
      </c>
      <c r="O363" s="83"/>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5"/>
      <c r="AT363" s="86"/>
      <c r="AU363" s="84"/>
      <c r="AV363" s="84"/>
      <c r="AW363" s="84"/>
      <c r="AX363" s="84"/>
      <c r="AY363" s="84"/>
      <c r="AZ363" s="84"/>
      <c r="BA363" s="84"/>
      <c r="BB363" s="84"/>
      <c r="BC363" s="84"/>
      <c r="BD363" s="84"/>
      <c r="BE363" s="84"/>
      <c r="BF363" s="84"/>
      <c r="BG363" s="84"/>
      <c r="BH363" s="84"/>
      <c r="BI363" s="84"/>
      <c r="BJ363" s="84"/>
      <c r="BK363" s="84"/>
      <c r="BL363" s="84"/>
      <c r="BM363" s="84"/>
      <c r="BN363" s="84"/>
      <c r="BO363" s="84"/>
      <c r="BP363" s="84"/>
      <c r="BQ363" s="84"/>
      <c r="BR363" s="84"/>
      <c r="BS363" s="84"/>
      <c r="BT363" s="84"/>
      <c r="BU363" s="84"/>
      <c r="BV363" s="84"/>
      <c r="BW363" s="84"/>
      <c r="BX363" s="85"/>
      <c r="BY363" s="86"/>
      <c r="BZ363" s="84"/>
      <c r="CA363" s="84"/>
      <c r="CB363" s="84"/>
      <c r="CC363" s="84"/>
      <c r="CD363" s="84"/>
      <c r="CE363" s="84"/>
      <c r="CF363" s="84"/>
      <c r="CG363" s="84"/>
      <c r="CH363" s="84"/>
      <c r="CI363" s="84"/>
      <c r="CJ363" s="84"/>
      <c r="CK363" s="84"/>
      <c r="CL363" s="84"/>
      <c r="CM363" s="84"/>
      <c r="CN363" s="84"/>
      <c r="CO363" s="84"/>
      <c r="CP363" s="84"/>
      <c r="CQ363" s="84"/>
      <c r="CR363" s="84"/>
      <c r="CS363" s="84"/>
      <c r="CT363" s="84"/>
      <c r="CU363" s="84"/>
      <c r="CV363" s="84"/>
      <c r="CW363" s="84"/>
      <c r="CX363" s="84"/>
      <c r="CY363" s="84"/>
      <c r="CZ363" s="84"/>
      <c r="DA363" s="84"/>
      <c r="DB363" s="84"/>
      <c r="DC363" s="85"/>
    </row>
    <row r="364" customFormat="false" ht="24" hidden="true" customHeight="false" outlineLevel="0" collapsed="false">
      <c r="A364" s="99" t="n">
        <f aca="false">(ROW()-6)/2</f>
        <v>179</v>
      </c>
      <c r="B364" s="100" t="n">
        <f aca="false">B363</f>
        <v>77</v>
      </c>
      <c r="C364" s="101" t="str">
        <f aca="false">C363</f>
        <v>成果報告会予約画面(予約変更)</v>
      </c>
      <c r="D364" s="102" t="str">
        <f aca="false">D363</f>
        <v>成果報告会予約画面(予約変更)の新規作成</v>
      </c>
      <c r="E364" s="74" t="str">
        <f aca="false">E362</f>
        <v>企業担当者</v>
      </c>
      <c r="F364" s="74" t="str">
        <f aca="false">F362</f>
        <v>初級</v>
      </c>
      <c r="G364" s="74" t="str">
        <f aca="false">G362</f>
        <v>C</v>
      </c>
      <c r="H364" s="103" t="s">
        <v>34</v>
      </c>
      <c r="I364" s="78" t="n">
        <f aca="false">変更管理台帳!$BW83</f>
        <v>2.34285714285714</v>
      </c>
      <c r="J364" s="79" t="s">
        <v>32</v>
      </c>
      <c r="K364" s="81" t="n">
        <f aca="false">IF($L362&lt;&gt;"",WORKDAY($L362,1,祝日・休校日!$B$3:$B$62),"")</f>
        <v>45342</v>
      </c>
      <c r="L364" s="81" t="n">
        <f aca="false">IF($K364&lt;&gt;"",WORKDAY($K364,$I364 -0.11,祝日・休校日!$B$3:$B$62),"")</f>
        <v>45344</v>
      </c>
      <c r="M364" s="76" t="n">
        <f aca="false">M363</f>
        <v>0</v>
      </c>
      <c r="N364" s="82" t="n">
        <f aca="false">IF(MAX(O364:DC364)&lt;&gt;0,IF(MAX(O365:DC365)/MAX(O364:DC364)=1,1,MAX(O365:DC365)/MAX(O364:DC364)),0)</f>
        <v>0</v>
      </c>
      <c r="O364" s="83"/>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5"/>
      <c r="AT364" s="86"/>
      <c r="AU364" s="84"/>
      <c r="AV364" s="84"/>
      <c r="AW364" s="84"/>
      <c r="AX364" s="84"/>
      <c r="AY364" s="84"/>
      <c r="AZ364" s="84"/>
      <c r="BA364" s="84"/>
      <c r="BB364" s="84"/>
      <c r="BC364" s="84"/>
      <c r="BD364" s="84"/>
      <c r="BE364" s="84"/>
      <c r="BF364" s="84"/>
      <c r="BG364" s="84"/>
      <c r="BH364" s="84"/>
      <c r="BI364" s="84"/>
      <c r="BJ364" s="84"/>
      <c r="BK364" s="84"/>
      <c r="BL364" s="84"/>
      <c r="BM364" s="84"/>
      <c r="BN364" s="84"/>
      <c r="BO364" s="84"/>
      <c r="BP364" s="84"/>
      <c r="BQ364" s="84"/>
      <c r="BR364" s="84"/>
      <c r="BS364" s="84"/>
      <c r="BT364" s="84"/>
      <c r="BU364" s="84"/>
      <c r="BV364" s="84"/>
      <c r="BW364" s="84"/>
      <c r="BX364" s="85"/>
      <c r="BY364" s="86"/>
      <c r="BZ364" s="84"/>
      <c r="CA364" s="84"/>
      <c r="CB364" s="84"/>
      <c r="CC364" s="84"/>
      <c r="CD364" s="84"/>
      <c r="CE364" s="84"/>
      <c r="CF364" s="84"/>
      <c r="CG364" s="84"/>
      <c r="CH364" s="84"/>
      <c r="CI364" s="84"/>
      <c r="CJ364" s="84"/>
      <c r="CK364" s="84"/>
      <c r="CL364" s="84"/>
      <c r="CM364" s="84"/>
      <c r="CN364" s="84"/>
      <c r="CO364" s="84"/>
      <c r="CP364" s="84"/>
      <c r="CQ364" s="84"/>
      <c r="CR364" s="84"/>
      <c r="CS364" s="84"/>
      <c r="CT364" s="84"/>
      <c r="CU364" s="84"/>
      <c r="CV364" s="84"/>
      <c r="CW364" s="84"/>
      <c r="CX364" s="84"/>
      <c r="CY364" s="84"/>
      <c r="CZ364" s="84"/>
      <c r="DA364" s="84"/>
      <c r="DB364" s="84"/>
      <c r="DC364" s="85"/>
    </row>
    <row r="365" customFormat="false" ht="24" hidden="true" customHeight="false" outlineLevel="0" collapsed="false">
      <c r="A365" s="104" t="n">
        <f aca="false">A364</f>
        <v>179</v>
      </c>
      <c r="B365" s="105" t="n">
        <f aca="false">B364</f>
        <v>77</v>
      </c>
      <c r="C365" s="106" t="str">
        <f aca="false">C364</f>
        <v>成果報告会予約画面(予約変更)</v>
      </c>
      <c r="D365" s="107" t="str">
        <f aca="false">D364</f>
        <v>成果報告会予約画面(予約変更)の新規作成</v>
      </c>
      <c r="E365" s="91" t="str">
        <f aca="false">E364</f>
        <v>企業担当者</v>
      </c>
      <c r="F365" s="91" t="str">
        <f aca="false">F364</f>
        <v>初級</v>
      </c>
      <c r="G365" s="91" t="str">
        <f aca="false">G364</f>
        <v>C</v>
      </c>
      <c r="H365" s="108" t="str">
        <f aca="false">H364</f>
        <v>試験</v>
      </c>
      <c r="I365" s="109" t="n">
        <f aca="false">I364</f>
        <v>2.34285714285714</v>
      </c>
      <c r="J365" s="94" t="s">
        <v>33</v>
      </c>
      <c r="K365" s="110"/>
      <c r="L365" s="96"/>
      <c r="M365" s="97" t="n">
        <f aca="false">M364</f>
        <v>0</v>
      </c>
      <c r="N365" s="98" t="n">
        <f aca="false">N364</f>
        <v>0</v>
      </c>
      <c r="O365" s="83"/>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5"/>
      <c r="AT365" s="86"/>
      <c r="AU365" s="84"/>
      <c r="AV365" s="84"/>
      <c r="AW365" s="84"/>
      <c r="AX365" s="84"/>
      <c r="AY365" s="84"/>
      <c r="AZ365" s="84"/>
      <c r="BA365" s="84"/>
      <c r="BB365" s="84"/>
      <c r="BC365" s="84"/>
      <c r="BD365" s="84"/>
      <c r="BE365" s="84"/>
      <c r="BF365" s="84"/>
      <c r="BG365" s="84"/>
      <c r="BH365" s="84"/>
      <c r="BI365" s="84"/>
      <c r="BJ365" s="84"/>
      <c r="BK365" s="84"/>
      <c r="BL365" s="84"/>
      <c r="BM365" s="84"/>
      <c r="BN365" s="84"/>
      <c r="BO365" s="84"/>
      <c r="BP365" s="84"/>
      <c r="BQ365" s="84"/>
      <c r="BR365" s="84"/>
      <c r="BS365" s="84"/>
      <c r="BT365" s="84"/>
      <c r="BU365" s="84"/>
      <c r="BV365" s="84"/>
      <c r="BW365" s="84"/>
      <c r="BX365" s="85"/>
      <c r="BY365" s="86"/>
      <c r="BZ365" s="84"/>
      <c r="CA365" s="84"/>
      <c r="CB365" s="84"/>
      <c r="CC365" s="84"/>
      <c r="CD365" s="84"/>
      <c r="CE365" s="84"/>
      <c r="CF365" s="84"/>
      <c r="CG365" s="84"/>
      <c r="CH365" s="84"/>
      <c r="CI365" s="84"/>
      <c r="CJ365" s="84"/>
      <c r="CK365" s="84"/>
      <c r="CL365" s="84"/>
      <c r="CM365" s="84"/>
      <c r="CN365" s="84"/>
      <c r="CO365" s="84"/>
      <c r="CP365" s="84"/>
      <c r="CQ365" s="84"/>
      <c r="CR365" s="84"/>
      <c r="CS365" s="84"/>
      <c r="CT365" s="84"/>
      <c r="CU365" s="84"/>
      <c r="CV365" s="84"/>
      <c r="CW365" s="84"/>
      <c r="CX365" s="84"/>
      <c r="CY365" s="84"/>
      <c r="CZ365" s="84"/>
      <c r="DA365" s="84"/>
      <c r="DB365" s="84"/>
      <c r="DC365" s="85"/>
    </row>
    <row r="366" customFormat="false" ht="33.75" hidden="true" customHeight="false" outlineLevel="0" collapsed="false">
      <c r="A366" s="70" t="n">
        <f aca="false">(ROW()-6)/2</f>
        <v>180</v>
      </c>
      <c r="B366" s="71" t="n">
        <f aca="false">変更管理台帳!$A84</f>
        <v>78</v>
      </c>
      <c r="C366" s="72" t="str">
        <f aca="false">変更管理台帳!$B84</f>
        <v>コース一覧画面</v>
      </c>
      <c r="D366" s="73" t="str">
        <f aca="false">変更管理台帳!$C84</f>
        <v>①ユーザー登録ボタン追加
②変更ボタン追加
③新規登録ボタン追加</v>
      </c>
      <c r="E366" s="74" t="str">
        <f aca="false">変更管理台帳!$G84</f>
        <v>管理者</v>
      </c>
      <c r="F366" s="75" t="str">
        <f aca="false">変更管理台帳!$K84</f>
        <v>基礎</v>
      </c>
      <c r="G366" s="76" t="str">
        <f aca="false">変更管理台帳!$L84</f>
        <v>A</v>
      </c>
      <c r="H366" s="112" t="s">
        <v>36</v>
      </c>
      <c r="I366" s="78" t="n">
        <f aca="false">変更管理台帳!$AE84</f>
        <v>1.37142857142857</v>
      </c>
      <c r="J366" s="79" t="s">
        <v>32</v>
      </c>
      <c r="K366" s="80" t="n">
        <v>45355</v>
      </c>
      <c r="L366" s="81" t="n">
        <f aca="false">IF($K366&lt;&gt;"",WORKDAY($K366,$I366 -0.11,祝日・休校日!$B$3:$B$62),"")</f>
        <v>45356</v>
      </c>
      <c r="M366" s="76"/>
      <c r="N366" s="82" t="n">
        <f aca="false">IF(MAX(O366:DC366)&lt;&gt;0,IF(MAX(O367:DC367)/MAX(O366:DC366)=1,1,MAX(O367:DC367)/MAX(O366:DC366)),0)</f>
        <v>0</v>
      </c>
      <c r="O366" s="83"/>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5"/>
      <c r="AT366" s="86"/>
      <c r="AU366" s="84"/>
      <c r="AV366" s="84"/>
      <c r="AW366" s="84"/>
      <c r="AX366" s="84"/>
      <c r="AY366" s="84"/>
      <c r="AZ366" s="84"/>
      <c r="BA366" s="84"/>
      <c r="BB366" s="84"/>
      <c r="BC366" s="84"/>
      <c r="BD366" s="84"/>
      <c r="BE366" s="84"/>
      <c r="BF366" s="84"/>
      <c r="BG366" s="84"/>
      <c r="BH366" s="84"/>
      <c r="BI366" s="84"/>
      <c r="BJ366" s="84"/>
      <c r="BK366" s="84"/>
      <c r="BL366" s="84"/>
      <c r="BM366" s="84"/>
      <c r="BN366" s="84"/>
      <c r="BO366" s="84"/>
      <c r="BP366" s="84"/>
      <c r="BQ366" s="84"/>
      <c r="BR366" s="84"/>
      <c r="BS366" s="84"/>
      <c r="BT366" s="84"/>
      <c r="BU366" s="84"/>
      <c r="BV366" s="84"/>
      <c r="BW366" s="84"/>
      <c r="BX366" s="85"/>
      <c r="BY366" s="86"/>
      <c r="BZ366" s="84"/>
      <c r="CA366" s="84"/>
      <c r="CB366" s="84"/>
      <c r="CC366" s="84"/>
      <c r="CD366" s="84"/>
      <c r="CE366" s="84"/>
      <c r="CF366" s="84"/>
      <c r="CG366" s="84"/>
      <c r="CH366" s="84"/>
      <c r="CI366" s="84"/>
      <c r="CJ366" s="84"/>
      <c r="CK366" s="84"/>
      <c r="CL366" s="84"/>
      <c r="CM366" s="84"/>
      <c r="CN366" s="84"/>
      <c r="CO366" s="84"/>
      <c r="CP366" s="84"/>
      <c r="CQ366" s="84"/>
      <c r="CR366" s="84"/>
      <c r="CS366" s="84"/>
      <c r="CT366" s="84"/>
      <c r="CU366" s="84"/>
      <c r="CV366" s="84"/>
      <c r="CW366" s="84"/>
      <c r="CX366" s="84"/>
      <c r="CY366" s="84"/>
      <c r="CZ366" s="84"/>
      <c r="DA366" s="84"/>
      <c r="DB366" s="84"/>
      <c r="DC366" s="85"/>
    </row>
    <row r="367" customFormat="false" ht="33.75" hidden="true" customHeight="false" outlineLevel="0" collapsed="false">
      <c r="A367" s="87" t="n">
        <f aca="false">A366</f>
        <v>180</v>
      </c>
      <c r="B367" s="88" t="n">
        <f aca="false">B366</f>
        <v>78</v>
      </c>
      <c r="C367" s="89" t="str">
        <f aca="false">C366</f>
        <v>コース一覧画面</v>
      </c>
      <c r="D367" s="90" t="str">
        <f aca="false">D366</f>
        <v>①ユーザー登録ボタン追加
②変更ボタン追加
③新規登録ボタン追加</v>
      </c>
      <c r="E367" s="91" t="str">
        <f aca="false">E366</f>
        <v>管理者</v>
      </c>
      <c r="F367" s="91" t="str">
        <f aca="false">F366</f>
        <v>基礎</v>
      </c>
      <c r="G367" s="91" t="str">
        <f aca="false">G366</f>
        <v>A</v>
      </c>
      <c r="H367" s="113" t="str">
        <f aca="false">H366</f>
        <v>設計</v>
      </c>
      <c r="I367" s="93" t="n">
        <f aca="false">I366</f>
        <v>1.37142857142857</v>
      </c>
      <c r="J367" s="94" t="s">
        <v>33</v>
      </c>
      <c r="K367" s="95"/>
      <c r="L367" s="96"/>
      <c r="M367" s="97" t="n">
        <f aca="false">M366</f>
        <v>0</v>
      </c>
      <c r="N367" s="98" t="n">
        <f aca="false">N366</f>
        <v>0</v>
      </c>
      <c r="O367" s="83"/>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5"/>
      <c r="AT367" s="86"/>
      <c r="AU367" s="84"/>
      <c r="AV367" s="84"/>
      <c r="AW367" s="84"/>
      <c r="AX367" s="84"/>
      <c r="AY367" s="84"/>
      <c r="AZ367" s="84"/>
      <c r="BA367" s="84"/>
      <c r="BB367" s="84"/>
      <c r="BC367" s="84"/>
      <c r="BD367" s="84"/>
      <c r="BE367" s="84"/>
      <c r="BF367" s="84"/>
      <c r="BG367" s="84"/>
      <c r="BH367" s="84"/>
      <c r="BI367" s="84"/>
      <c r="BJ367" s="84"/>
      <c r="BK367" s="84"/>
      <c r="BL367" s="84"/>
      <c r="BM367" s="84"/>
      <c r="BN367" s="84"/>
      <c r="BO367" s="84"/>
      <c r="BP367" s="84"/>
      <c r="BQ367" s="84"/>
      <c r="BR367" s="84"/>
      <c r="BS367" s="84"/>
      <c r="BT367" s="84"/>
      <c r="BU367" s="84"/>
      <c r="BV367" s="84"/>
      <c r="BW367" s="84"/>
      <c r="BX367" s="85"/>
      <c r="BY367" s="86"/>
      <c r="BZ367" s="84"/>
      <c r="CA367" s="84"/>
      <c r="CB367" s="84"/>
      <c r="CC367" s="84"/>
      <c r="CD367" s="84"/>
      <c r="CE367" s="84"/>
      <c r="CF367" s="84"/>
      <c r="CG367" s="84"/>
      <c r="CH367" s="84"/>
      <c r="CI367" s="84"/>
      <c r="CJ367" s="84"/>
      <c r="CK367" s="84"/>
      <c r="CL367" s="84"/>
      <c r="CM367" s="84"/>
      <c r="CN367" s="84"/>
      <c r="CO367" s="84"/>
      <c r="CP367" s="84"/>
      <c r="CQ367" s="84"/>
      <c r="CR367" s="84"/>
      <c r="CS367" s="84"/>
      <c r="CT367" s="84"/>
      <c r="CU367" s="84"/>
      <c r="CV367" s="84"/>
      <c r="CW367" s="84"/>
      <c r="CX367" s="84"/>
      <c r="CY367" s="84"/>
      <c r="CZ367" s="84"/>
      <c r="DA367" s="84"/>
      <c r="DB367" s="84"/>
      <c r="DC367" s="85"/>
    </row>
    <row r="368" customFormat="false" ht="33.75" hidden="true" customHeight="false" outlineLevel="0" collapsed="false">
      <c r="A368" s="70" t="n">
        <f aca="false">(ROW()-6)/2</f>
        <v>181</v>
      </c>
      <c r="B368" s="100" t="n">
        <f aca="false">B367</f>
        <v>78</v>
      </c>
      <c r="C368" s="101" t="str">
        <f aca="false">C367</f>
        <v>コース一覧画面</v>
      </c>
      <c r="D368" s="102" t="str">
        <f aca="false">D367</f>
        <v>①ユーザー登録ボタン追加
②変更ボタン追加
③新規登録ボタン追加</v>
      </c>
      <c r="E368" s="74" t="str">
        <f aca="false">E366</f>
        <v>管理者</v>
      </c>
      <c r="F368" s="74" t="str">
        <f aca="false">F366</f>
        <v>基礎</v>
      </c>
      <c r="G368" s="74" t="str">
        <f aca="false">G366</f>
        <v>A</v>
      </c>
      <c r="H368" s="77" t="s">
        <v>31</v>
      </c>
      <c r="I368" s="78" t="n">
        <f aca="false">変更管理台帳!$AX84</f>
        <v>1.71428571428571</v>
      </c>
      <c r="J368" s="79" t="s">
        <v>32</v>
      </c>
      <c r="K368" s="81" t="n">
        <f aca="false">IF($L366&lt;&gt;"",WORKDAY($L366,1,祝日・休校日!$B$3:$B$62),"")</f>
        <v>45357</v>
      </c>
      <c r="L368" s="81" t="n">
        <f aca="false">IF($K368&lt;&gt;"",WORKDAY($K368,$I368 -0.11,祝日・休校日!$B$3:$B$62),"")</f>
        <v>45358</v>
      </c>
      <c r="M368" s="76" t="n">
        <f aca="false">M367</f>
        <v>0</v>
      </c>
      <c r="N368" s="82" t="n">
        <f aca="false">IF(MAX(O368:DC368)&lt;&gt;0,IF(MAX(O369:DC369)/MAX(O368:DC368)=1,1,MAX(O369:DC369)/MAX(O368:DC368)),0)</f>
        <v>0</v>
      </c>
      <c r="O368" s="83"/>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5"/>
      <c r="AT368" s="86"/>
      <c r="AU368" s="84"/>
      <c r="AV368" s="84"/>
      <c r="AW368" s="84"/>
      <c r="AX368" s="84"/>
      <c r="AY368" s="84"/>
      <c r="AZ368" s="84"/>
      <c r="BA368" s="84"/>
      <c r="BB368" s="84"/>
      <c r="BC368" s="84"/>
      <c r="BD368" s="84"/>
      <c r="BE368" s="84"/>
      <c r="BF368" s="84"/>
      <c r="BG368" s="84"/>
      <c r="BH368" s="84"/>
      <c r="BI368" s="84"/>
      <c r="BJ368" s="84"/>
      <c r="BK368" s="84"/>
      <c r="BL368" s="84"/>
      <c r="BM368" s="84"/>
      <c r="BN368" s="84"/>
      <c r="BO368" s="84"/>
      <c r="BP368" s="84"/>
      <c r="BQ368" s="84"/>
      <c r="BR368" s="84"/>
      <c r="BS368" s="84"/>
      <c r="BT368" s="84"/>
      <c r="BU368" s="84"/>
      <c r="BV368" s="84"/>
      <c r="BW368" s="84"/>
      <c r="BX368" s="85"/>
      <c r="BY368" s="86"/>
      <c r="BZ368" s="84"/>
      <c r="CA368" s="84"/>
      <c r="CB368" s="84"/>
      <c r="CC368" s="84"/>
      <c r="CD368" s="84"/>
      <c r="CE368" s="84"/>
      <c r="CF368" s="84"/>
      <c r="CG368" s="84"/>
      <c r="CH368" s="84"/>
      <c r="CI368" s="84"/>
      <c r="CJ368" s="84"/>
      <c r="CK368" s="84"/>
      <c r="CL368" s="84"/>
      <c r="CM368" s="84"/>
      <c r="CN368" s="84"/>
      <c r="CO368" s="84"/>
      <c r="CP368" s="84"/>
      <c r="CQ368" s="84"/>
      <c r="CR368" s="84"/>
      <c r="CS368" s="84"/>
      <c r="CT368" s="84"/>
      <c r="CU368" s="84"/>
      <c r="CV368" s="84"/>
      <c r="CW368" s="84"/>
      <c r="CX368" s="84"/>
      <c r="CY368" s="84"/>
      <c r="CZ368" s="84"/>
      <c r="DA368" s="84"/>
      <c r="DB368" s="84"/>
      <c r="DC368" s="85"/>
    </row>
    <row r="369" customFormat="false" ht="33.75" hidden="true" customHeight="false" outlineLevel="0" collapsed="false">
      <c r="A369" s="87" t="n">
        <f aca="false">A368</f>
        <v>181</v>
      </c>
      <c r="B369" s="105" t="n">
        <f aca="false">B368</f>
        <v>78</v>
      </c>
      <c r="C369" s="106" t="str">
        <f aca="false">C368</f>
        <v>コース一覧画面</v>
      </c>
      <c r="D369" s="107" t="str">
        <f aca="false">D368</f>
        <v>①ユーザー登録ボタン追加
②変更ボタン追加
③新規登録ボタン追加</v>
      </c>
      <c r="E369" s="91" t="str">
        <f aca="false">E368</f>
        <v>管理者</v>
      </c>
      <c r="F369" s="91" t="str">
        <f aca="false">F368</f>
        <v>基礎</v>
      </c>
      <c r="G369" s="91" t="str">
        <f aca="false">G368</f>
        <v>A</v>
      </c>
      <c r="H369" s="92" t="str">
        <f aca="false">H368</f>
        <v>製造</v>
      </c>
      <c r="I369" s="93" t="n">
        <f aca="false">I368</f>
        <v>1.71428571428571</v>
      </c>
      <c r="J369" s="94" t="s">
        <v>33</v>
      </c>
      <c r="K369" s="110"/>
      <c r="L369" s="96"/>
      <c r="M369" s="97" t="n">
        <f aca="false">M368</f>
        <v>0</v>
      </c>
      <c r="N369" s="98" t="n">
        <f aca="false">N368</f>
        <v>0</v>
      </c>
      <c r="O369" s="83"/>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5"/>
      <c r="AT369" s="86"/>
      <c r="AU369" s="84"/>
      <c r="AV369" s="84"/>
      <c r="AW369" s="84"/>
      <c r="AX369" s="84"/>
      <c r="AY369" s="84"/>
      <c r="AZ369" s="84"/>
      <c r="BA369" s="84"/>
      <c r="BB369" s="84"/>
      <c r="BC369" s="84"/>
      <c r="BD369" s="84"/>
      <c r="BE369" s="84"/>
      <c r="BF369" s="84"/>
      <c r="BG369" s="84"/>
      <c r="BH369" s="84"/>
      <c r="BI369" s="84"/>
      <c r="BJ369" s="84"/>
      <c r="BK369" s="84"/>
      <c r="BL369" s="84"/>
      <c r="BM369" s="84"/>
      <c r="BN369" s="84"/>
      <c r="BO369" s="84"/>
      <c r="BP369" s="84"/>
      <c r="BQ369" s="84"/>
      <c r="BR369" s="84"/>
      <c r="BS369" s="84"/>
      <c r="BT369" s="84"/>
      <c r="BU369" s="84"/>
      <c r="BV369" s="84"/>
      <c r="BW369" s="84"/>
      <c r="BX369" s="85"/>
      <c r="BY369" s="86"/>
      <c r="BZ369" s="84"/>
      <c r="CA369" s="84"/>
      <c r="CB369" s="84"/>
      <c r="CC369" s="84"/>
      <c r="CD369" s="84"/>
      <c r="CE369" s="84"/>
      <c r="CF369" s="84"/>
      <c r="CG369" s="84"/>
      <c r="CH369" s="84"/>
      <c r="CI369" s="84"/>
      <c r="CJ369" s="84"/>
      <c r="CK369" s="84"/>
      <c r="CL369" s="84"/>
      <c r="CM369" s="84"/>
      <c r="CN369" s="84"/>
      <c r="CO369" s="84"/>
      <c r="CP369" s="84"/>
      <c r="CQ369" s="84"/>
      <c r="CR369" s="84"/>
      <c r="CS369" s="84"/>
      <c r="CT369" s="84"/>
      <c r="CU369" s="84"/>
      <c r="CV369" s="84"/>
      <c r="CW369" s="84"/>
      <c r="CX369" s="84"/>
      <c r="CY369" s="84"/>
      <c r="CZ369" s="84"/>
      <c r="DA369" s="84"/>
      <c r="DB369" s="84"/>
      <c r="DC369" s="85"/>
    </row>
    <row r="370" customFormat="false" ht="33.75" hidden="true" customHeight="false" outlineLevel="0" collapsed="false">
      <c r="A370" s="99" t="n">
        <f aca="false">(ROW()-6)/2</f>
        <v>182</v>
      </c>
      <c r="B370" s="100" t="n">
        <f aca="false">B369</f>
        <v>78</v>
      </c>
      <c r="C370" s="101" t="str">
        <f aca="false">C369</f>
        <v>コース一覧画面</v>
      </c>
      <c r="D370" s="102" t="str">
        <f aca="false">D369</f>
        <v>①ユーザー登録ボタン追加
②変更ボタン追加
③新規登録ボタン追加</v>
      </c>
      <c r="E370" s="74" t="str">
        <f aca="false">E368</f>
        <v>管理者</v>
      </c>
      <c r="F370" s="74" t="str">
        <f aca="false">F368</f>
        <v>基礎</v>
      </c>
      <c r="G370" s="74" t="str">
        <f aca="false">G368</f>
        <v>A</v>
      </c>
      <c r="H370" s="103" t="s">
        <v>34</v>
      </c>
      <c r="I370" s="78" t="n">
        <f aca="false">変更管理台帳!$BW84</f>
        <v>1.22857142857143</v>
      </c>
      <c r="J370" s="79" t="s">
        <v>32</v>
      </c>
      <c r="K370" s="81" t="n">
        <f aca="false">IF($L368&lt;&gt;"",WORKDAY($L368,1,祝日・休校日!$B$3:$B$62),"")</f>
        <v>45359</v>
      </c>
      <c r="L370" s="81" t="n">
        <f aca="false">IF($K370&lt;&gt;"",WORKDAY($K370,$I370 -0.11,祝日・休校日!$B$3:$B$62),"")</f>
        <v>45362</v>
      </c>
      <c r="M370" s="76" t="n">
        <f aca="false">M369</f>
        <v>0</v>
      </c>
      <c r="N370" s="82" t="n">
        <f aca="false">IF(MAX(O370:DC370)&lt;&gt;0,IF(MAX(O371:DC371)/MAX(O370:DC370)=1,1,MAX(O371:DC371)/MAX(O370:DC370)),0)</f>
        <v>0</v>
      </c>
      <c r="O370" s="83"/>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5"/>
      <c r="AT370" s="86"/>
      <c r="AU370" s="84"/>
      <c r="AV370" s="84"/>
      <c r="AW370" s="84"/>
      <c r="AX370" s="84"/>
      <c r="AY370" s="84"/>
      <c r="AZ370" s="84"/>
      <c r="BA370" s="84"/>
      <c r="BB370" s="84"/>
      <c r="BC370" s="84"/>
      <c r="BD370" s="84"/>
      <c r="BE370" s="84"/>
      <c r="BF370" s="84"/>
      <c r="BG370" s="84"/>
      <c r="BH370" s="84"/>
      <c r="BI370" s="84"/>
      <c r="BJ370" s="84"/>
      <c r="BK370" s="84"/>
      <c r="BL370" s="84"/>
      <c r="BM370" s="84"/>
      <c r="BN370" s="84"/>
      <c r="BO370" s="84"/>
      <c r="BP370" s="84"/>
      <c r="BQ370" s="84"/>
      <c r="BR370" s="84"/>
      <c r="BS370" s="84"/>
      <c r="BT370" s="84"/>
      <c r="BU370" s="84"/>
      <c r="BV370" s="84"/>
      <c r="BW370" s="84"/>
      <c r="BX370" s="85"/>
      <c r="BY370" s="86"/>
      <c r="BZ370" s="84"/>
      <c r="CA370" s="84"/>
      <c r="CB370" s="84"/>
      <c r="CC370" s="84"/>
      <c r="CD370" s="84"/>
      <c r="CE370" s="84"/>
      <c r="CF370" s="84"/>
      <c r="CG370" s="84"/>
      <c r="CH370" s="84"/>
      <c r="CI370" s="84"/>
      <c r="CJ370" s="84"/>
      <c r="CK370" s="84"/>
      <c r="CL370" s="84"/>
      <c r="CM370" s="84"/>
      <c r="CN370" s="84"/>
      <c r="CO370" s="84"/>
      <c r="CP370" s="84"/>
      <c r="CQ370" s="84"/>
      <c r="CR370" s="84"/>
      <c r="CS370" s="84"/>
      <c r="CT370" s="84"/>
      <c r="CU370" s="84"/>
      <c r="CV370" s="84"/>
      <c r="CW370" s="84"/>
      <c r="CX370" s="84"/>
      <c r="CY370" s="84"/>
      <c r="CZ370" s="84"/>
      <c r="DA370" s="84"/>
      <c r="DB370" s="84"/>
      <c r="DC370" s="85"/>
    </row>
    <row r="371" customFormat="false" ht="33.75" hidden="true" customHeight="false" outlineLevel="0" collapsed="false">
      <c r="A371" s="104" t="n">
        <f aca="false">A370</f>
        <v>182</v>
      </c>
      <c r="B371" s="105" t="n">
        <f aca="false">B370</f>
        <v>78</v>
      </c>
      <c r="C371" s="106" t="str">
        <f aca="false">C370</f>
        <v>コース一覧画面</v>
      </c>
      <c r="D371" s="107" t="str">
        <f aca="false">D370</f>
        <v>①ユーザー登録ボタン追加
②変更ボタン追加
③新規登録ボタン追加</v>
      </c>
      <c r="E371" s="91" t="str">
        <f aca="false">E370</f>
        <v>管理者</v>
      </c>
      <c r="F371" s="91" t="str">
        <f aca="false">F370</f>
        <v>基礎</v>
      </c>
      <c r="G371" s="91" t="str">
        <f aca="false">G370</f>
        <v>A</v>
      </c>
      <c r="H371" s="108" t="str">
        <f aca="false">H370</f>
        <v>試験</v>
      </c>
      <c r="I371" s="109" t="n">
        <f aca="false">I370</f>
        <v>1.22857142857143</v>
      </c>
      <c r="J371" s="94" t="s">
        <v>33</v>
      </c>
      <c r="K371" s="110"/>
      <c r="L371" s="96"/>
      <c r="M371" s="97" t="n">
        <f aca="false">M370</f>
        <v>0</v>
      </c>
      <c r="N371" s="98" t="n">
        <f aca="false">N370</f>
        <v>0</v>
      </c>
      <c r="O371" s="83"/>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5"/>
      <c r="AT371" s="86"/>
      <c r="AU371" s="84"/>
      <c r="AV371" s="84"/>
      <c r="AW371" s="84"/>
      <c r="AX371" s="84"/>
      <c r="AY371" s="84"/>
      <c r="AZ371" s="84"/>
      <c r="BA371" s="84"/>
      <c r="BB371" s="84"/>
      <c r="BC371" s="84"/>
      <c r="BD371" s="84"/>
      <c r="BE371" s="84"/>
      <c r="BF371" s="84"/>
      <c r="BG371" s="84"/>
      <c r="BH371" s="84"/>
      <c r="BI371" s="84"/>
      <c r="BJ371" s="84"/>
      <c r="BK371" s="84"/>
      <c r="BL371" s="84"/>
      <c r="BM371" s="84"/>
      <c r="BN371" s="84"/>
      <c r="BO371" s="84"/>
      <c r="BP371" s="84"/>
      <c r="BQ371" s="84"/>
      <c r="BR371" s="84"/>
      <c r="BS371" s="84"/>
      <c r="BT371" s="84"/>
      <c r="BU371" s="84"/>
      <c r="BV371" s="84"/>
      <c r="BW371" s="84"/>
      <c r="BX371" s="85"/>
      <c r="BY371" s="86"/>
      <c r="BZ371" s="84"/>
      <c r="CA371" s="84"/>
      <c r="CB371" s="84"/>
      <c r="CC371" s="84"/>
      <c r="CD371" s="84"/>
      <c r="CE371" s="84"/>
      <c r="CF371" s="84"/>
      <c r="CG371" s="84"/>
      <c r="CH371" s="84"/>
      <c r="CI371" s="84"/>
      <c r="CJ371" s="84"/>
      <c r="CK371" s="84"/>
      <c r="CL371" s="84"/>
      <c r="CM371" s="84"/>
      <c r="CN371" s="84"/>
      <c r="CO371" s="84"/>
      <c r="CP371" s="84"/>
      <c r="CQ371" s="84"/>
      <c r="CR371" s="84"/>
      <c r="CS371" s="84"/>
      <c r="CT371" s="84"/>
      <c r="CU371" s="84"/>
      <c r="CV371" s="84"/>
      <c r="CW371" s="84"/>
      <c r="CX371" s="84"/>
      <c r="CY371" s="84"/>
      <c r="CZ371" s="84"/>
      <c r="DA371" s="84"/>
      <c r="DB371" s="84"/>
      <c r="DC371" s="85"/>
    </row>
    <row r="372" customFormat="false" ht="56.25" hidden="true" customHeight="false" outlineLevel="0" collapsed="false">
      <c r="A372" s="70" t="n">
        <f aca="false">(ROW()-6)/2</f>
        <v>183</v>
      </c>
      <c r="B372" s="71" t="n">
        <f aca="false">変更管理台帳!$A85</f>
        <v>79</v>
      </c>
      <c r="C372" s="72" t="str">
        <f aca="false">変更管理台帳!$B85</f>
        <v>ユーザー一覧画面</v>
      </c>
      <c r="D372" s="73" t="str">
        <f aca="false">変更管理台帳!$C85</f>
        <v>①新規登録ボタン追加
②検索条件の追加
③一括削除ボタン追加
④変更ボタン追加
⑤削除ボタン追加</v>
      </c>
      <c r="E372" s="74" t="str">
        <f aca="false">変更管理台帳!$G85</f>
        <v>管理者</v>
      </c>
      <c r="F372" s="75" t="str">
        <f aca="false">変更管理台帳!$K85</f>
        <v>上級</v>
      </c>
      <c r="G372" s="76" t="str">
        <f aca="false">変更管理台帳!$L85</f>
        <v>A</v>
      </c>
      <c r="H372" s="112" t="s">
        <v>36</v>
      </c>
      <c r="I372" s="78" t="n">
        <f aca="false">変更管理台帳!$AE85</f>
        <v>4.98571428571429</v>
      </c>
      <c r="J372" s="79" t="s">
        <v>32</v>
      </c>
      <c r="K372" s="80" t="n">
        <v>45355</v>
      </c>
      <c r="L372" s="81" t="n">
        <f aca="false">IF($K372&lt;&gt;"",WORKDAY($K372,$I372 -0.11,祝日・休校日!$B$3:$B$62),"")</f>
        <v>45359</v>
      </c>
      <c r="M372" s="76"/>
      <c r="N372" s="82" t="n">
        <f aca="false">IF(MAX(O372:DC372)&lt;&gt;0,IF(MAX(O373:DC373)/MAX(O372:DC372)=1,1,MAX(O373:DC373)/MAX(O372:DC372)),0)</f>
        <v>0</v>
      </c>
      <c r="O372" s="83"/>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5"/>
      <c r="AT372" s="86"/>
      <c r="AU372" s="84"/>
      <c r="AV372" s="84"/>
      <c r="AW372" s="84"/>
      <c r="AX372" s="84"/>
      <c r="AY372" s="84"/>
      <c r="AZ372" s="84"/>
      <c r="BA372" s="84"/>
      <c r="BB372" s="84"/>
      <c r="BC372" s="84"/>
      <c r="BD372" s="84"/>
      <c r="BE372" s="84"/>
      <c r="BF372" s="84"/>
      <c r="BG372" s="84"/>
      <c r="BH372" s="84"/>
      <c r="BI372" s="84"/>
      <c r="BJ372" s="84"/>
      <c r="BK372" s="84"/>
      <c r="BL372" s="84"/>
      <c r="BM372" s="84"/>
      <c r="BN372" s="84"/>
      <c r="BO372" s="84"/>
      <c r="BP372" s="84"/>
      <c r="BQ372" s="84"/>
      <c r="BR372" s="84"/>
      <c r="BS372" s="84"/>
      <c r="BT372" s="84"/>
      <c r="BU372" s="84"/>
      <c r="BV372" s="84"/>
      <c r="BW372" s="84"/>
      <c r="BX372" s="85"/>
      <c r="BY372" s="86"/>
      <c r="BZ372" s="84"/>
      <c r="CA372" s="84"/>
      <c r="CB372" s="84"/>
      <c r="CC372" s="84"/>
      <c r="CD372" s="84"/>
      <c r="CE372" s="84"/>
      <c r="CF372" s="84"/>
      <c r="CG372" s="84"/>
      <c r="CH372" s="84"/>
      <c r="CI372" s="84"/>
      <c r="CJ372" s="84"/>
      <c r="CK372" s="84"/>
      <c r="CL372" s="84"/>
      <c r="CM372" s="84"/>
      <c r="CN372" s="84"/>
      <c r="CO372" s="84"/>
      <c r="CP372" s="84"/>
      <c r="CQ372" s="84"/>
      <c r="CR372" s="84"/>
      <c r="CS372" s="84"/>
      <c r="CT372" s="84"/>
      <c r="CU372" s="84"/>
      <c r="CV372" s="84"/>
      <c r="CW372" s="84"/>
      <c r="CX372" s="84"/>
      <c r="CY372" s="84"/>
      <c r="CZ372" s="84"/>
      <c r="DA372" s="84"/>
      <c r="DB372" s="84"/>
      <c r="DC372" s="85"/>
    </row>
    <row r="373" customFormat="false" ht="56.25" hidden="true" customHeight="false" outlineLevel="0" collapsed="false">
      <c r="A373" s="87" t="n">
        <f aca="false">A372</f>
        <v>183</v>
      </c>
      <c r="B373" s="88" t="n">
        <f aca="false">B372</f>
        <v>79</v>
      </c>
      <c r="C373" s="89" t="str">
        <f aca="false">C372</f>
        <v>ユーザー一覧画面</v>
      </c>
      <c r="D373" s="90" t="str">
        <f aca="false">D372</f>
        <v>①新規登録ボタン追加
②検索条件の追加
③一括削除ボタン追加
④変更ボタン追加
⑤削除ボタン追加</v>
      </c>
      <c r="E373" s="91" t="str">
        <f aca="false">E372</f>
        <v>管理者</v>
      </c>
      <c r="F373" s="91" t="str">
        <f aca="false">F372</f>
        <v>上級</v>
      </c>
      <c r="G373" s="91" t="str">
        <f aca="false">G372</f>
        <v>A</v>
      </c>
      <c r="H373" s="113" t="str">
        <f aca="false">H372</f>
        <v>設計</v>
      </c>
      <c r="I373" s="93" t="n">
        <f aca="false">I372</f>
        <v>4.98571428571429</v>
      </c>
      <c r="J373" s="94" t="s">
        <v>33</v>
      </c>
      <c r="K373" s="95"/>
      <c r="L373" s="96"/>
      <c r="M373" s="97" t="n">
        <f aca="false">M372</f>
        <v>0</v>
      </c>
      <c r="N373" s="98" t="n">
        <f aca="false">N372</f>
        <v>0</v>
      </c>
      <c r="O373" s="83"/>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5"/>
      <c r="AT373" s="86"/>
      <c r="AU373" s="84"/>
      <c r="AV373" s="84"/>
      <c r="AW373" s="84"/>
      <c r="AX373" s="84"/>
      <c r="AY373" s="84"/>
      <c r="AZ373" s="84"/>
      <c r="BA373" s="84"/>
      <c r="BB373" s="84"/>
      <c r="BC373" s="84"/>
      <c r="BD373" s="84"/>
      <c r="BE373" s="84"/>
      <c r="BF373" s="84"/>
      <c r="BG373" s="84"/>
      <c r="BH373" s="84"/>
      <c r="BI373" s="84"/>
      <c r="BJ373" s="84"/>
      <c r="BK373" s="84"/>
      <c r="BL373" s="84"/>
      <c r="BM373" s="84"/>
      <c r="BN373" s="84"/>
      <c r="BO373" s="84"/>
      <c r="BP373" s="84"/>
      <c r="BQ373" s="84"/>
      <c r="BR373" s="84"/>
      <c r="BS373" s="84"/>
      <c r="BT373" s="84"/>
      <c r="BU373" s="84"/>
      <c r="BV373" s="84"/>
      <c r="BW373" s="84"/>
      <c r="BX373" s="85"/>
      <c r="BY373" s="86"/>
      <c r="BZ373" s="84"/>
      <c r="CA373" s="84"/>
      <c r="CB373" s="84"/>
      <c r="CC373" s="84"/>
      <c r="CD373" s="84"/>
      <c r="CE373" s="84"/>
      <c r="CF373" s="84"/>
      <c r="CG373" s="84"/>
      <c r="CH373" s="84"/>
      <c r="CI373" s="84"/>
      <c r="CJ373" s="84"/>
      <c r="CK373" s="84"/>
      <c r="CL373" s="84"/>
      <c r="CM373" s="84"/>
      <c r="CN373" s="84"/>
      <c r="CO373" s="84"/>
      <c r="CP373" s="84"/>
      <c r="CQ373" s="84"/>
      <c r="CR373" s="84"/>
      <c r="CS373" s="84"/>
      <c r="CT373" s="84"/>
      <c r="CU373" s="84"/>
      <c r="CV373" s="84"/>
      <c r="CW373" s="84"/>
      <c r="CX373" s="84"/>
      <c r="CY373" s="84"/>
      <c r="CZ373" s="84"/>
      <c r="DA373" s="84"/>
      <c r="DB373" s="84"/>
      <c r="DC373" s="85"/>
    </row>
    <row r="374" customFormat="false" ht="56.25" hidden="true" customHeight="false" outlineLevel="0" collapsed="false">
      <c r="A374" s="70" t="n">
        <f aca="false">(ROW()-6)/2</f>
        <v>184</v>
      </c>
      <c r="B374" s="100" t="n">
        <f aca="false">B373</f>
        <v>79</v>
      </c>
      <c r="C374" s="101" t="str">
        <f aca="false">C373</f>
        <v>ユーザー一覧画面</v>
      </c>
      <c r="D374" s="102" t="str">
        <f aca="false">D373</f>
        <v>①新規登録ボタン追加
②検索条件の追加
③一括削除ボタン追加
④変更ボタン追加
⑤削除ボタン追加</v>
      </c>
      <c r="E374" s="74" t="str">
        <f aca="false">E372</f>
        <v>管理者</v>
      </c>
      <c r="F374" s="74" t="str">
        <f aca="false">F372</f>
        <v>上級</v>
      </c>
      <c r="G374" s="74" t="str">
        <f aca="false">G372</f>
        <v>A</v>
      </c>
      <c r="H374" s="77" t="s">
        <v>31</v>
      </c>
      <c r="I374" s="78" t="n">
        <f aca="false">変更管理台帳!$AX85</f>
        <v>7.71428571428571</v>
      </c>
      <c r="J374" s="79" t="s">
        <v>32</v>
      </c>
      <c r="K374" s="81" t="n">
        <f aca="false">IF($L372&lt;&gt;"",WORKDAY($L372,1,祝日・休校日!$B$3:$B$62),"")</f>
        <v>45362</v>
      </c>
      <c r="L374" s="81" t="n">
        <f aca="false">IF($K374&lt;&gt;"",WORKDAY($K374,$I374 -0.11,祝日・休校日!$B$3:$B$62),"")</f>
        <v>45372</v>
      </c>
      <c r="M374" s="76" t="n">
        <f aca="false">M373</f>
        <v>0</v>
      </c>
      <c r="N374" s="82" t="n">
        <f aca="false">IF(MAX(O374:DC374)&lt;&gt;0,IF(MAX(O375:DC375)/MAX(O374:DC374)=1,1,MAX(O375:DC375)/MAX(O374:DC374)),0)</f>
        <v>0</v>
      </c>
      <c r="O374" s="83"/>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5"/>
      <c r="AT374" s="86"/>
      <c r="AU374" s="84"/>
      <c r="AV374" s="84"/>
      <c r="AW374" s="84"/>
      <c r="AX374" s="84"/>
      <c r="AY374" s="84"/>
      <c r="AZ374" s="84"/>
      <c r="BA374" s="84"/>
      <c r="BB374" s="84"/>
      <c r="BC374" s="84"/>
      <c r="BD374" s="84"/>
      <c r="BE374" s="84"/>
      <c r="BF374" s="84"/>
      <c r="BG374" s="84"/>
      <c r="BH374" s="84"/>
      <c r="BI374" s="84"/>
      <c r="BJ374" s="84"/>
      <c r="BK374" s="84"/>
      <c r="BL374" s="84"/>
      <c r="BM374" s="84"/>
      <c r="BN374" s="84"/>
      <c r="BO374" s="84"/>
      <c r="BP374" s="84"/>
      <c r="BQ374" s="84"/>
      <c r="BR374" s="84"/>
      <c r="BS374" s="84"/>
      <c r="BT374" s="84"/>
      <c r="BU374" s="84"/>
      <c r="BV374" s="84"/>
      <c r="BW374" s="84"/>
      <c r="BX374" s="85"/>
      <c r="BY374" s="86"/>
      <c r="BZ374" s="84"/>
      <c r="CA374" s="84"/>
      <c r="CB374" s="84"/>
      <c r="CC374" s="84"/>
      <c r="CD374" s="84"/>
      <c r="CE374" s="84"/>
      <c r="CF374" s="84"/>
      <c r="CG374" s="84"/>
      <c r="CH374" s="84"/>
      <c r="CI374" s="84"/>
      <c r="CJ374" s="84"/>
      <c r="CK374" s="84"/>
      <c r="CL374" s="84"/>
      <c r="CM374" s="84"/>
      <c r="CN374" s="84"/>
      <c r="CO374" s="84"/>
      <c r="CP374" s="84"/>
      <c r="CQ374" s="84"/>
      <c r="CR374" s="84"/>
      <c r="CS374" s="84"/>
      <c r="CT374" s="84"/>
      <c r="CU374" s="84"/>
      <c r="CV374" s="84"/>
      <c r="CW374" s="84"/>
      <c r="CX374" s="84"/>
      <c r="CY374" s="84"/>
      <c r="CZ374" s="84"/>
      <c r="DA374" s="84"/>
      <c r="DB374" s="84"/>
      <c r="DC374" s="85"/>
    </row>
    <row r="375" customFormat="false" ht="56.25" hidden="true" customHeight="false" outlineLevel="0" collapsed="false">
      <c r="A375" s="87" t="n">
        <f aca="false">A374</f>
        <v>184</v>
      </c>
      <c r="B375" s="105" t="n">
        <f aca="false">B374</f>
        <v>79</v>
      </c>
      <c r="C375" s="106" t="str">
        <f aca="false">C374</f>
        <v>ユーザー一覧画面</v>
      </c>
      <c r="D375" s="107" t="str">
        <f aca="false">D374</f>
        <v>①新規登録ボタン追加
②検索条件の追加
③一括削除ボタン追加
④変更ボタン追加
⑤削除ボタン追加</v>
      </c>
      <c r="E375" s="91" t="str">
        <f aca="false">E374</f>
        <v>管理者</v>
      </c>
      <c r="F375" s="91" t="str">
        <f aca="false">F374</f>
        <v>上級</v>
      </c>
      <c r="G375" s="91" t="str">
        <f aca="false">G374</f>
        <v>A</v>
      </c>
      <c r="H375" s="92" t="str">
        <f aca="false">H374</f>
        <v>製造</v>
      </c>
      <c r="I375" s="93" t="n">
        <f aca="false">I374</f>
        <v>7.71428571428571</v>
      </c>
      <c r="J375" s="94" t="s">
        <v>33</v>
      </c>
      <c r="K375" s="110"/>
      <c r="L375" s="96"/>
      <c r="M375" s="97" t="n">
        <f aca="false">M374</f>
        <v>0</v>
      </c>
      <c r="N375" s="98" t="n">
        <f aca="false">N374</f>
        <v>0</v>
      </c>
      <c r="O375" s="83"/>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5"/>
      <c r="AT375" s="86"/>
      <c r="AU375" s="84"/>
      <c r="AV375" s="84"/>
      <c r="AW375" s="84"/>
      <c r="AX375" s="84"/>
      <c r="AY375" s="84"/>
      <c r="AZ375" s="84"/>
      <c r="BA375" s="84"/>
      <c r="BB375" s="84"/>
      <c r="BC375" s="84"/>
      <c r="BD375" s="84"/>
      <c r="BE375" s="84"/>
      <c r="BF375" s="84"/>
      <c r="BG375" s="84"/>
      <c r="BH375" s="84"/>
      <c r="BI375" s="84"/>
      <c r="BJ375" s="84"/>
      <c r="BK375" s="84"/>
      <c r="BL375" s="84"/>
      <c r="BM375" s="84"/>
      <c r="BN375" s="84"/>
      <c r="BO375" s="84"/>
      <c r="BP375" s="84"/>
      <c r="BQ375" s="84"/>
      <c r="BR375" s="84"/>
      <c r="BS375" s="84"/>
      <c r="BT375" s="84"/>
      <c r="BU375" s="84"/>
      <c r="BV375" s="84"/>
      <c r="BW375" s="84"/>
      <c r="BX375" s="85"/>
      <c r="BY375" s="86"/>
      <c r="BZ375" s="84"/>
      <c r="CA375" s="84"/>
      <c r="CB375" s="84"/>
      <c r="CC375" s="84"/>
      <c r="CD375" s="84"/>
      <c r="CE375" s="84"/>
      <c r="CF375" s="84"/>
      <c r="CG375" s="84"/>
      <c r="CH375" s="84"/>
      <c r="CI375" s="84"/>
      <c r="CJ375" s="84"/>
      <c r="CK375" s="84"/>
      <c r="CL375" s="84"/>
      <c r="CM375" s="84"/>
      <c r="CN375" s="84"/>
      <c r="CO375" s="84"/>
      <c r="CP375" s="84"/>
      <c r="CQ375" s="84"/>
      <c r="CR375" s="84"/>
      <c r="CS375" s="84"/>
      <c r="CT375" s="84"/>
      <c r="CU375" s="84"/>
      <c r="CV375" s="84"/>
      <c r="CW375" s="84"/>
      <c r="CX375" s="84"/>
      <c r="CY375" s="84"/>
      <c r="CZ375" s="84"/>
      <c r="DA375" s="84"/>
      <c r="DB375" s="84"/>
      <c r="DC375" s="85"/>
    </row>
    <row r="376" customFormat="false" ht="56.25" hidden="true" customHeight="false" outlineLevel="0" collapsed="false">
      <c r="A376" s="99" t="n">
        <f aca="false">(ROW()-6)/2</f>
        <v>185</v>
      </c>
      <c r="B376" s="100" t="n">
        <f aca="false">B375</f>
        <v>79</v>
      </c>
      <c r="C376" s="101" t="str">
        <f aca="false">C375</f>
        <v>ユーザー一覧画面</v>
      </c>
      <c r="D376" s="102" t="str">
        <f aca="false">D375</f>
        <v>①新規登録ボタン追加
②検索条件の追加
③一括削除ボタン追加
④変更ボタン追加
⑤削除ボタン追加</v>
      </c>
      <c r="E376" s="74" t="str">
        <f aca="false">E374</f>
        <v>管理者</v>
      </c>
      <c r="F376" s="74" t="str">
        <f aca="false">F374</f>
        <v>上級</v>
      </c>
      <c r="G376" s="74" t="str">
        <f aca="false">G374</f>
        <v>A</v>
      </c>
      <c r="H376" s="103" t="s">
        <v>34</v>
      </c>
      <c r="I376" s="78" t="n">
        <f aca="false">変更管理台帳!$BW85</f>
        <v>5.38571428571429</v>
      </c>
      <c r="J376" s="79" t="s">
        <v>32</v>
      </c>
      <c r="K376" s="81" t="n">
        <f aca="false">IF($L374&lt;&gt;"",WORKDAY($L374,1,祝日・休校日!$B$3:$B$62),"")</f>
        <v>45373</v>
      </c>
      <c r="L376" s="81" t="n">
        <f aca="false">IF($K376&lt;&gt;"",WORKDAY($K376,$I376 -0.11,祝日・休校日!$B$3:$B$62),"")</f>
        <v>45380</v>
      </c>
      <c r="M376" s="76" t="n">
        <f aca="false">M375</f>
        <v>0</v>
      </c>
      <c r="N376" s="82" t="n">
        <f aca="false">IF(MAX(O376:DC376)&lt;&gt;0,IF(MAX(O377:DC377)/MAX(O376:DC376)=1,1,MAX(O377:DC377)/MAX(O376:DC376)),0)</f>
        <v>0</v>
      </c>
      <c r="O376" s="83"/>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5"/>
      <c r="AT376" s="86"/>
      <c r="AU376" s="84"/>
      <c r="AV376" s="84"/>
      <c r="AW376" s="84"/>
      <c r="AX376" s="84"/>
      <c r="AY376" s="84"/>
      <c r="AZ376" s="84"/>
      <c r="BA376" s="84"/>
      <c r="BB376" s="84"/>
      <c r="BC376" s="84"/>
      <c r="BD376" s="84"/>
      <c r="BE376" s="84"/>
      <c r="BF376" s="84"/>
      <c r="BG376" s="84"/>
      <c r="BH376" s="84"/>
      <c r="BI376" s="84"/>
      <c r="BJ376" s="84"/>
      <c r="BK376" s="84"/>
      <c r="BL376" s="84"/>
      <c r="BM376" s="84"/>
      <c r="BN376" s="84"/>
      <c r="BO376" s="84"/>
      <c r="BP376" s="84"/>
      <c r="BQ376" s="84"/>
      <c r="BR376" s="84"/>
      <c r="BS376" s="84"/>
      <c r="BT376" s="84"/>
      <c r="BU376" s="84"/>
      <c r="BV376" s="84"/>
      <c r="BW376" s="84"/>
      <c r="BX376" s="85"/>
      <c r="BY376" s="86"/>
      <c r="BZ376" s="84"/>
      <c r="CA376" s="84"/>
      <c r="CB376" s="84"/>
      <c r="CC376" s="84"/>
      <c r="CD376" s="84"/>
      <c r="CE376" s="84"/>
      <c r="CF376" s="84"/>
      <c r="CG376" s="84"/>
      <c r="CH376" s="84"/>
      <c r="CI376" s="84"/>
      <c r="CJ376" s="84"/>
      <c r="CK376" s="84"/>
      <c r="CL376" s="84"/>
      <c r="CM376" s="84"/>
      <c r="CN376" s="84"/>
      <c r="CO376" s="84"/>
      <c r="CP376" s="84"/>
      <c r="CQ376" s="84"/>
      <c r="CR376" s="84"/>
      <c r="CS376" s="84"/>
      <c r="CT376" s="84"/>
      <c r="CU376" s="84"/>
      <c r="CV376" s="84"/>
      <c r="CW376" s="84"/>
      <c r="CX376" s="84"/>
      <c r="CY376" s="84"/>
      <c r="CZ376" s="84"/>
      <c r="DA376" s="84"/>
      <c r="DB376" s="84"/>
      <c r="DC376" s="85"/>
    </row>
    <row r="377" customFormat="false" ht="56.25" hidden="true" customHeight="false" outlineLevel="0" collapsed="false">
      <c r="A377" s="104" t="n">
        <f aca="false">A376</f>
        <v>185</v>
      </c>
      <c r="B377" s="105" t="n">
        <f aca="false">B376</f>
        <v>79</v>
      </c>
      <c r="C377" s="106" t="str">
        <f aca="false">C376</f>
        <v>ユーザー一覧画面</v>
      </c>
      <c r="D377" s="107" t="str">
        <f aca="false">D376</f>
        <v>①新規登録ボタン追加
②検索条件の追加
③一括削除ボタン追加
④変更ボタン追加
⑤削除ボタン追加</v>
      </c>
      <c r="E377" s="91" t="str">
        <f aca="false">E376</f>
        <v>管理者</v>
      </c>
      <c r="F377" s="91" t="str">
        <f aca="false">F376</f>
        <v>上級</v>
      </c>
      <c r="G377" s="91" t="str">
        <f aca="false">G376</f>
        <v>A</v>
      </c>
      <c r="H377" s="108" t="str">
        <f aca="false">H376</f>
        <v>試験</v>
      </c>
      <c r="I377" s="109" t="n">
        <f aca="false">I376</f>
        <v>5.38571428571429</v>
      </c>
      <c r="J377" s="94" t="s">
        <v>33</v>
      </c>
      <c r="K377" s="110"/>
      <c r="L377" s="96"/>
      <c r="M377" s="97" t="n">
        <f aca="false">M376</f>
        <v>0</v>
      </c>
      <c r="N377" s="98" t="n">
        <f aca="false">N376</f>
        <v>0</v>
      </c>
      <c r="O377" s="83"/>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5"/>
      <c r="AT377" s="86"/>
      <c r="AU377" s="84"/>
      <c r="AV377" s="84"/>
      <c r="AW377" s="84"/>
      <c r="AX377" s="84"/>
      <c r="AY377" s="84"/>
      <c r="AZ377" s="84"/>
      <c r="BA377" s="84"/>
      <c r="BB377" s="84"/>
      <c r="BC377" s="84"/>
      <c r="BD377" s="84"/>
      <c r="BE377" s="84"/>
      <c r="BF377" s="84"/>
      <c r="BG377" s="84"/>
      <c r="BH377" s="84"/>
      <c r="BI377" s="84"/>
      <c r="BJ377" s="84"/>
      <c r="BK377" s="84"/>
      <c r="BL377" s="84"/>
      <c r="BM377" s="84"/>
      <c r="BN377" s="84"/>
      <c r="BO377" s="84"/>
      <c r="BP377" s="84"/>
      <c r="BQ377" s="84"/>
      <c r="BR377" s="84"/>
      <c r="BS377" s="84"/>
      <c r="BT377" s="84"/>
      <c r="BU377" s="84"/>
      <c r="BV377" s="84"/>
      <c r="BW377" s="84"/>
      <c r="BX377" s="85"/>
      <c r="BY377" s="86"/>
      <c r="BZ377" s="84"/>
      <c r="CA377" s="84"/>
      <c r="CB377" s="84"/>
      <c r="CC377" s="84"/>
      <c r="CD377" s="84"/>
      <c r="CE377" s="84"/>
      <c r="CF377" s="84"/>
      <c r="CG377" s="84"/>
      <c r="CH377" s="84"/>
      <c r="CI377" s="84"/>
      <c r="CJ377" s="84"/>
      <c r="CK377" s="84"/>
      <c r="CL377" s="84"/>
      <c r="CM377" s="84"/>
      <c r="CN377" s="84"/>
      <c r="CO377" s="84"/>
      <c r="CP377" s="84"/>
      <c r="CQ377" s="84"/>
      <c r="CR377" s="84"/>
      <c r="CS377" s="84"/>
      <c r="CT377" s="84"/>
      <c r="CU377" s="84"/>
      <c r="CV377" s="84"/>
      <c r="CW377" s="84"/>
      <c r="CX377" s="84"/>
      <c r="CY377" s="84"/>
      <c r="CZ377" s="84"/>
      <c r="DA377" s="84"/>
      <c r="DB377" s="84"/>
      <c r="DC377" s="85"/>
    </row>
    <row r="378" customFormat="false" ht="22.5" hidden="true" customHeight="false" outlineLevel="0" collapsed="false">
      <c r="A378" s="70" t="n">
        <f aca="false">(ROW()-6)/2</f>
        <v>186</v>
      </c>
      <c r="B378" s="71" t="n">
        <f aca="false">変更管理台帳!$A86</f>
        <v>80</v>
      </c>
      <c r="C378" s="72" t="str">
        <f aca="false">変更管理台帳!$B86</f>
        <v>レポート一覧画面</v>
      </c>
      <c r="D378" s="73" t="str">
        <f aca="false">変更管理台帳!$C86</f>
        <v>①会場検索のセレクトボックス化
②コース終了受講生の検索</v>
      </c>
      <c r="E378" s="74" t="str">
        <f aca="false">変更管理台帳!$G86</f>
        <v>管理者</v>
      </c>
      <c r="F378" s="75" t="str">
        <f aca="false">変更管理台帳!$K86</f>
        <v>初級</v>
      </c>
      <c r="G378" s="76" t="str">
        <f aca="false">変更管理台帳!$L86</f>
        <v>A</v>
      </c>
      <c r="H378" s="112" t="s">
        <v>36</v>
      </c>
      <c r="I378" s="78" t="n">
        <f aca="false">変更管理台帳!$AE86</f>
        <v>0.602857142857143</v>
      </c>
      <c r="J378" s="79" t="s">
        <v>32</v>
      </c>
      <c r="K378" s="80" t="n">
        <v>45355</v>
      </c>
      <c r="L378" s="81" t="n">
        <f aca="false">IF($K378&lt;&gt;"",WORKDAY($K378,$I378 -0.11,祝日・休校日!$B$3:$B$62),"")</f>
        <v>45355</v>
      </c>
      <c r="M378" s="76"/>
      <c r="N378" s="82" t="n">
        <f aca="false">IF(MAX(O378:DC378)&lt;&gt;0,IF(MAX(O379:DC379)/MAX(O378:DC378)=1,1,MAX(O379:DC379)/MAX(O378:DC378)),0)</f>
        <v>0</v>
      </c>
      <c r="O378" s="83"/>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5"/>
      <c r="AT378" s="86"/>
      <c r="AU378" s="84"/>
      <c r="AV378" s="84"/>
      <c r="AW378" s="84"/>
      <c r="AX378" s="84"/>
      <c r="AY378" s="84"/>
      <c r="AZ378" s="84"/>
      <c r="BA378" s="84"/>
      <c r="BB378" s="84"/>
      <c r="BC378" s="84"/>
      <c r="BD378" s="84"/>
      <c r="BE378" s="84"/>
      <c r="BF378" s="84"/>
      <c r="BG378" s="84"/>
      <c r="BH378" s="84"/>
      <c r="BI378" s="84"/>
      <c r="BJ378" s="84"/>
      <c r="BK378" s="84"/>
      <c r="BL378" s="84"/>
      <c r="BM378" s="84"/>
      <c r="BN378" s="84"/>
      <c r="BO378" s="84"/>
      <c r="BP378" s="84"/>
      <c r="BQ378" s="84"/>
      <c r="BR378" s="84"/>
      <c r="BS378" s="84"/>
      <c r="BT378" s="84"/>
      <c r="BU378" s="84"/>
      <c r="BV378" s="84"/>
      <c r="BW378" s="84"/>
      <c r="BX378" s="85"/>
      <c r="BY378" s="86"/>
      <c r="BZ378" s="84"/>
      <c r="CA378" s="84"/>
      <c r="CB378" s="84"/>
      <c r="CC378" s="84"/>
      <c r="CD378" s="84"/>
      <c r="CE378" s="84"/>
      <c r="CF378" s="84"/>
      <c r="CG378" s="84"/>
      <c r="CH378" s="84"/>
      <c r="CI378" s="84"/>
      <c r="CJ378" s="84"/>
      <c r="CK378" s="84"/>
      <c r="CL378" s="84"/>
      <c r="CM378" s="84"/>
      <c r="CN378" s="84"/>
      <c r="CO378" s="84"/>
      <c r="CP378" s="84"/>
      <c r="CQ378" s="84"/>
      <c r="CR378" s="84"/>
      <c r="CS378" s="84"/>
      <c r="CT378" s="84"/>
      <c r="CU378" s="84"/>
      <c r="CV378" s="84"/>
      <c r="CW378" s="84"/>
      <c r="CX378" s="84"/>
      <c r="CY378" s="84"/>
      <c r="CZ378" s="84"/>
      <c r="DA378" s="84"/>
      <c r="DB378" s="84"/>
      <c r="DC378" s="85"/>
    </row>
    <row r="379" customFormat="false" ht="22.5" hidden="true" customHeight="false" outlineLevel="0" collapsed="false">
      <c r="A379" s="87" t="n">
        <f aca="false">A378</f>
        <v>186</v>
      </c>
      <c r="B379" s="88" t="n">
        <f aca="false">B378</f>
        <v>80</v>
      </c>
      <c r="C379" s="89" t="str">
        <f aca="false">C378</f>
        <v>レポート一覧画面</v>
      </c>
      <c r="D379" s="90" t="str">
        <f aca="false">D378</f>
        <v>①会場検索のセレクトボックス化
②コース終了受講生の検索</v>
      </c>
      <c r="E379" s="91" t="str">
        <f aca="false">E378</f>
        <v>管理者</v>
      </c>
      <c r="F379" s="91" t="str">
        <f aca="false">F378</f>
        <v>初級</v>
      </c>
      <c r="G379" s="91" t="str">
        <f aca="false">G378</f>
        <v>A</v>
      </c>
      <c r="H379" s="113" t="str">
        <f aca="false">H378</f>
        <v>設計</v>
      </c>
      <c r="I379" s="93" t="n">
        <f aca="false">I378</f>
        <v>0.602857142857143</v>
      </c>
      <c r="J379" s="94" t="s">
        <v>33</v>
      </c>
      <c r="K379" s="95"/>
      <c r="L379" s="96"/>
      <c r="M379" s="97" t="n">
        <f aca="false">M378</f>
        <v>0</v>
      </c>
      <c r="N379" s="98" t="n">
        <f aca="false">N378</f>
        <v>0</v>
      </c>
      <c r="O379" s="83"/>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5"/>
      <c r="AT379" s="86"/>
      <c r="AU379" s="84"/>
      <c r="AV379" s="84"/>
      <c r="AW379" s="84"/>
      <c r="AX379" s="84"/>
      <c r="AY379" s="84"/>
      <c r="AZ379" s="84"/>
      <c r="BA379" s="84"/>
      <c r="BB379" s="84"/>
      <c r="BC379" s="84"/>
      <c r="BD379" s="84"/>
      <c r="BE379" s="84"/>
      <c r="BF379" s="84"/>
      <c r="BG379" s="84"/>
      <c r="BH379" s="84"/>
      <c r="BI379" s="84"/>
      <c r="BJ379" s="84"/>
      <c r="BK379" s="84"/>
      <c r="BL379" s="84"/>
      <c r="BM379" s="84"/>
      <c r="BN379" s="84"/>
      <c r="BO379" s="84"/>
      <c r="BP379" s="84"/>
      <c r="BQ379" s="84"/>
      <c r="BR379" s="84"/>
      <c r="BS379" s="84"/>
      <c r="BT379" s="84"/>
      <c r="BU379" s="84"/>
      <c r="BV379" s="84"/>
      <c r="BW379" s="84"/>
      <c r="BX379" s="85"/>
      <c r="BY379" s="86"/>
      <c r="BZ379" s="84"/>
      <c r="CA379" s="84"/>
      <c r="CB379" s="84"/>
      <c r="CC379" s="84"/>
      <c r="CD379" s="84"/>
      <c r="CE379" s="84"/>
      <c r="CF379" s="84"/>
      <c r="CG379" s="84"/>
      <c r="CH379" s="84"/>
      <c r="CI379" s="84"/>
      <c r="CJ379" s="84"/>
      <c r="CK379" s="84"/>
      <c r="CL379" s="84"/>
      <c r="CM379" s="84"/>
      <c r="CN379" s="84"/>
      <c r="CO379" s="84"/>
      <c r="CP379" s="84"/>
      <c r="CQ379" s="84"/>
      <c r="CR379" s="84"/>
      <c r="CS379" s="84"/>
      <c r="CT379" s="84"/>
      <c r="CU379" s="84"/>
      <c r="CV379" s="84"/>
      <c r="CW379" s="84"/>
      <c r="CX379" s="84"/>
      <c r="CY379" s="84"/>
      <c r="CZ379" s="84"/>
      <c r="DA379" s="84"/>
      <c r="DB379" s="84"/>
      <c r="DC379" s="85"/>
    </row>
    <row r="380" customFormat="false" ht="22.5" hidden="true" customHeight="false" outlineLevel="0" collapsed="false">
      <c r="A380" s="70" t="n">
        <f aca="false">(ROW()-6)/2</f>
        <v>187</v>
      </c>
      <c r="B380" s="100" t="n">
        <f aca="false">B379</f>
        <v>80</v>
      </c>
      <c r="C380" s="101" t="str">
        <f aca="false">C379</f>
        <v>レポート一覧画面</v>
      </c>
      <c r="D380" s="102" t="str">
        <f aca="false">D379</f>
        <v>①会場検索のセレクトボックス化
②コース終了受講生の検索</v>
      </c>
      <c r="E380" s="74" t="str">
        <f aca="false">E378</f>
        <v>管理者</v>
      </c>
      <c r="F380" s="74" t="str">
        <f aca="false">F378</f>
        <v>初級</v>
      </c>
      <c r="G380" s="74" t="str">
        <f aca="false">G378</f>
        <v>A</v>
      </c>
      <c r="H380" s="77" t="s">
        <v>31</v>
      </c>
      <c r="I380" s="78" t="n">
        <f aca="false">変更管理台帳!$AX86</f>
        <v>1.77142857142857</v>
      </c>
      <c r="J380" s="79" t="s">
        <v>32</v>
      </c>
      <c r="K380" s="81" t="n">
        <f aca="false">IF($L378&lt;&gt;"",WORKDAY($L378,1,祝日・休校日!$B$3:$B$62),"")</f>
        <v>45356</v>
      </c>
      <c r="L380" s="81" t="n">
        <f aca="false">IF($K380&lt;&gt;"",WORKDAY($K380,$I380 -0.11,祝日・休校日!$B$3:$B$62),"")</f>
        <v>45357</v>
      </c>
      <c r="M380" s="76" t="n">
        <f aca="false">M379</f>
        <v>0</v>
      </c>
      <c r="N380" s="82" t="n">
        <f aca="false">IF(MAX(O380:DC380)&lt;&gt;0,IF(MAX(O381:DC381)/MAX(O380:DC380)=1,1,MAX(O381:DC381)/MAX(O380:DC380)),0)</f>
        <v>0</v>
      </c>
      <c r="O380" s="83"/>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5"/>
      <c r="AT380" s="86"/>
      <c r="AU380" s="84"/>
      <c r="AV380" s="84"/>
      <c r="AW380" s="84"/>
      <c r="AX380" s="84"/>
      <c r="AY380" s="84"/>
      <c r="AZ380" s="84"/>
      <c r="BA380" s="84"/>
      <c r="BB380" s="84"/>
      <c r="BC380" s="84"/>
      <c r="BD380" s="84"/>
      <c r="BE380" s="84"/>
      <c r="BF380" s="84"/>
      <c r="BG380" s="84"/>
      <c r="BH380" s="84"/>
      <c r="BI380" s="84"/>
      <c r="BJ380" s="84"/>
      <c r="BK380" s="84"/>
      <c r="BL380" s="84"/>
      <c r="BM380" s="84"/>
      <c r="BN380" s="84"/>
      <c r="BO380" s="84"/>
      <c r="BP380" s="84"/>
      <c r="BQ380" s="84"/>
      <c r="BR380" s="84"/>
      <c r="BS380" s="84"/>
      <c r="BT380" s="84"/>
      <c r="BU380" s="84"/>
      <c r="BV380" s="84"/>
      <c r="BW380" s="84"/>
      <c r="BX380" s="85"/>
      <c r="BY380" s="86"/>
      <c r="BZ380" s="84"/>
      <c r="CA380" s="84"/>
      <c r="CB380" s="84"/>
      <c r="CC380" s="84"/>
      <c r="CD380" s="84"/>
      <c r="CE380" s="84"/>
      <c r="CF380" s="84"/>
      <c r="CG380" s="84"/>
      <c r="CH380" s="84"/>
      <c r="CI380" s="84"/>
      <c r="CJ380" s="84"/>
      <c r="CK380" s="84"/>
      <c r="CL380" s="84"/>
      <c r="CM380" s="84"/>
      <c r="CN380" s="84"/>
      <c r="CO380" s="84"/>
      <c r="CP380" s="84"/>
      <c r="CQ380" s="84"/>
      <c r="CR380" s="84"/>
      <c r="CS380" s="84"/>
      <c r="CT380" s="84"/>
      <c r="CU380" s="84"/>
      <c r="CV380" s="84"/>
      <c r="CW380" s="84"/>
      <c r="CX380" s="84"/>
      <c r="CY380" s="84"/>
      <c r="CZ380" s="84"/>
      <c r="DA380" s="84"/>
      <c r="DB380" s="84"/>
      <c r="DC380" s="85"/>
    </row>
    <row r="381" customFormat="false" ht="22.5" hidden="true" customHeight="false" outlineLevel="0" collapsed="false">
      <c r="A381" s="87" t="n">
        <f aca="false">A380</f>
        <v>187</v>
      </c>
      <c r="B381" s="105" t="n">
        <f aca="false">B380</f>
        <v>80</v>
      </c>
      <c r="C381" s="106" t="str">
        <f aca="false">C380</f>
        <v>レポート一覧画面</v>
      </c>
      <c r="D381" s="107" t="str">
        <f aca="false">D380</f>
        <v>①会場検索のセレクトボックス化
②コース終了受講生の検索</v>
      </c>
      <c r="E381" s="91" t="str">
        <f aca="false">E380</f>
        <v>管理者</v>
      </c>
      <c r="F381" s="91" t="str">
        <f aca="false">F380</f>
        <v>初級</v>
      </c>
      <c r="G381" s="91" t="str">
        <f aca="false">G380</f>
        <v>A</v>
      </c>
      <c r="H381" s="92" t="str">
        <f aca="false">H380</f>
        <v>製造</v>
      </c>
      <c r="I381" s="93" t="n">
        <f aca="false">I380</f>
        <v>1.77142857142857</v>
      </c>
      <c r="J381" s="94" t="s">
        <v>33</v>
      </c>
      <c r="K381" s="110"/>
      <c r="L381" s="96"/>
      <c r="M381" s="97" t="n">
        <f aca="false">M380</f>
        <v>0</v>
      </c>
      <c r="N381" s="98" t="n">
        <f aca="false">N380</f>
        <v>0</v>
      </c>
      <c r="O381" s="83"/>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5"/>
      <c r="AT381" s="86"/>
      <c r="AU381" s="84"/>
      <c r="AV381" s="84"/>
      <c r="AW381" s="84"/>
      <c r="AX381" s="84"/>
      <c r="AY381" s="84"/>
      <c r="AZ381" s="84"/>
      <c r="BA381" s="84"/>
      <c r="BB381" s="84"/>
      <c r="BC381" s="84"/>
      <c r="BD381" s="84"/>
      <c r="BE381" s="84"/>
      <c r="BF381" s="84"/>
      <c r="BG381" s="84"/>
      <c r="BH381" s="84"/>
      <c r="BI381" s="84"/>
      <c r="BJ381" s="84"/>
      <c r="BK381" s="84"/>
      <c r="BL381" s="84"/>
      <c r="BM381" s="84"/>
      <c r="BN381" s="84"/>
      <c r="BO381" s="84"/>
      <c r="BP381" s="84"/>
      <c r="BQ381" s="84"/>
      <c r="BR381" s="84"/>
      <c r="BS381" s="84"/>
      <c r="BT381" s="84"/>
      <c r="BU381" s="84"/>
      <c r="BV381" s="84"/>
      <c r="BW381" s="84"/>
      <c r="BX381" s="85"/>
      <c r="BY381" s="86"/>
      <c r="BZ381" s="84"/>
      <c r="CA381" s="84"/>
      <c r="CB381" s="84"/>
      <c r="CC381" s="84"/>
      <c r="CD381" s="84"/>
      <c r="CE381" s="84"/>
      <c r="CF381" s="84"/>
      <c r="CG381" s="84"/>
      <c r="CH381" s="84"/>
      <c r="CI381" s="84"/>
      <c r="CJ381" s="84"/>
      <c r="CK381" s="84"/>
      <c r="CL381" s="84"/>
      <c r="CM381" s="84"/>
      <c r="CN381" s="84"/>
      <c r="CO381" s="84"/>
      <c r="CP381" s="84"/>
      <c r="CQ381" s="84"/>
      <c r="CR381" s="84"/>
      <c r="CS381" s="84"/>
      <c r="CT381" s="84"/>
      <c r="CU381" s="84"/>
      <c r="CV381" s="84"/>
      <c r="CW381" s="84"/>
      <c r="CX381" s="84"/>
      <c r="CY381" s="84"/>
      <c r="CZ381" s="84"/>
      <c r="DA381" s="84"/>
      <c r="DB381" s="84"/>
      <c r="DC381" s="85"/>
    </row>
    <row r="382" customFormat="false" ht="22.5" hidden="true" customHeight="false" outlineLevel="0" collapsed="false">
      <c r="A382" s="99" t="n">
        <f aca="false">(ROW()-6)/2</f>
        <v>188</v>
      </c>
      <c r="B382" s="100" t="n">
        <f aca="false">B381</f>
        <v>80</v>
      </c>
      <c r="C382" s="101" t="str">
        <f aca="false">C381</f>
        <v>レポート一覧画面</v>
      </c>
      <c r="D382" s="102" t="str">
        <f aca="false">D381</f>
        <v>①会場検索のセレクトボックス化
②コース終了受講生の検索</v>
      </c>
      <c r="E382" s="74" t="str">
        <f aca="false">E380</f>
        <v>管理者</v>
      </c>
      <c r="F382" s="74" t="str">
        <f aca="false">F380</f>
        <v>初級</v>
      </c>
      <c r="G382" s="74" t="str">
        <f aca="false">G380</f>
        <v>A</v>
      </c>
      <c r="H382" s="103" t="s">
        <v>34</v>
      </c>
      <c r="I382" s="78" t="n">
        <f aca="false">変更管理台帳!$BW86</f>
        <v>2.25714285714286</v>
      </c>
      <c r="J382" s="79" t="s">
        <v>32</v>
      </c>
      <c r="K382" s="81" t="n">
        <f aca="false">IF($L380&lt;&gt;"",WORKDAY($L380,1,祝日・休校日!$B$3:$B$62),"")</f>
        <v>45358</v>
      </c>
      <c r="L382" s="81" t="n">
        <f aca="false">IF($K382&lt;&gt;"",WORKDAY($K382,$I382 -0.11,祝日・休校日!$B$3:$B$62),"")</f>
        <v>45362</v>
      </c>
      <c r="M382" s="76" t="n">
        <f aca="false">M381</f>
        <v>0</v>
      </c>
      <c r="N382" s="82" t="n">
        <f aca="false">IF(MAX(O382:DC382)&lt;&gt;0,IF(MAX(O383:DC383)/MAX(O382:DC382)=1,1,MAX(O383:DC383)/MAX(O382:DC382)),0)</f>
        <v>0</v>
      </c>
      <c r="O382" s="83"/>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5"/>
      <c r="AT382" s="86"/>
      <c r="AU382" s="84"/>
      <c r="AV382" s="84"/>
      <c r="AW382" s="84"/>
      <c r="AX382" s="84"/>
      <c r="AY382" s="84"/>
      <c r="AZ382" s="84"/>
      <c r="BA382" s="84"/>
      <c r="BB382" s="84"/>
      <c r="BC382" s="84"/>
      <c r="BD382" s="84"/>
      <c r="BE382" s="84"/>
      <c r="BF382" s="84"/>
      <c r="BG382" s="84"/>
      <c r="BH382" s="84"/>
      <c r="BI382" s="84"/>
      <c r="BJ382" s="84"/>
      <c r="BK382" s="84"/>
      <c r="BL382" s="84"/>
      <c r="BM382" s="84"/>
      <c r="BN382" s="84"/>
      <c r="BO382" s="84"/>
      <c r="BP382" s="84"/>
      <c r="BQ382" s="84"/>
      <c r="BR382" s="84"/>
      <c r="BS382" s="84"/>
      <c r="BT382" s="84"/>
      <c r="BU382" s="84"/>
      <c r="BV382" s="84"/>
      <c r="BW382" s="84"/>
      <c r="BX382" s="85"/>
      <c r="BY382" s="86"/>
      <c r="BZ382" s="84"/>
      <c r="CA382" s="84"/>
      <c r="CB382" s="84"/>
      <c r="CC382" s="84"/>
      <c r="CD382" s="84"/>
      <c r="CE382" s="84"/>
      <c r="CF382" s="84"/>
      <c r="CG382" s="84"/>
      <c r="CH382" s="84"/>
      <c r="CI382" s="84"/>
      <c r="CJ382" s="84"/>
      <c r="CK382" s="84"/>
      <c r="CL382" s="84"/>
      <c r="CM382" s="84"/>
      <c r="CN382" s="84"/>
      <c r="CO382" s="84"/>
      <c r="CP382" s="84"/>
      <c r="CQ382" s="84"/>
      <c r="CR382" s="84"/>
      <c r="CS382" s="84"/>
      <c r="CT382" s="84"/>
      <c r="CU382" s="84"/>
      <c r="CV382" s="84"/>
      <c r="CW382" s="84"/>
      <c r="CX382" s="84"/>
      <c r="CY382" s="84"/>
      <c r="CZ382" s="84"/>
      <c r="DA382" s="84"/>
      <c r="DB382" s="84"/>
      <c r="DC382" s="85"/>
    </row>
    <row r="383" customFormat="false" ht="22.5" hidden="true" customHeight="false" outlineLevel="0" collapsed="false">
      <c r="A383" s="104" t="n">
        <f aca="false">A382</f>
        <v>188</v>
      </c>
      <c r="B383" s="105" t="n">
        <f aca="false">B382</f>
        <v>80</v>
      </c>
      <c r="C383" s="106" t="str">
        <f aca="false">C382</f>
        <v>レポート一覧画面</v>
      </c>
      <c r="D383" s="107" t="str">
        <f aca="false">D382</f>
        <v>①会場検索のセレクトボックス化
②コース終了受講生の検索</v>
      </c>
      <c r="E383" s="91" t="str">
        <f aca="false">E382</f>
        <v>管理者</v>
      </c>
      <c r="F383" s="91" t="str">
        <f aca="false">F382</f>
        <v>初級</v>
      </c>
      <c r="G383" s="91" t="str">
        <f aca="false">G382</f>
        <v>A</v>
      </c>
      <c r="H383" s="108" t="str">
        <f aca="false">H382</f>
        <v>試験</v>
      </c>
      <c r="I383" s="109" t="n">
        <f aca="false">I382</f>
        <v>2.25714285714286</v>
      </c>
      <c r="J383" s="94" t="s">
        <v>33</v>
      </c>
      <c r="K383" s="110"/>
      <c r="L383" s="96"/>
      <c r="M383" s="97" t="n">
        <f aca="false">M382</f>
        <v>0</v>
      </c>
      <c r="N383" s="98" t="n">
        <f aca="false">N382</f>
        <v>0</v>
      </c>
      <c r="O383" s="83"/>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5"/>
      <c r="AT383" s="86"/>
      <c r="AU383" s="84"/>
      <c r="AV383" s="84"/>
      <c r="AW383" s="84"/>
      <c r="AX383" s="84"/>
      <c r="AY383" s="84"/>
      <c r="AZ383" s="84"/>
      <c r="BA383" s="84"/>
      <c r="BB383" s="84"/>
      <c r="BC383" s="84"/>
      <c r="BD383" s="84"/>
      <c r="BE383" s="84"/>
      <c r="BF383" s="84"/>
      <c r="BG383" s="84"/>
      <c r="BH383" s="84"/>
      <c r="BI383" s="84"/>
      <c r="BJ383" s="84"/>
      <c r="BK383" s="84"/>
      <c r="BL383" s="84"/>
      <c r="BM383" s="84"/>
      <c r="BN383" s="84"/>
      <c r="BO383" s="84"/>
      <c r="BP383" s="84"/>
      <c r="BQ383" s="84"/>
      <c r="BR383" s="84"/>
      <c r="BS383" s="84"/>
      <c r="BT383" s="84"/>
      <c r="BU383" s="84"/>
      <c r="BV383" s="84"/>
      <c r="BW383" s="84"/>
      <c r="BX383" s="85"/>
      <c r="BY383" s="86"/>
      <c r="BZ383" s="84"/>
      <c r="CA383" s="84"/>
      <c r="CB383" s="84"/>
      <c r="CC383" s="84"/>
      <c r="CD383" s="84"/>
      <c r="CE383" s="84"/>
      <c r="CF383" s="84"/>
      <c r="CG383" s="84"/>
      <c r="CH383" s="84"/>
      <c r="CI383" s="84"/>
      <c r="CJ383" s="84"/>
      <c r="CK383" s="84"/>
      <c r="CL383" s="84"/>
      <c r="CM383" s="84"/>
      <c r="CN383" s="84"/>
      <c r="CO383" s="84"/>
      <c r="CP383" s="84"/>
      <c r="CQ383" s="84"/>
      <c r="CR383" s="84"/>
      <c r="CS383" s="84"/>
      <c r="CT383" s="84"/>
      <c r="CU383" s="84"/>
      <c r="CV383" s="84"/>
      <c r="CW383" s="84"/>
      <c r="CX383" s="84"/>
      <c r="CY383" s="84"/>
      <c r="CZ383" s="84"/>
      <c r="DA383" s="84"/>
      <c r="DB383" s="84"/>
      <c r="DC383" s="85"/>
    </row>
    <row r="384" customFormat="false" ht="45" hidden="true" customHeight="false" outlineLevel="0" collapsed="false">
      <c r="A384" s="70" t="n">
        <f aca="false">(ROW()-6)/2</f>
        <v>189</v>
      </c>
      <c r="B384" s="71" t="n">
        <f aca="false">変更管理台帳!$A87</f>
        <v>81</v>
      </c>
      <c r="C384" s="72" t="str">
        <f aca="false">変更管理台帳!$B87</f>
        <v>試験一覧画面</v>
      </c>
      <c r="D384" s="73" t="str">
        <f aca="false">変更管理台帳!$C87</f>
        <v>①新規登録ボタン追加
②検索条件の追加
③変更ボタン追加
④削除ボタン追加</v>
      </c>
      <c r="E384" s="74" t="str">
        <f aca="false">変更管理台帳!$G87</f>
        <v>管理者</v>
      </c>
      <c r="F384" s="75" t="str">
        <f aca="false">変更管理台帳!$K87</f>
        <v>中級</v>
      </c>
      <c r="G384" s="76" t="str">
        <f aca="false">変更管理台帳!$L87</f>
        <v>A</v>
      </c>
      <c r="H384" s="112" t="s">
        <v>36</v>
      </c>
      <c r="I384" s="78" t="n">
        <f aca="false">変更管理台帳!$AE87</f>
        <v>2.4</v>
      </c>
      <c r="J384" s="79" t="s">
        <v>32</v>
      </c>
      <c r="K384" s="80" t="n">
        <v>45355</v>
      </c>
      <c r="L384" s="81" t="n">
        <f aca="false">IF($K384&lt;&gt;"",WORKDAY($K384,$I384 -0.11,祝日・休校日!$B$3:$B$62),"")</f>
        <v>45357</v>
      </c>
      <c r="M384" s="76"/>
      <c r="N384" s="82" t="n">
        <f aca="false">IF(MAX(O384:DC384)&lt;&gt;0,IF(MAX(O385:DC385)/MAX(O384:DC384)=1,1,MAX(O385:DC385)/MAX(O384:DC384)),0)</f>
        <v>0</v>
      </c>
      <c r="O384" s="83"/>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5"/>
      <c r="AT384" s="86"/>
      <c r="AU384" s="84"/>
      <c r="AV384" s="84"/>
      <c r="AW384" s="84"/>
      <c r="AX384" s="84"/>
      <c r="AY384" s="84"/>
      <c r="AZ384" s="84"/>
      <c r="BA384" s="84"/>
      <c r="BB384" s="84"/>
      <c r="BC384" s="84"/>
      <c r="BD384" s="84"/>
      <c r="BE384" s="84"/>
      <c r="BF384" s="84"/>
      <c r="BG384" s="84"/>
      <c r="BH384" s="84"/>
      <c r="BI384" s="84"/>
      <c r="BJ384" s="84"/>
      <c r="BK384" s="84"/>
      <c r="BL384" s="84"/>
      <c r="BM384" s="84"/>
      <c r="BN384" s="84"/>
      <c r="BO384" s="84"/>
      <c r="BP384" s="84"/>
      <c r="BQ384" s="84"/>
      <c r="BR384" s="84"/>
      <c r="BS384" s="84"/>
      <c r="BT384" s="84"/>
      <c r="BU384" s="84"/>
      <c r="BV384" s="84"/>
      <c r="BW384" s="84"/>
      <c r="BX384" s="85"/>
      <c r="BY384" s="86"/>
      <c r="BZ384" s="84"/>
      <c r="CA384" s="84"/>
      <c r="CB384" s="84"/>
      <c r="CC384" s="84"/>
      <c r="CD384" s="84"/>
      <c r="CE384" s="84"/>
      <c r="CF384" s="84"/>
      <c r="CG384" s="84"/>
      <c r="CH384" s="84"/>
      <c r="CI384" s="84"/>
      <c r="CJ384" s="84"/>
      <c r="CK384" s="84"/>
      <c r="CL384" s="84"/>
      <c r="CM384" s="84"/>
      <c r="CN384" s="84"/>
      <c r="CO384" s="84"/>
      <c r="CP384" s="84"/>
      <c r="CQ384" s="84"/>
      <c r="CR384" s="84"/>
      <c r="CS384" s="84"/>
      <c r="CT384" s="84"/>
      <c r="CU384" s="84"/>
      <c r="CV384" s="84"/>
      <c r="CW384" s="84"/>
      <c r="CX384" s="84"/>
      <c r="CY384" s="84"/>
      <c r="CZ384" s="84"/>
      <c r="DA384" s="84"/>
      <c r="DB384" s="84"/>
      <c r="DC384" s="85"/>
    </row>
    <row r="385" customFormat="false" ht="45" hidden="true" customHeight="false" outlineLevel="0" collapsed="false">
      <c r="A385" s="87" t="n">
        <f aca="false">A384</f>
        <v>189</v>
      </c>
      <c r="B385" s="88" t="n">
        <f aca="false">B384</f>
        <v>81</v>
      </c>
      <c r="C385" s="89" t="str">
        <f aca="false">C384</f>
        <v>試験一覧画面</v>
      </c>
      <c r="D385" s="90" t="str">
        <f aca="false">D384</f>
        <v>①新規登録ボタン追加
②検索条件の追加
③変更ボタン追加
④削除ボタン追加</v>
      </c>
      <c r="E385" s="91" t="str">
        <f aca="false">E384</f>
        <v>管理者</v>
      </c>
      <c r="F385" s="91" t="str">
        <f aca="false">F384</f>
        <v>中級</v>
      </c>
      <c r="G385" s="91" t="str">
        <f aca="false">G384</f>
        <v>A</v>
      </c>
      <c r="H385" s="113" t="str">
        <f aca="false">H384</f>
        <v>設計</v>
      </c>
      <c r="I385" s="93" t="n">
        <f aca="false">I384</f>
        <v>2.4</v>
      </c>
      <c r="J385" s="94" t="s">
        <v>33</v>
      </c>
      <c r="K385" s="95"/>
      <c r="L385" s="96"/>
      <c r="M385" s="97" t="n">
        <f aca="false">M384</f>
        <v>0</v>
      </c>
      <c r="N385" s="98" t="n">
        <f aca="false">N384</f>
        <v>0</v>
      </c>
      <c r="O385" s="83"/>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c r="AN385" s="84"/>
      <c r="AO385" s="84"/>
      <c r="AP385" s="84"/>
      <c r="AQ385" s="84"/>
      <c r="AR385" s="84"/>
      <c r="AS385" s="85"/>
      <c r="AT385" s="86"/>
      <c r="AU385" s="84"/>
      <c r="AV385" s="84"/>
      <c r="AW385" s="84"/>
      <c r="AX385" s="84"/>
      <c r="AY385" s="84"/>
      <c r="AZ385" s="84"/>
      <c r="BA385" s="84"/>
      <c r="BB385" s="84"/>
      <c r="BC385" s="84"/>
      <c r="BD385" s="84"/>
      <c r="BE385" s="84"/>
      <c r="BF385" s="84"/>
      <c r="BG385" s="84"/>
      <c r="BH385" s="84"/>
      <c r="BI385" s="84"/>
      <c r="BJ385" s="84"/>
      <c r="BK385" s="84"/>
      <c r="BL385" s="84"/>
      <c r="BM385" s="84"/>
      <c r="BN385" s="84"/>
      <c r="BO385" s="84"/>
      <c r="BP385" s="84"/>
      <c r="BQ385" s="84"/>
      <c r="BR385" s="84"/>
      <c r="BS385" s="84"/>
      <c r="BT385" s="84"/>
      <c r="BU385" s="84"/>
      <c r="BV385" s="84"/>
      <c r="BW385" s="84"/>
      <c r="BX385" s="85"/>
      <c r="BY385" s="86"/>
      <c r="BZ385" s="84"/>
      <c r="CA385" s="84"/>
      <c r="CB385" s="84"/>
      <c r="CC385" s="84"/>
      <c r="CD385" s="84"/>
      <c r="CE385" s="84"/>
      <c r="CF385" s="84"/>
      <c r="CG385" s="84"/>
      <c r="CH385" s="84"/>
      <c r="CI385" s="84"/>
      <c r="CJ385" s="84"/>
      <c r="CK385" s="84"/>
      <c r="CL385" s="84"/>
      <c r="CM385" s="84"/>
      <c r="CN385" s="84"/>
      <c r="CO385" s="84"/>
      <c r="CP385" s="84"/>
      <c r="CQ385" s="84"/>
      <c r="CR385" s="84"/>
      <c r="CS385" s="84"/>
      <c r="CT385" s="84"/>
      <c r="CU385" s="84"/>
      <c r="CV385" s="84"/>
      <c r="CW385" s="84"/>
      <c r="CX385" s="84"/>
      <c r="CY385" s="84"/>
      <c r="CZ385" s="84"/>
      <c r="DA385" s="84"/>
      <c r="DB385" s="84"/>
      <c r="DC385" s="85"/>
    </row>
    <row r="386" customFormat="false" ht="45" hidden="true" customHeight="false" outlineLevel="0" collapsed="false">
      <c r="A386" s="70" t="n">
        <f aca="false">(ROW()-6)/2</f>
        <v>190</v>
      </c>
      <c r="B386" s="100" t="n">
        <f aca="false">B385</f>
        <v>81</v>
      </c>
      <c r="C386" s="101" t="str">
        <f aca="false">C385</f>
        <v>試験一覧画面</v>
      </c>
      <c r="D386" s="102" t="str">
        <f aca="false">D385</f>
        <v>①新規登録ボタン追加
②検索条件の追加
③変更ボタン追加
④削除ボタン追加</v>
      </c>
      <c r="E386" s="74" t="str">
        <f aca="false">E384</f>
        <v>管理者</v>
      </c>
      <c r="F386" s="74" t="str">
        <f aca="false">F384</f>
        <v>中級</v>
      </c>
      <c r="G386" s="74" t="str">
        <f aca="false">G384</f>
        <v>A</v>
      </c>
      <c r="H386" s="77" t="s">
        <v>31</v>
      </c>
      <c r="I386" s="78" t="n">
        <f aca="false">変更管理台帳!$AX87</f>
        <v>3.68571428571429</v>
      </c>
      <c r="J386" s="79" t="s">
        <v>32</v>
      </c>
      <c r="K386" s="81" t="n">
        <f aca="false">IF($L384&lt;&gt;"",WORKDAY($L384,1,祝日・休校日!$B$3:$B$62),"")</f>
        <v>45358</v>
      </c>
      <c r="L386" s="81" t="n">
        <f aca="false">IF($K386&lt;&gt;"",WORKDAY($K386,$I386 -0.11,祝日・休校日!$B$3:$B$62),"")</f>
        <v>45363</v>
      </c>
      <c r="M386" s="76" t="n">
        <f aca="false">M385</f>
        <v>0</v>
      </c>
      <c r="N386" s="82" t="n">
        <f aca="false">IF(MAX(O386:DC386)&lt;&gt;0,IF(MAX(O387:DC387)/MAX(O386:DC386)=1,1,MAX(O387:DC387)/MAX(O386:DC386)),0)</f>
        <v>0</v>
      </c>
      <c r="O386" s="83"/>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5"/>
      <c r="AT386" s="86"/>
      <c r="AU386" s="84"/>
      <c r="AV386" s="84"/>
      <c r="AW386" s="84"/>
      <c r="AX386" s="84"/>
      <c r="AY386" s="84"/>
      <c r="AZ386" s="84"/>
      <c r="BA386" s="84"/>
      <c r="BB386" s="84"/>
      <c r="BC386" s="84"/>
      <c r="BD386" s="84"/>
      <c r="BE386" s="84"/>
      <c r="BF386" s="84"/>
      <c r="BG386" s="84"/>
      <c r="BH386" s="84"/>
      <c r="BI386" s="84"/>
      <c r="BJ386" s="84"/>
      <c r="BK386" s="84"/>
      <c r="BL386" s="84"/>
      <c r="BM386" s="84"/>
      <c r="BN386" s="84"/>
      <c r="BO386" s="84"/>
      <c r="BP386" s="84"/>
      <c r="BQ386" s="84"/>
      <c r="BR386" s="84"/>
      <c r="BS386" s="84"/>
      <c r="BT386" s="84"/>
      <c r="BU386" s="84"/>
      <c r="BV386" s="84"/>
      <c r="BW386" s="84"/>
      <c r="BX386" s="85"/>
      <c r="BY386" s="86"/>
      <c r="BZ386" s="84"/>
      <c r="CA386" s="84"/>
      <c r="CB386" s="84"/>
      <c r="CC386" s="84"/>
      <c r="CD386" s="84"/>
      <c r="CE386" s="84"/>
      <c r="CF386" s="84"/>
      <c r="CG386" s="84"/>
      <c r="CH386" s="84"/>
      <c r="CI386" s="84"/>
      <c r="CJ386" s="84"/>
      <c r="CK386" s="84"/>
      <c r="CL386" s="84"/>
      <c r="CM386" s="84"/>
      <c r="CN386" s="84"/>
      <c r="CO386" s="84"/>
      <c r="CP386" s="84"/>
      <c r="CQ386" s="84"/>
      <c r="CR386" s="84"/>
      <c r="CS386" s="84"/>
      <c r="CT386" s="84"/>
      <c r="CU386" s="84"/>
      <c r="CV386" s="84"/>
      <c r="CW386" s="84"/>
      <c r="CX386" s="84"/>
      <c r="CY386" s="84"/>
      <c r="CZ386" s="84"/>
      <c r="DA386" s="84"/>
      <c r="DB386" s="84"/>
      <c r="DC386" s="85"/>
    </row>
    <row r="387" customFormat="false" ht="45" hidden="true" customHeight="false" outlineLevel="0" collapsed="false">
      <c r="A387" s="87" t="n">
        <f aca="false">A386</f>
        <v>190</v>
      </c>
      <c r="B387" s="105" t="n">
        <f aca="false">B386</f>
        <v>81</v>
      </c>
      <c r="C387" s="106" t="str">
        <f aca="false">C386</f>
        <v>試験一覧画面</v>
      </c>
      <c r="D387" s="107" t="str">
        <f aca="false">D386</f>
        <v>①新規登録ボタン追加
②検索条件の追加
③変更ボタン追加
④削除ボタン追加</v>
      </c>
      <c r="E387" s="91" t="str">
        <f aca="false">E386</f>
        <v>管理者</v>
      </c>
      <c r="F387" s="91" t="str">
        <f aca="false">F386</f>
        <v>中級</v>
      </c>
      <c r="G387" s="91" t="str">
        <f aca="false">G386</f>
        <v>A</v>
      </c>
      <c r="H387" s="92" t="str">
        <f aca="false">H386</f>
        <v>製造</v>
      </c>
      <c r="I387" s="93" t="n">
        <f aca="false">I386</f>
        <v>3.68571428571429</v>
      </c>
      <c r="J387" s="94" t="s">
        <v>33</v>
      </c>
      <c r="K387" s="110"/>
      <c r="L387" s="96"/>
      <c r="M387" s="97" t="n">
        <f aca="false">M386</f>
        <v>0</v>
      </c>
      <c r="N387" s="98" t="n">
        <f aca="false">N386</f>
        <v>0</v>
      </c>
      <c r="O387" s="83"/>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5"/>
      <c r="AT387" s="86"/>
      <c r="AU387" s="84"/>
      <c r="AV387" s="84"/>
      <c r="AW387" s="84"/>
      <c r="AX387" s="84"/>
      <c r="AY387" s="84"/>
      <c r="AZ387" s="84"/>
      <c r="BA387" s="84"/>
      <c r="BB387" s="84"/>
      <c r="BC387" s="84"/>
      <c r="BD387" s="84"/>
      <c r="BE387" s="84"/>
      <c r="BF387" s="84"/>
      <c r="BG387" s="84"/>
      <c r="BH387" s="84"/>
      <c r="BI387" s="84"/>
      <c r="BJ387" s="84"/>
      <c r="BK387" s="84"/>
      <c r="BL387" s="84"/>
      <c r="BM387" s="84"/>
      <c r="BN387" s="84"/>
      <c r="BO387" s="84"/>
      <c r="BP387" s="84"/>
      <c r="BQ387" s="84"/>
      <c r="BR387" s="84"/>
      <c r="BS387" s="84"/>
      <c r="BT387" s="84"/>
      <c r="BU387" s="84"/>
      <c r="BV387" s="84"/>
      <c r="BW387" s="84"/>
      <c r="BX387" s="85"/>
      <c r="BY387" s="86"/>
      <c r="BZ387" s="84"/>
      <c r="CA387" s="84"/>
      <c r="CB387" s="84"/>
      <c r="CC387" s="84"/>
      <c r="CD387" s="84"/>
      <c r="CE387" s="84"/>
      <c r="CF387" s="84"/>
      <c r="CG387" s="84"/>
      <c r="CH387" s="84"/>
      <c r="CI387" s="84"/>
      <c r="CJ387" s="84"/>
      <c r="CK387" s="84"/>
      <c r="CL387" s="84"/>
      <c r="CM387" s="84"/>
      <c r="CN387" s="84"/>
      <c r="CO387" s="84"/>
      <c r="CP387" s="84"/>
      <c r="CQ387" s="84"/>
      <c r="CR387" s="84"/>
      <c r="CS387" s="84"/>
      <c r="CT387" s="84"/>
      <c r="CU387" s="84"/>
      <c r="CV387" s="84"/>
      <c r="CW387" s="84"/>
      <c r="CX387" s="84"/>
      <c r="CY387" s="84"/>
      <c r="CZ387" s="84"/>
      <c r="DA387" s="84"/>
      <c r="DB387" s="84"/>
      <c r="DC387" s="85"/>
    </row>
    <row r="388" customFormat="false" ht="45" hidden="true" customHeight="false" outlineLevel="0" collapsed="false">
      <c r="A388" s="99" t="n">
        <f aca="false">(ROW()-6)/2</f>
        <v>191</v>
      </c>
      <c r="B388" s="100" t="n">
        <f aca="false">B387</f>
        <v>81</v>
      </c>
      <c r="C388" s="101" t="str">
        <f aca="false">C387</f>
        <v>試験一覧画面</v>
      </c>
      <c r="D388" s="102" t="str">
        <f aca="false">D387</f>
        <v>①新規登録ボタン追加
②検索条件の追加
③変更ボタン追加
④削除ボタン追加</v>
      </c>
      <c r="E388" s="74" t="str">
        <f aca="false">E386</f>
        <v>管理者</v>
      </c>
      <c r="F388" s="74" t="str">
        <f aca="false">F386</f>
        <v>中級</v>
      </c>
      <c r="G388" s="74" t="str">
        <f aca="false">G386</f>
        <v>A</v>
      </c>
      <c r="H388" s="103" t="s">
        <v>34</v>
      </c>
      <c r="I388" s="78" t="n">
        <f aca="false">変更管理台帳!$BW87</f>
        <v>4.08571428571429</v>
      </c>
      <c r="J388" s="79" t="s">
        <v>32</v>
      </c>
      <c r="K388" s="81" t="n">
        <f aca="false">IF($L386&lt;&gt;"",WORKDAY($L386,1,祝日・休校日!$B$3:$B$62),"")</f>
        <v>45364</v>
      </c>
      <c r="L388" s="81" t="n">
        <f aca="false">IF($K388&lt;&gt;"",WORKDAY($K388,$I388 -0.11,祝日・休校日!$B$3:$B$62),"")</f>
        <v>45369</v>
      </c>
      <c r="M388" s="76" t="n">
        <f aca="false">M387</f>
        <v>0</v>
      </c>
      <c r="N388" s="82" t="n">
        <f aca="false">IF(MAX(O388:DC388)&lt;&gt;0,IF(MAX(O389:DC389)/MAX(O388:DC388)=1,1,MAX(O389:DC389)/MAX(O388:DC388)),0)</f>
        <v>0</v>
      </c>
      <c r="O388" s="83"/>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5"/>
      <c r="AT388" s="86"/>
      <c r="AU388" s="84"/>
      <c r="AV388" s="84"/>
      <c r="AW388" s="84"/>
      <c r="AX388" s="84"/>
      <c r="AY388" s="84"/>
      <c r="AZ388" s="84"/>
      <c r="BA388" s="84"/>
      <c r="BB388" s="84"/>
      <c r="BC388" s="84"/>
      <c r="BD388" s="84"/>
      <c r="BE388" s="84"/>
      <c r="BF388" s="84"/>
      <c r="BG388" s="84"/>
      <c r="BH388" s="84"/>
      <c r="BI388" s="84"/>
      <c r="BJ388" s="84"/>
      <c r="BK388" s="84"/>
      <c r="BL388" s="84"/>
      <c r="BM388" s="84"/>
      <c r="BN388" s="84"/>
      <c r="BO388" s="84"/>
      <c r="BP388" s="84"/>
      <c r="BQ388" s="84"/>
      <c r="BR388" s="84"/>
      <c r="BS388" s="84"/>
      <c r="BT388" s="84"/>
      <c r="BU388" s="84"/>
      <c r="BV388" s="84"/>
      <c r="BW388" s="84"/>
      <c r="BX388" s="85"/>
      <c r="BY388" s="86"/>
      <c r="BZ388" s="84"/>
      <c r="CA388" s="84"/>
      <c r="CB388" s="84"/>
      <c r="CC388" s="84"/>
      <c r="CD388" s="84"/>
      <c r="CE388" s="84"/>
      <c r="CF388" s="84"/>
      <c r="CG388" s="84"/>
      <c r="CH388" s="84"/>
      <c r="CI388" s="84"/>
      <c r="CJ388" s="84"/>
      <c r="CK388" s="84"/>
      <c r="CL388" s="84"/>
      <c r="CM388" s="84"/>
      <c r="CN388" s="84"/>
      <c r="CO388" s="84"/>
      <c r="CP388" s="84"/>
      <c r="CQ388" s="84"/>
      <c r="CR388" s="84"/>
      <c r="CS388" s="84"/>
      <c r="CT388" s="84"/>
      <c r="CU388" s="84"/>
      <c r="CV388" s="84"/>
      <c r="CW388" s="84"/>
      <c r="CX388" s="84"/>
      <c r="CY388" s="84"/>
      <c r="CZ388" s="84"/>
      <c r="DA388" s="84"/>
      <c r="DB388" s="84"/>
      <c r="DC388" s="85"/>
    </row>
    <row r="389" customFormat="false" ht="45" hidden="true" customHeight="false" outlineLevel="0" collapsed="false">
      <c r="A389" s="104" t="n">
        <f aca="false">A388</f>
        <v>191</v>
      </c>
      <c r="B389" s="105" t="n">
        <f aca="false">B388</f>
        <v>81</v>
      </c>
      <c r="C389" s="106" t="str">
        <f aca="false">C388</f>
        <v>試験一覧画面</v>
      </c>
      <c r="D389" s="107" t="str">
        <f aca="false">D388</f>
        <v>①新規登録ボタン追加
②検索条件の追加
③変更ボタン追加
④削除ボタン追加</v>
      </c>
      <c r="E389" s="91" t="str">
        <f aca="false">E388</f>
        <v>管理者</v>
      </c>
      <c r="F389" s="91" t="str">
        <f aca="false">F388</f>
        <v>中級</v>
      </c>
      <c r="G389" s="91" t="str">
        <f aca="false">G388</f>
        <v>A</v>
      </c>
      <c r="H389" s="108" t="str">
        <f aca="false">H388</f>
        <v>試験</v>
      </c>
      <c r="I389" s="109" t="n">
        <f aca="false">I388</f>
        <v>4.08571428571429</v>
      </c>
      <c r="J389" s="94" t="s">
        <v>33</v>
      </c>
      <c r="K389" s="110"/>
      <c r="L389" s="96"/>
      <c r="M389" s="97" t="n">
        <f aca="false">M388</f>
        <v>0</v>
      </c>
      <c r="N389" s="98" t="n">
        <f aca="false">N388</f>
        <v>0</v>
      </c>
      <c r="O389" s="83"/>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5"/>
      <c r="AT389" s="86"/>
      <c r="AU389" s="84"/>
      <c r="AV389" s="84"/>
      <c r="AW389" s="84"/>
      <c r="AX389" s="84"/>
      <c r="AY389" s="84"/>
      <c r="AZ389" s="84"/>
      <c r="BA389" s="84"/>
      <c r="BB389" s="84"/>
      <c r="BC389" s="84"/>
      <c r="BD389" s="84"/>
      <c r="BE389" s="84"/>
      <c r="BF389" s="84"/>
      <c r="BG389" s="84"/>
      <c r="BH389" s="84"/>
      <c r="BI389" s="84"/>
      <c r="BJ389" s="84"/>
      <c r="BK389" s="84"/>
      <c r="BL389" s="84"/>
      <c r="BM389" s="84"/>
      <c r="BN389" s="84"/>
      <c r="BO389" s="84"/>
      <c r="BP389" s="84"/>
      <c r="BQ389" s="84"/>
      <c r="BR389" s="84"/>
      <c r="BS389" s="84"/>
      <c r="BT389" s="84"/>
      <c r="BU389" s="84"/>
      <c r="BV389" s="84"/>
      <c r="BW389" s="84"/>
      <c r="BX389" s="85"/>
      <c r="BY389" s="86"/>
      <c r="BZ389" s="84"/>
      <c r="CA389" s="84"/>
      <c r="CB389" s="84"/>
      <c r="CC389" s="84"/>
      <c r="CD389" s="84"/>
      <c r="CE389" s="84"/>
      <c r="CF389" s="84"/>
      <c r="CG389" s="84"/>
      <c r="CH389" s="84"/>
      <c r="CI389" s="84"/>
      <c r="CJ389" s="84"/>
      <c r="CK389" s="84"/>
      <c r="CL389" s="84"/>
      <c r="CM389" s="84"/>
      <c r="CN389" s="84"/>
      <c r="CO389" s="84"/>
      <c r="CP389" s="84"/>
      <c r="CQ389" s="84"/>
      <c r="CR389" s="84"/>
      <c r="CS389" s="84"/>
      <c r="CT389" s="84"/>
      <c r="CU389" s="84"/>
      <c r="CV389" s="84"/>
      <c r="CW389" s="84"/>
      <c r="CX389" s="84"/>
      <c r="CY389" s="84"/>
      <c r="CZ389" s="84"/>
      <c r="DA389" s="84"/>
      <c r="DB389" s="84"/>
      <c r="DC389" s="85"/>
    </row>
    <row r="390" customFormat="false" ht="18.75" hidden="true" customHeight="false" outlineLevel="0" collapsed="false">
      <c r="A390" s="70" t="n">
        <f aca="false">(ROW()-6)/2</f>
        <v>192</v>
      </c>
      <c r="B390" s="71" t="n">
        <f aca="false">変更管理台帳!$A88</f>
        <v>82</v>
      </c>
      <c r="C390" s="72" t="str">
        <f aca="false">変更管理台帳!$B88</f>
        <v>お知らせ画面</v>
      </c>
      <c r="D390" s="73" t="str">
        <f aca="false">変更管理台帳!$C88</f>
        <v>お知らせ画面の新規作成</v>
      </c>
      <c r="E390" s="74" t="str">
        <f aca="false">変更管理台帳!$G88</f>
        <v>管理者</v>
      </c>
      <c r="F390" s="75" t="str">
        <f aca="false">変更管理台帳!$K88</f>
        <v>初級</v>
      </c>
      <c r="G390" s="76" t="str">
        <f aca="false">変更管理台帳!$L88</f>
        <v>A</v>
      </c>
      <c r="H390" s="112" t="s">
        <v>36</v>
      </c>
      <c r="I390" s="78" t="n">
        <f aca="false">変更管理台帳!$AE88</f>
        <v>1.42857142857143</v>
      </c>
      <c r="J390" s="79" t="s">
        <v>32</v>
      </c>
      <c r="K390" s="80" t="n">
        <v>45355</v>
      </c>
      <c r="L390" s="81" t="n">
        <f aca="false">IF($K390&lt;&gt;"",WORKDAY($K390,$I390 -0.11,祝日・休校日!$B$3:$B$62),"")</f>
        <v>45356</v>
      </c>
      <c r="M390" s="76"/>
      <c r="N390" s="82" t="n">
        <f aca="false">IF(MAX(O390:DC390)&lt;&gt;0,IF(MAX(O391:DC391)/MAX(O390:DC390)=1,1,MAX(O391:DC391)/MAX(O390:DC390)),0)</f>
        <v>0</v>
      </c>
      <c r="O390" s="83"/>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5"/>
      <c r="AT390" s="86"/>
      <c r="AU390" s="84"/>
      <c r="AV390" s="84"/>
      <c r="AW390" s="84"/>
      <c r="AX390" s="84"/>
      <c r="AY390" s="84"/>
      <c r="AZ390" s="84"/>
      <c r="BA390" s="84"/>
      <c r="BB390" s="84"/>
      <c r="BC390" s="84"/>
      <c r="BD390" s="84"/>
      <c r="BE390" s="84"/>
      <c r="BF390" s="84"/>
      <c r="BG390" s="84"/>
      <c r="BH390" s="84"/>
      <c r="BI390" s="84"/>
      <c r="BJ390" s="84"/>
      <c r="BK390" s="84"/>
      <c r="BL390" s="84"/>
      <c r="BM390" s="84"/>
      <c r="BN390" s="84"/>
      <c r="BO390" s="84"/>
      <c r="BP390" s="84"/>
      <c r="BQ390" s="84"/>
      <c r="BR390" s="84"/>
      <c r="BS390" s="84"/>
      <c r="BT390" s="84"/>
      <c r="BU390" s="84"/>
      <c r="BV390" s="84"/>
      <c r="BW390" s="84"/>
      <c r="BX390" s="85"/>
      <c r="BY390" s="86"/>
      <c r="BZ390" s="84"/>
      <c r="CA390" s="84"/>
      <c r="CB390" s="84"/>
      <c r="CC390" s="84"/>
      <c r="CD390" s="84"/>
      <c r="CE390" s="84"/>
      <c r="CF390" s="84"/>
      <c r="CG390" s="84"/>
      <c r="CH390" s="84"/>
      <c r="CI390" s="84"/>
      <c r="CJ390" s="84"/>
      <c r="CK390" s="84"/>
      <c r="CL390" s="84"/>
      <c r="CM390" s="84"/>
      <c r="CN390" s="84"/>
      <c r="CO390" s="84"/>
      <c r="CP390" s="84"/>
      <c r="CQ390" s="84"/>
      <c r="CR390" s="84"/>
      <c r="CS390" s="84"/>
      <c r="CT390" s="84"/>
      <c r="CU390" s="84"/>
      <c r="CV390" s="84"/>
      <c r="CW390" s="84"/>
      <c r="CX390" s="84"/>
      <c r="CY390" s="84"/>
      <c r="CZ390" s="84"/>
      <c r="DA390" s="84"/>
      <c r="DB390" s="84"/>
      <c r="DC390" s="85"/>
    </row>
    <row r="391" customFormat="false" ht="18.75" hidden="true" customHeight="false" outlineLevel="0" collapsed="false">
      <c r="A391" s="87" t="n">
        <f aca="false">A390</f>
        <v>192</v>
      </c>
      <c r="B391" s="88" t="n">
        <f aca="false">B390</f>
        <v>82</v>
      </c>
      <c r="C391" s="89" t="str">
        <f aca="false">C390</f>
        <v>お知らせ画面</v>
      </c>
      <c r="D391" s="90" t="str">
        <f aca="false">D390</f>
        <v>お知らせ画面の新規作成</v>
      </c>
      <c r="E391" s="91" t="str">
        <f aca="false">E390</f>
        <v>管理者</v>
      </c>
      <c r="F391" s="91" t="str">
        <f aca="false">F390</f>
        <v>初級</v>
      </c>
      <c r="G391" s="91" t="str">
        <f aca="false">G390</f>
        <v>A</v>
      </c>
      <c r="H391" s="113" t="str">
        <f aca="false">H390</f>
        <v>設計</v>
      </c>
      <c r="I391" s="93" t="n">
        <f aca="false">I390</f>
        <v>1.42857142857143</v>
      </c>
      <c r="J391" s="94" t="s">
        <v>33</v>
      </c>
      <c r="K391" s="95"/>
      <c r="L391" s="96"/>
      <c r="M391" s="97" t="n">
        <f aca="false">M390</f>
        <v>0</v>
      </c>
      <c r="N391" s="98" t="n">
        <f aca="false">N390</f>
        <v>0</v>
      </c>
      <c r="O391" s="83"/>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c r="AN391" s="84"/>
      <c r="AO391" s="84"/>
      <c r="AP391" s="84"/>
      <c r="AQ391" s="84"/>
      <c r="AR391" s="84"/>
      <c r="AS391" s="85"/>
      <c r="AT391" s="86"/>
      <c r="AU391" s="84"/>
      <c r="AV391" s="84"/>
      <c r="AW391" s="84"/>
      <c r="AX391" s="84"/>
      <c r="AY391" s="84"/>
      <c r="AZ391" s="84"/>
      <c r="BA391" s="84"/>
      <c r="BB391" s="84"/>
      <c r="BC391" s="84"/>
      <c r="BD391" s="84"/>
      <c r="BE391" s="84"/>
      <c r="BF391" s="84"/>
      <c r="BG391" s="84"/>
      <c r="BH391" s="84"/>
      <c r="BI391" s="84"/>
      <c r="BJ391" s="84"/>
      <c r="BK391" s="84"/>
      <c r="BL391" s="84"/>
      <c r="BM391" s="84"/>
      <c r="BN391" s="84"/>
      <c r="BO391" s="84"/>
      <c r="BP391" s="84"/>
      <c r="BQ391" s="84"/>
      <c r="BR391" s="84"/>
      <c r="BS391" s="84"/>
      <c r="BT391" s="84"/>
      <c r="BU391" s="84"/>
      <c r="BV391" s="84"/>
      <c r="BW391" s="84"/>
      <c r="BX391" s="85"/>
      <c r="BY391" s="86"/>
      <c r="BZ391" s="84"/>
      <c r="CA391" s="84"/>
      <c r="CB391" s="84"/>
      <c r="CC391" s="84"/>
      <c r="CD391" s="84"/>
      <c r="CE391" s="84"/>
      <c r="CF391" s="84"/>
      <c r="CG391" s="84"/>
      <c r="CH391" s="84"/>
      <c r="CI391" s="84"/>
      <c r="CJ391" s="84"/>
      <c r="CK391" s="84"/>
      <c r="CL391" s="84"/>
      <c r="CM391" s="84"/>
      <c r="CN391" s="84"/>
      <c r="CO391" s="84"/>
      <c r="CP391" s="84"/>
      <c r="CQ391" s="84"/>
      <c r="CR391" s="84"/>
      <c r="CS391" s="84"/>
      <c r="CT391" s="84"/>
      <c r="CU391" s="84"/>
      <c r="CV391" s="84"/>
      <c r="CW391" s="84"/>
      <c r="CX391" s="84"/>
      <c r="CY391" s="84"/>
      <c r="CZ391" s="84"/>
      <c r="DA391" s="84"/>
      <c r="DB391" s="84"/>
      <c r="DC391" s="85"/>
    </row>
    <row r="392" customFormat="false" ht="18.75" hidden="true" customHeight="false" outlineLevel="0" collapsed="false">
      <c r="A392" s="70" t="n">
        <f aca="false">(ROW()-6)/2</f>
        <v>193</v>
      </c>
      <c r="B392" s="100" t="n">
        <f aca="false">B391</f>
        <v>82</v>
      </c>
      <c r="C392" s="101" t="str">
        <f aca="false">C391</f>
        <v>お知らせ画面</v>
      </c>
      <c r="D392" s="102" t="str">
        <f aca="false">D391</f>
        <v>お知らせ画面の新規作成</v>
      </c>
      <c r="E392" s="74" t="str">
        <f aca="false">E390</f>
        <v>管理者</v>
      </c>
      <c r="F392" s="74" t="str">
        <f aca="false">F390</f>
        <v>初級</v>
      </c>
      <c r="G392" s="74" t="str">
        <f aca="false">G390</f>
        <v>A</v>
      </c>
      <c r="H392" s="77" t="s">
        <v>31</v>
      </c>
      <c r="I392" s="78" t="n">
        <f aca="false">変更管理台帳!$AX88</f>
        <v>1.54285714285714</v>
      </c>
      <c r="J392" s="79" t="s">
        <v>32</v>
      </c>
      <c r="K392" s="81" t="n">
        <f aca="false">IF($L390&lt;&gt;"",WORKDAY($L390,1,祝日・休校日!$B$3:$B$62),"")</f>
        <v>45357</v>
      </c>
      <c r="L392" s="81" t="n">
        <f aca="false">IF($K392&lt;&gt;"",WORKDAY($K392,$I392 -0.11,祝日・休校日!$B$3:$B$62),"")</f>
        <v>45358</v>
      </c>
      <c r="M392" s="76" t="n">
        <f aca="false">M391</f>
        <v>0</v>
      </c>
      <c r="N392" s="82" t="n">
        <f aca="false">IF(MAX(O392:DC392)&lt;&gt;0,IF(MAX(O393:DC393)/MAX(O392:DC392)=1,1,MAX(O393:DC393)/MAX(O392:DC392)),0)</f>
        <v>0</v>
      </c>
      <c r="O392" s="83"/>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c r="AN392" s="84"/>
      <c r="AO392" s="84"/>
      <c r="AP392" s="84"/>
      <c r="AQ392" s="84"/>
      <c r="AR392" s="84"/>
      <c r="AS392" s="85"/>
      <c r="AT392" s="86"/>
      <c r="AU392" s="84"/>
      <c r="AV392" s="84"/>
      <c r="AW392" s="84"/>
      <c r="AX392" s="84"/>
      <c r="AY392" s="84"/>
      <c r="AZ392" s="84"/>
      <c r="BA392" s="84"/>
      <c r="BB392" s="84"/>
      <c r="BC392" s="84"/>
      <c r="BD392" s="84"/>
      <c r="BE392" s="84"/>
      <c r="BF392" s="84"/>
      <c r="BG392" s="84"/>
      <c r="BH392" s="84"/>
      <c r="BI392" s="84"/>
      <c r="BJ392" s="84"/>
      <c r="BK392" s="84"/>
      <c r="BL392" s="84"/>
      <c r="BM392" s="84"/>
      <c r="BN392" s="84"/>
      <c r="BO392" s="84"/>
      <c r="BP392" s="84"/>
      <c r="BQ392" s="84"/>
      <c r="BR392" s="84"/>
      <c r="BS392" s="84"/>
      <c r="BT392" s="84"/>
      <c r="BU392" s="84"/>
      <c r="BV392" s="84"/>
      <c r="BW392" s="84"/>
      <c r="BX392" s="85"/>
      <c r="BY392" s="86"/>
      <c r="BZ392" s="84"/>
      <c r="CA392" s="84"/>
      <c r="CB392" s="84"/>
      <c r="CC392" s="84"/>
      <c r="CD392" s="84"/>
      <c r="CE392" s="84"/>
      <c r="CF392" s="84"/>
      <c r="CG392" s="84"/>
      <c r="CH392" s="84"/>
      <c r="CI392" s="84"/>
      <c r="CJ392" s="84"/>
      <c r="CK392" s="84"/>
      <c r="CL392" s="84"/>
      <c r="CM392" s="84"/>
      <c r="CN392" s="84"/>
      <c r="CO392" s="84"/>
      <c r="CP392" s="84"/>
      <c r="CQ392" s="84"/>
      <c r="CR392" s="84"/>
      <c r="CS392" s="84"/>
      <c r="CT392" s="84"/>
      <c r="CU392" s="84"/>
      <c r="CV392" s="84"/>
      <c r="CW392" s="84"/>
      <c r="CX392" s="84"/>
      <c r="CY392" s="84"/>
      <c r="CZ392" s="84"/>
      <c r="DA392" s="84"/>
      <c r="DB392" s="84"/>
      <c r="DC392" s="85"/>
    </row>
    <row r="393" customFormat="false" ht="18.75" hidden="true" customHeight="false" outlineLevel="0" collapsed="false">
      <c r="A393" s="87" t="n">
        <f aca="false">A392</f>
        <v>193</v>
      </c>
      <c r="B393" s="105" t="n">
        <f aca="false">B392</f>
        <v>82</v>
      </c>
      <c r="C393" s="106" t="str">
        <f aca="false">C392</f>
        <v>お知らせ画面</v>
      </c>
      <c r="D393" s="107" t="str">
        <f aca="false">D392</f>
        <v>お知らせ画面の新規作成</v>
      </c>
      <c r="E393" s="91" t="str">
        <f aca="false">E392</f>
        <v>管理者</v>
      </c>
      <c r="F393" s="91" t="str">
        <f aca="false">F392</f>
        <v>初級</v>
      </c>
      <c r="G393" s="91" t="str">
        <f aca="false">G392</f>
        <v>A</v>
      </c>
      <c r="H393" s="92" t="str">
        <f aca="false">H392</f>
        <v>製造</v>
      </c>
      <c r="I393" s="93" t="n">
        <f aca="false">I392</f>
        <v>1.54285714285714</v>
      </c>
      <c r="J393" s="94" t="s">
        <v>33</v>
      </c>
      <c r="K393" s="110"/>
      <c r="L393" s="96"/>
      <c r="M393" s="97" t="n">
        <f aca="false">M392</f>
        <v>0</v>
      </c>
      <c r="N393" s="98" t="n">
        <f aca="false">N392</f>
        <v>0</v>
      </c>
      <c r="O393" s="83"/>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5"/>
      <c r="AT393" s="86"/>
      <c r="AU393" s="84"/>
      <c r="AV393" s="84"/>
      <c r="AW393" s="84"/>
      <c r="AX393" s="84"/>
      <c r="AY393" s="84"/>
      <c r="AZ393" s="84"/>
      <c r="BA393" s="84"/>
      <c r="BB393" s="84"/>
      <c r="BC393" s="84"/>
      <c r="BD393" s="84"/>
      <c r="BE393" s="84"/>
      <c r="BF393" s="84"/>
      <c r="BG393" s="84"/>
      <c r="BH393" s="84"/>
      <c r="BI393" s="84"/>
      <c r="BJ393" s="84"/>
      <c r="BK393" s="84"/>
      <c r="BL393" s="84"/>
      <c r="BM393" s="84"/>
      <c r="BN393" s="84"/>
      <c r="BO393" s="84"/>
      <c r="BP393" s="84"/>
      <c r="BQ393" s="84"/>
      <c r="BR393" s="84"/>
      <c r="BS393" s="84"/>
      <c r="BT393" s="84"/>
      <c r="BU393" s="84"/>
      <c r="BV393" s="84"/>
      <c r="BW393" s="84"/>
      <c r="BX393" s="85"/>
      <c r="BY393" s="86"/>
      <c r="BZ393" s="84"/>
      <c r="CA393" s="84"/>
      <c r="CB393" s="84"/>
      <c r="CC393" s="84"/>
      <c r="CD393" s="84"/>
      <c r="CE393" s="84"/>
      <c r="CF393" s="84"/>
      <c r="CG393" s="84"/>
      <c r="CH393" s="84"/>
      <c r="CI393" s="84"/>
      <c r="CJ393" s="84"/>
      <c r="CK393" s="84"/>
      <c r="CL393" s="84"/>
      <c r="CM393" s="84"/>
      <c r="CN393" s="84"/>
      <c r="CO393" s="84"/>
      <c r="CP393" s="84"/>
      <c r="CQ393" s="84"/>
      <c r="CR393" s="84"/>
      <c r="CS393" s="84"/>
      <c r="CT393" s="84"/>
      <c r="CU393" s="84"/>
      <c r="CV393" s="84"/>
      <c r="CW393" s="84"/>
      <c r="CX393" s="84"/>
      <c r="CY393" s="84"/>
      <c r="CZ393" s="84"/>
      <c r="DA393" s="84"/>
      <c r="DB393" s="84"/>
      <c r="DC393" s="85"/>
    </row>
    <row r="394" customFormat="false" ht="18.75" hidden="true" customHeight="false" outlineLevel="0" collapsed="false">
      <c r="A394" s="99" t="n">
        <f aca="false">(ROW()-6)/2</f>
        <v>194</v>
      </c>
      <c r="B394" s="100" t="n">
        <f aca="false">B393</f>
        <v>82</v>
      </c>
      <c r="C394" s="101" t="str">
        <f aca="false">C393</f>
        <v>お知らせ画面</v>
      </c>
      <c r="D394" s="102" t="str">
        <f aca="false">D393</f>
        <v>お知らせ画面の新規作成</v>
      </c>
      <c r="E394" s="74" t="str">
        <f aca="false">E392</f>
        <v>管理者</v>
      </c>
      <c r="F394" s="74" t="str">
        <f aca="false">F392</f>
        <v>初級</v>
      </c>
      <c r="G394" s="74" t="str">
        <f aca="false">G392</f>
        <v>A</v>
      </c>
      <c r="H394" s="103" t="s">
        <v>34</v>
      </c>
      <c r="I394" s="78" t="n">
        <f aca="false">変更管理台帳!$BW88</f>
        <v>1.92857142857143</v>
      </c>
      <c r="J394" s="79" t="s">
        <v>32</v>
      </c>
      <c r="K394" s="81" t="n">
        <f aca="false">IF($L392&lt;&gt;"",WORKDAY($L392,1,祝日・休校日!$B$3:$B$62),"")</f>
        <v>45359</v>
      </c>
      <c r="L394" s="81" t="n">
        <f aca="false">IF($K394&lt;&gt;"",WORKDAY($K394,$I394 -0.11,祝日・休校日!$B$3:$B$62),"")</f>
        <v>45362</v>
      </c>
      <c r="M394" s="76" t="n">
        <f aca="false">M393</f>
        <v>0</v>
      </c>
      <c r="N394" s="82" t="n">
        <f aca="false">IF(MAX(O394:DC394)&lt;&gt;0,IF(MAX(O395:DC395)/MAX(O394:DC394)=1,1,MAX(O395:DC395)/MAX(O394:DC394)),0)</f>
        <v>0</v>
      </c>
      <c r="O394" s="83"/>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5"/>
      <c r="AT394" s="86"/>
      <c r="AU394" s="84"/>
      <c r="AV394" s="84"/>
      <c r="AW394" s="84"/>
      <c r="AX394" s="84"/>
      <c r="AY394" s="84"/>
      <c r="AZ394" s="84"/>
      <c r="BA394" s="84"/>
      <c r="BB394" s="84"/>
      <c r="BC394" s="84"/>
      <c r="BD394" s="84"/>
      <c r="BE394" s="84"/>
      <c r="BF394" s="84"/>
      <c r="BG394" s="84"/>
      <c r="BH394" s="84"/>
      <c r="BI394" s="84"/>
      <c r="BJ394" s="84"/>
      <c r="BK394" s="84"/>
      <c r="BL394" s="84"/>
      <c r="BM394" s="84"/>
      <c r="BN394" s="84"/>
      <c r="BO394" s="84"/>
      <c r="BP394" s="84"/>
      <c r="BQ394" s="84"/>
      <c r="BR394" s="84"/>
      <c r="BS394" s="84"/>
      <c r="BT394" s="84"/>
      <c r="BU394" s="84"/>
      <c r="BV394" s="84"/>
      <c r="BW394" s="84"/>
      <c r="BX394" s="85"/>
      <c r="BY394" s="86"/>
      <c r="BZ394" s="84"/>
      <c r="CA394" s="84"/>
      <c r="CB394" s="84"/>
      <c r="CC394" s="84"/>
      <c r="CD394" s="84"/>
      <c r="CE394" s="84"/>
      <c r="CF394" s="84"/>
      <c r="CG394" s="84"/>
      <c r="CH394" s="84"/>
      <c r="CI394" s="84"/>
      <c r="CJ394" s="84"/>
      <c r="CK394" s="84"/>
      <c r="CL394" s="84"/>
      <c r="CM394" s="84"/>
      <c r="CN394" s="84"/>
      <c r="CO394" s="84"/>
      <c r="CP394" s="84"/>
      <c r="CQ394" s="84"/>
      <c r="CR394" s="84"/>
      <c r="CS394" s="84"/>
      <c r="CT394" s="84"/>
      <c r="CU394" s="84"/>
      <c r="CV394" s="84"/>
      <c r="CW394" s="84"/>
      <c r="CX394" s="84"/>
      <c r="CY394" s="84"/>
      <c r="CZ394" s="84"/>
      <c r="DA394" s="84"/>
      <c r="DB394" s="84"/>
      <c r="DC394" s="85"/>
    </row>
    <row r="395" customFormat="false" ht="18.75" hidden="true" customHeight="false" outlineLevel="0" collapsed="false">
      <c r="A395" s="104" t="n">
        <f aca="false">A394</f>
        <v>194</v>
      </c>
      <c r="B395" s="105" t="n">
        <f aca="false">B394</f>
        <v>82</v>
      </c>
      <c r="C395" s="106" t="str">
        <f aca="false">C394</f>
        <v>お知らせ画面</v>
      </c>
      <c r="D395" s="107" t="str">
        <f aca="false">D394</f>
        <v>お知らせ画面の新規作成</v>
      </c>
      <c r="E395" s="91" t="str">
        <f aca="false">E394</f>
        <v>管理者</v>
      </c>
      <c r="F395" s="91" t="str">
        <f aca="false">F394</f>
        <v>初級</v>
      </c>
      <c r="G395" s="91" t="str">
        <f aca="false">G394</f>
        <v>A</v>
      </c>
      <c r="H395" s="108" t="str">
        <f aca="false">H394</f>
        <v>試験</v>
      </c>
      <c r="I395" s="109" t="n">
        <f aca="false">I394</f>
        <v>1.92857142857143</v>
      </c>
      <c r="J395" s="94" t="s">
        <v>33</v>
      </c>
      <c r="K395" s="110"/>
      <c r="L395" s="96"/>
      <c r="M395" s="97" t="n">
        <f aca="false">M394</f>
        <v>0</v>
      </c>
      <c r="N395" s="98" t="n">
        <f aca="false">N394</f>
        <v>0</v>
      </c>
      <c r="O395" s="83"/>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5"/>
      <c r="AT395" s="86"/>
      <c r="AU395" s="84"/>
      <c r="AV395" s="84"/>
      <c r="AW395" s="84"/>
      <c r="AX395" s="84"/>
      <c r="AY395" s="84"/>
      <c r="AZ395" s="84"/>
      <c r="BA395" s="84"/>
      <c r="BB395" s="84"/>
      <c r="BC395" s="84"/>
      <c r="BD395" s="84"/>
      <c r="BE395" s="84"/>
      <c r="BF395" s="84"/>
      <c r="BG395" s="84"/>
      <c r="BH395" s="84"/>
      <c r="BI395" s="84"/>
      <c r="BJ395" s="84"/>
      <c r="BK395" s="84"/>
      <c r="BL395" s="84"/>
      <c r="BM395" s="84"/>
      <c r="BN395" s="84"/>
      <c r="BO395" s="84"/>
      <c r="BP395" s="84"/>
      <c r="BQ395" s="84"/>
      <c r="BR395" s="84"/>
      <c r="BS395" s="84"/>
      <c r="BT395" s="84"/>
      <c r="BU395" s="84"/>
      <c r="BV395" s="84"/>
      <c r="BW395" s="84"/>
      <c r="BX395" s="85"/>
      <c r="BY395" s="86"/>
      <c r="BZ395" s="84"/>
      <c r="CA395" s="84"/>
      <c r="CB395" s="84"/>
      <c r="CC395" s="84"/>
      <c r="CD395" s="84"/>
      <c r="CE395" s="84"/>
      <c r="CF395" s="84"/>
      <c r="CG395" s="84"/>
      <c r="CH395" s="84"/>
      <c r="CI395" s="84"/>
      <c r="CJ395" s="84"/>
      <c r="CK395" s="84"/>
      <c r="CL395" s="84"/>
      <c r="CM395" s="84"/>
      <c r="CN395" s="84"/>
      <c r="CO395" s="84"/>
      <c r="CP395" s="84"/>
      <c r="CQ395" s="84"/>
      <c r="CR395" s="84"/>
      <c r="CS395" s="84"/>
      <c r="CT395" s="84"/>
      <c r="CU395" s="84"/>
      <c r="CV395" s="84"/>
      <c r="CW395" s="84"/>
      <c r="CX395" s="84"/>
      <c r="CY395" s="84"/>
      <c r="CZ395" s="84"/>
      <c r="DA395" s="84"/>
      <c r="DB395" s="84"/>
      <c r="DC395" s="85"/>
    </row>
    <row r="396" customFormat="false" ht="18.75" hidden="true" customHeight="false" outlineLevel="0" collapsed="false">
      <c r="A396" s="70" t="n">
        <f aca="false">(ROW()-6)/2</f>
        <v>195</v>
      </c>
      <c r="B396" s="71" t="n">
        <f aca="false">変更管理台帳!$A89</f>
        <v>83</v>
      </c>
      <c r="C396" s="72" t="str">
        <f aca="false">変更管理台帳!$B89</f>
        <v>お知らせ登録画面</v>
      </c>
      <c r="D396" s="73" t="str">
        <f aca="false">変更管理台帳!$C89</f>
        <v>お知らせ登録画面の新規作成</v>
      </c>
      <c r="E396" s="74" t="str">
        <f aca="false">変更管理台帳!$G89</f>
        <v>管理者</v>
      </c>
      <c r="F396" s="75" t="str">
        <f aca="false">変更管理台帳!$K89</f>
        <v>初級</v>
      </c>
      <c r="G396" s="76" t="str">
        <f aca="false">変更管理台帳!$L89</f>
        <v>B</v>
      </c>
      <c r="H396" s="112" t="s">
        <v>36</v>
      </c>
      <c r="I396" s="78" t="n">
        <f aca="false">変更管理台帳!$AE89</f>
        <v>1.38571428571429</v>
      </c>
      <c r="J396" s="79" t="s">
        <v>32</v>
      </c>
      <c r="K396" s="80" t="n">
        <v>45384</v>
      </c>
      <c r="L396" s="81" t="n">
        <f aca="false">IF($K396&lt;&gt;"",WORKDAY($K396,$I396 -0.11,祝日・休校日!$B$3:$B$62),"")</f>
        <v>45385</v>
      </c>
      <c r="M396" s="76"/>
      <c r="N396" s="82" t="n">
        <f aca="false">IF(MAX(O396:DC396)&lt;&gt;0,IF(MAX(O397:DC397)/MAX(O396:DC396)=1,1,MAX(O397:DC397)/MAX(O396:DC396)),0)</f>
        <v>0</v>
      </c>
      <c r="O396" s="83"/>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5"/>
      <c r="AT396" s="86"/>
      <c r="AU396" s="84"/>
      <c r="AV396" s="84"/>
      <c r="AW396" s="84"/>
      <c r="AX396" s="84"/>
      <c r="AY396" s="84"/>
      <c r="AZ396" s="84"/>
      <c r="BA396" s="84"/>
      <c r="BB396" s="84"/>
      <c r="BC396" s="84"/>
      <c r="BD396" s="84"/>
      <c r="BE396" s="84"/>
      <c r="BF396" s="84"/>
      <c r="BG396" s="84"/>
      <c r="BH396" s="84"/>
      <c r="BI396" s="84"/>
      <c r="BJ396" s="84"/>
      <c r="BK396" s="84"/>
      <c r="BL396" s="84"/>
      <c r="BM396" s="84"/>
      <c r="BN396" s="84"/>
      <c r="BO396" s="84"/>
      <c r="BP396" s="84"/>
      <c r="BQ396" s="84"/>
      <c r="BR396" s="84"/>
      <c r="BS396" s="84"/>
      <c r="BT396" s="84"/>
      <c r="BU396" s="84"/>
      <c r="BV396" s="84"/>
      <c r="BW396" s="84"/>
      <c r="BX396" s="85"/>
      <c r="BY396" s="86"/>
      <c r="BZ396" s="84"/>
      <c r="CA396" s="84"/>
      <c r="CB396" s="84"/>
      <c r="CC396" s="84"/>
      <c r="CD396" s="84"/>
      <c r="CE396" s="84"/>
      <c r="CF396" s="84"/>
      <c r="CG396" s="84"/>
      <c r="CH396" s="84"/>
      <c r="CI396" s="84"/>
      <c r="CJ396" s="84"/>
      <c r="CK396" s="84"/>
      <c r="CL396" s="84"/>
      <c r="CM396" s="84"/>
      <c r="CN396" s="84"/>
      <c r="CO396" s="84"/>
      <c r="CP396" s="84"/>
      <c r="CQ396" s="84"/>
      <c r="CR396" s="84"/>
      <c r="CS396" s="84"/>
      <c r="CT396" s="84"/>
      <c r="CU396" s="84"/>
      <c r="CV396" s="84"/>
      <c r="CW396" s="84"/>
      <c r="CX396" s="84"/>
      <c r="CY396" s="84"/>
      <c r="CZ396" s="84"/>
      <c r="DA396" s="84"/>
      <c r="DB396" s="84"/>
      <c r="DC396" s="85"/>
    </row>
    <row r="397" customFormat="false" ht="18.75" hidden="true" customHeight="false" outlineLevel="0" collapsed="false">
      <c r="A397" s="87" t="n">
        <f aca="false">A396</f>
        <v>195</v>
      </c>
      <c r="B397" s="88" t="n">
        <f aca="false">B396</f>
        <v>83</v>
      </c>
      <c r="C397" s="89" t="str">
        <f aca="false">C396</f>
        <v>お知らせ登録画面</v>
      </c>
      <c r="D397" s="90" t="str">
        <f aca="false">D396</f>
        <v>お知らせ登録画面の新規作成</v>
      </c>
      <c r="E397" s="91" t="str">
        <f aca="false">E396</f>
        <v>管理者</v>
      </c>
      <c r="F397" s="91" t="str">
        <f aca="false">F396</f>
        <v>初級</v>
      </c>
      <c r="G397" s="91" t="str">
        <f aca="false">G396</f>
        <v>B</v>
      </c>
      <c r="H397" s="113" t="str">
        <f aca="false">H396</f>
        <v>設計</v>
      </c>
      <c r="I397" s="93" t="n">
        <f aca="false">I396</f>
        <v>1.38571428571429</v>
      </c>
      <c r="J397" s="94" t="s">
        <v>33</v>
      </c>
      <c r="K397" s="95"/>
      <c r="L397" s="96"/>
      <c r="M397" s="97" t="n">
        <f aca="false">M396</f>
        <v>0</v>
      </c>
      <c r="N397" s="98" t="n">
        <f aca="false">N396</f>
        <v>0</v>
      </c>
      <c r="O397" s="83"/>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5"/>
      <c r="AT397" s="86"/>
      <c r="AU397" s="84"/>
      <c r="AV397" s="84"/>
      <c r="AW397" s="84"/>
      <c r="AX397" s="84"/>
      <c r="AY397" s="84"/>
      <c r="AZ397" s="84"/>
      <c r="BA397" s="84"/>
      <c r="BB397" s="84"/>
      <c r="BC397" s="84"/>
      <c r="BD397" s="84"/>
      <c r="BE397" s="84"/>
      <c r="BF397" s="84"/>
      <c r="BG397" s="84"/>
      <c r="BH397" s="84"/>
      <c r="BI397" s="84"/>
      <c r="BJ397" s="84"/>
      <c r="BK397" s="84"/>
      <c r="BL397" s="84"/>
      <c r="BM397" s="84"/>
      <c r="BN397" s="84"/>
      <c r="BO397" s="84"/>
      <c r="BP397" s="84"/>
      <c r="BQ397" s="84"/>
      <c r="BR397" s="84"/>
      <c r="BS397" s="84"/>
      <c r="BT397" s="84"/>
      <c r="BU397" s="84"/>
      <c r="BV397" s="84"/>
      <c r="BW397" s="84"/>
      <c r="BX397" s="85"/>
      <c r="BY397" s="86"/>
      <c r="BZ397" s="84"/>
      <c r="CA397" s="84"/>
      <c r="CB397" s="84"/>
      <c r="CC397" s="84"/>
      <c r="CD397" s="84"/>
      <c r="CE397" s="84"/>
      <c r="CF397" s="84"/>
      <c r="CG397" s="84"/>
      <c r="CH397" s="84"/>
      <c r="CI397" s="84"/>
      <c r="CJ397" s="84"/>
      <c r="CK397" s="84"/>
      <c r="CL397" s="84"/>
      <c r="CM397" s="84"/>
      <c r="CN397" s="84"/>
      <c r="CO397" s="84"/>
      <c r="CP397" s="84"/>
      <c r="CQ397" s="84"/>
      <c r="CR397" s="84"/>
      <c r="CS397" s="84"/>
      <c r="CT397" s="84"/>
      <c r="CU397" s="84"/>
      <c r="CV397" s="84"/>
      <c r="CW397" s="84"/>
      <c r="CX397" s="84"/>
      <c r="CY397" s="84"/>
      <c r="CZ397" s="84"/>
      <c r="DA397" s="84"/>
      <c r="DB397" s="84"/>
      <c r="DC397" s="85"/>
    </row>
    <row r="398" customFormat="false" ht="18.75" hidden="true" customHeight="false" outlineLevel="0" collapsed="false">
      <c r="A398" s="70" t="n">
        <f aca="false">(ROW()-6)/2</f>
        <v>196</v>
      </c>
      <c r="B398" s="100" t="n">
        <f aca="false">B397</f>
        <v>83</v>
      </c>
      <c r="C398" s="101" t="str">
        <f aca="false">C397</f>
        <v>お知らせ登録画面</v>
      </c>
      <c r="D398" s="102" t="str">
        <f aca="false">D397</f>
        <v>お知らせ登録画面の新規作成</v>
      </c>
      <c r="E398" s="74" t="str">
        <f aca="false">E396</f>
        <v>管理者</v>
      </c>
      <c r="F398" s="74" t="str">
        <f aca="false">F396</f>
        <v>初級</v>
      </c>
      <c r="G398" s="74" t="str">
        <f aca="false">G396</f>
        <v>B</v>
      </c>
      <c r="H398" s="77" t="s">
        <v>31</v>
      </c>
      <c r="I398" s="78" t="n">
        <f aca="false">変更管理台帳!$AX89</f>
        <v>3.68571428571429</v>
      </c>
      <c r="J398" s="79" t="s">
        <v>32</v>
      </c>
      <c r="K398" s="81" t="n">
        <f aca="false">IF($L396&lt;&gt;"",WORKDAY($L396,1,祝日・休校日!$B$3:$B$62),"")</f>
        <v>45386</v>
      </c>
      <c r="L398" s="81" t="n">
        <f aca="false">IF($K398&lt;&gt;"",WORKDAY($K398,$I398 -0.11,祝日・休校日!$B$3:$B$62),"")</f>
        <v>45391</v>
      </c>
      <c r="M398" s="76" t="n">
        <f aca="false">M397</f>
        <v>0</v>
      </c>
      <c r="N398" s="82" t="n">
        <f aca="false">IF(MAX(O398:DC398)&lt;&gt;0,IF(MAX(O399:DC399)/MAX(O398:DC398)=1,1,MAX(O399:DC399)/MAX(O398:DC398)),0)</f>
        <v>0</v>
      </c>
      <c r="O398" s="83"/>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5"/>
      <c r="AT398" s="86"/>
      <c r="AU398" s="84"/>
      <c r="AV398" s="84"/>
      <c r="AW398" s="84"/>
      <c r="AX398" s="84"/>
      <c r="AY398" s="84"/>
      <c r="AZ398" s="84"/>
      <c r="BA398" s="84"/>
      <c r="BB398" s="84"/>
      <c r="BC398" s="84"/>
      <c r="BD398" s="84"/>
      <c r="BE398" s="84"/>
      <c r="BF398" s="84"/>
      <c r="BG398" s="84"/>
      <c r="BH398" s="84"/>
      <c r="BI398" s="84"/>
      <c r="BJ398" s="84"/>
      <c r="BK398" s="84"/>
      <c r="BL398" s="84"/>
      <c r="BM398" s="84"/>
      <c r="BN398" s="84"/>
      <c r="BO398" s="84"/>
      <c r="BP398" s="84"/>
      <c r="BQ398" s="84"/>
      <c r="BR398" s="84"/>
      <c r="BS398" s="84"/>
      <c r="BT398" s="84"/>
      <c r="BU398" s="84"/>
      <c r="BV398" s="84"/>
      <c r="BW398" s="84"/>
      <c r="BX398" s="85"/>
      <c r="BY398" s="86"/>
      <c r="BZ398" s="84"/>
      <c r="CA398" s="84"/>
      <c r="CB398" s="84"/>
      <c r="CC398" s="84"/>
      <c r="CD398" s="84"/>
      <c r="CE398" s="84"/>
      <c r="CF398" s="84"/>
      <c r="CG398" s="84"/>
      <c r="CH398" s="84"/>
      <c r="CI398" s="84"/>
      <c r="CJ398" s="84"/>
      <c r="CK398" s="84"/>
      <c r="CL398" s="84"/>
      <c r="CM398" s="84"/>
      <c r="CN398" s="84"/>
      <c r="CO398" s="84"/>
      <c r="CP398" s="84"/>
      <c r="CQ398" s="84"/>
      <c r="CR398" s="84"/>
      <c r="CS398" s="84"/>
      <c r="CT398" s="84"/>
      <c r="CU398" s="84"/>
      <c r="CV398" s="84"/>
      <c r="CW398" s="84"/>
      <c r="CX398" s="84"/>
      <c r="CY398" s="84"/>
      <c r="CZ398" s="84"/>
      <c r="DA398" s="84"/>
      <c r="DB398" s="84"/>
      <c r="DC398" s="85"/>
    </row>
    <row r="399" customFormat="false" ht="18.75" hidden="true" customHeight="false" outlineLevel="0" collapsed="false">
      <c r="A399" s="87" t="n">
        <f aca="false">A398</f>
        <v>196</v>
      </c>
      <c r="B399" s="105" t="n">
        <f aca="false">B398</f>
        <v>83</v>
      </c>
      <c r="C399" s="106" t="str">
        <f aca="false">C398</f>
        <v>お知らせ登録画面</v>
      </c>
      <c r="D399" s="107" t="str">
        <f aca="false">D398</f>
        <v>お知らせ登録画面の新規作成</v>
      </c>
      <c r="E399" s="91" t="str">
        <f aca="false">E398</f>
        <v>管理者</v>
      </c>
      <c r="F399" s="91" t="str">
        <f aca="false">F398</f>
        <v>初級</v>
      </c>
      <c r="G399" s="91" t="str">
        <f aca="false">G398</f>
        <v>B</v>
      </c>
      <c r="H399" s="92" t="str">
        <f aca="false">H398</f>
        <v>製造</v>
      </c>
      <c r="I399" s="93" t="n">
        <f aca="false">I398</f>
        <v>3.68571428571429</v>
      </c>
      <c r="J399" s="94" t="s">
        <v>33</v>
      </c>
      <c r="K399" s="110"/>
      <c r="L399" s="96"/>
      <c r="M399" s="97" t="n">
        <f aca="false">M398</f>
        <v>0</v>
      </c>
      <c r="N399" s="98" t="n">
        <f aca="false">N398</f>
        <v>0</v>
      </c>
      <c r="O399" s="83"/>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5"/>
      <c r="AT399" s="86"/>
      <c r="AU399" s="84"/>
      <c r="AV399" s="84"/>
      <c r="AW399" s="84"/>
      <c r="AX399" s="84"/>
      <c r="AY399" s="84"/>
      <c r="AZ399" s="84"/>
      <c r="BA399" s="84"/>
      <c r="BB399" s="84"/>
      <c r="BC399" s="84"/>
      <c r="BD399" s="84"/>
      <c r="BE399" s="84"/>
      <c r="BF399" s="84"/>
      <c r="BG399" s="84"/>
      <c r="BH399" s="84"/>
      <c r="BI399" s="84"/>
      <c r="BJ399" s="84"/>
      <c r="BK399" s="84"/>
      <c r="BL399" s="84"/>
      <c r="BM399" s="84"/>
      <c r="BN399" s="84"/>
      <c r="BO399" s="84"/>
      <c r="BP399" s="84"/>
      <c r="BQ399" s="84"/>
      <c r="BR399" s="84"/>
      <c r="BS399" s="84"/>
      <c r="BT399" s="84"/>
      <c r="BU399" s="84"/>
      <c r="BV399" s="84"/>
      <c r="BW399" s="84"/>
      <c r="BX399" s="85"/>
      <c r="BY399" s="86"/>
      <c r="BZ399" s="84"/>
      <c r="CA399" s="84"/>
      <c r="CB399" s="84"/>
      <c r="CC399" s="84"/>
      <c r="CD399" s="84"/>
      <c r="CE399" s="84"/>
      <c r="CF399" s="84"/>
      <c r="CG399" s="84"/>
      <c r="CH399" s="84"/>
      <c r="CI399" s="84"/>
      <c r="CJ399" s="84"/>
      <c r="CK399" s="84"/>
      <c r="CL399" s="84"/>
      <c r="CM399" s="84"/>
      <c r="CN399" s="84"/>
      <c r="CO399" s="84"/>
      <c r="CP399" s="84"/>
      <c r="CQ399" s="84"/>
      <c r="CR399" s="84"/>
      <c r="CS399" s="84"/>
      <c r="CT399" s="84"/>
      <c r="CU399" s="84"/>
      <c r="CV399" s="84"/>
      <c r="CW399" s="84"/>
      <c r="CX399" s="84"/>
      <c r="CY399" s="84"/>
      <c r="CZ399" s="84"/>
      <c r="DA399" s="84"/>
      <c r="DB399" s="84"/>
      <c r="DC399" s="85"/>
    </row>
    <row r="400" customFormat="false" ht="18.75" hidden="true" customHeight="false" outlineLevel="0" collapsed="false">
      <c r="A400" s="99" t="n">
        <f aca="false">(ROW()-6)/2</f>
        <v>197</v>
      </c>
      <c r="B400" s="100" t="n">
        <f aca="false">B399</f>
        <v>83</v>
      </c>
      <c r="C400" s="101" t="str">
        <f aca="false">C399</f>
        <v>お知らせ登録画面</v>
      </c>
      <c r="D400" s="102" t="str">
        <f aca="false">D399</f>
        <v>お知らせ登録画面の新規作成</v>
      </c>
      <c r="E400" s="74" t="str">
        <f aca="false">E398</f>
        <v>管理者</v>
      </c>
      <c r="F400" s="74" t="str">
        <f aca="false">F398</f>
        <v>初級</v>
      </c>
      <c r="G400" s="74" t="str">
        <f aca="false">G398</f>
        <v>B</v>
      </c>
      <c r="H400" s="103" t="s">
        <v>34</v>
      </c>
      <c r="I400" s="78" t="n">
        <f aca="false">変更管理台帳!$BW89</f>
        <v>2.62857142857143</v>
      </c>
      <c r="J400" s="79" t="s">
        <v>32</v>
      </c>
      <c r="K400" s="81" t="n">
        <f aca="false">IF($L398&lt;&gt;"",WORKDAY($L398,1,祝日・休校日!$B$3:$B$62),"")</f>
        <v>45392</v>
      </c>
      <c r="L400" s="81" t="n">
        <f aca="false">IF($K400&lt;&gt;"",WORKDAY($K400,$I400 -0.11,祝日・休校日!$B$3:$B$62),"")</f>
        <v>45394</v>
      </c>
      <c r="M400" s="76" t="n">
        <f aca="false">M399</f>
        <v>0</v>
      </c>
      <c r="N400" s="82" t="n">
        <f aca="false">IF(MAX(O400:DC400)&lt;&gt;0,IF(MAX(O401:DC401)/MAX(O400:DC400)=1,1,MAX(O401:DC401)/MAX(O400:DC400)),0)</f>
        <v>0</v>
      </c>
      <c r="O400" s="83"/>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5"/>
      <c r="AT400" s="86"/>
      <c r="AU400" s="84"/>
      <c r="AV400" s="84"/>
      <c r="AW400" s="84"/>
      <c r="AX400" s="84"/>
      <c r="AY400" s="84"/>
      <c r="AZ400" s="84"/>
      <c r="BA400" s="84"/>
      <c r="BB400" s="84"/>
      <c r="BC400" s="84"/>
      <c r="BD400" s="84"/>
      <c r="BE400" s="84"/>
      <c r="BF400" s="84"/>
      <c r="BG400" s="84"/>
      <c r="BH400" s="84"/>
      <c r="BI400" s="84"/>
      <c r="BJ400" s="84"/>
      <c r="BK400" s="84"/>
      <c r="BL400" s="84"/>
      <c r="BM400" s="84"/>
      <c r="BN400" s="84"/>
      <c r="BO400" s="84"/>
      <c r="BP400" s="84"/>
      <c r="BQ400" s="84"/>
      <c r="BR400" s="84"/>
      <c r="BS400" s="84"/>
      <c r="BT400" s="84"/>
      <c r="BU400" s="84"/>
      <c r="BV400" s="84"/>
      <c r="BW400" s="84"/>
      <c r="BX400" s="85"/>
      <c r="BY400" s="86"/>
      <c r="BZ400" s="84"/>
      <c r="CA400" s="84"/>
      <c r="CB400" s="84"/>
      <c r="CC400" s="84"/>
      <c r="CD400" s="84"/>
      <c r="CE400" s="84"/>
      <c r="CF400" s="84"/>
      <c r="CG400" s="84"/>
      <c r="CH400" s="84"/>
      <c r="CI400" s="84"/>
      <c r="CJ400" s="84"/>
      <c r="CK400" s="84"/>
      <c r="CL400" s="84"/>
      <c r="CM400" s="84"/>
      <c r="CN400" s="84"/>
      <c r="CO400" s="84"/>
      <c r="CP400" s="84"/>
      <c r="CQ400" s="84"/>
      <c r="CR400" s="84"/>
      <c r="CS400" s="84"/>
      <c r="CT400" s="84"/>
      <c r="CU400" s="84"/>
      <c r="CV400" s="84"/>
      <c r="CW400" s="84"/>
      <c r="CX400" s="84"/>
      <c r="CY400" s="84"/>
      <c r="CZ400" s="84"/>
      <c r="DA400" s="84"/>
      <c r="DB400" s="84"/>
      <c r="DC400" s="85"/>
    </row>
    <row r="401" customFormat="false" ht="18.75" hidden="true" customHeight="false" outlineLevel="0" collapsed="false">
      <c r="A401" s="104" t="n">
        <f aca="false">A400</f>
        <v>197</v>
      </c>
      <c r="B401" s="105" t="n">
        <f aca="false">B400</f>
        <v>83</v>
      </c>
      <c r="C401" s="106" t="str">
        <f aca="false">C400</f>
        <v>お知らせ登録画面</v>
      </c>
      <c r="D401" s="107" t="str">
        <f aca="false">D400</f>
        <v>お知らせ登録画面の新規作成</v>
      </c>
      <c r="E401" s="91" t="str">
        <f aca="false">E400</f>
        <v>管理者</v>
      </c>
      <c r="F401" s="91" t="str">
        <f aca="false">F400</f>
        <v>初級</v>
      </c>
      <c r="G401" s="91" t="str">
        <f aca="false">G400</f>
        <v>B</v>
      </c>
      <c r="H401" s="108" t="str">
        <f aca="false">H400</f>
        <v>試験</v>
      </c>
      <c r="I401" s="109" t="n">
        <f aca="false">I400</f>
        <v>2.62857142857143</v>
      </c>
      <c r="J401" s="94" t="s">
        <v>33</v>
      </c>
      <c r="K401" s="110"/>
      <c r="L401" s="96"/>
      <c r="M401" s="97" t="n">
        <f aca="false">M400</f>
        <v>0</v>
      </c>
      <c r="N401" s="98" t="n">
        <f aca="false">N400</f>
        <v>0</v>
      </c>
      <c r="O401" s="83"/>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4"/>
      <c r="AN401" s="84"/>
      <c r="AO401" s="84"/>
      <c r="AP401" s="84"/>
      <c r="AQ401" s="84"/>
      <c r="AR401" s="84"/>
      <c r="AS401" s="85"/>
      <c r="AT401" s="86"/>
      <c r="AU401" s="84"/>
      <c r="AV401" s="84"/>
      <c r="AW401" s="84"/>
      <c r="AX401" s="84"/>
      <c r="AY401" s="84"/>
      <c r="AZ401" s="84"/>
      <c r="BA401" s="84"/>
      <c r="BB401" s="84"/>
      <c r="BC401" s="84"/>
      <c r="BD401" s="84"/>
      <c r="BE401" s="84"/>
      <c r="BF401" s="84"/>
      <c r="BG401" s="84"/>
      <c r="BH401" s="84"/>
      <c r="BI401" s="84"/>
      <c r="BJ401" s="84"/>
      <c r="BK401" s="84"/>
      <c r="BL401" s="84"/>
      <c r="BM401" s="84"/>
      <c r="BN401" s="84"/>
      <c r="BO401" s="84"/>
      <c r="BP401" s="84"/>
      <c r="BQ401" s="84"/>
      <c r="BR401" s="84"/>
      <c r="BS401" s="84"/>
      <c r="BT401" s="84"/>
      <c r="BU401" s="84"/>
      <c r="BV401" s="84"/>
      <c r="BW401" s="84"/>
      <c r="BX401" s="85"/>
      <c r="BY401" s="86"/>
      <c r="BZ401" s="84"/>
      <c r="CA401" s="84"/>
      <c r="CB401" s="84"/>
      <c r="CC401" s="84"/>
      <c r="CD401" s="84"/>
      <c r="CE401" s="84"/>
      <c r="CF401" s="84"/>
      <c r="CG401" s="84"/>
      <c r="CH401" s="84"/>
      <c r="CI401" s="84"/>
      <c r="CJ401" s="84"/>
      <c r="CK401" s="84"/>
      <c r="CL401" s="84"/>
      <c r="CM401" s="84"/>
      <c r="CN401" s="84"/>
      <c r="CO401" s="84"/>
      <c r="CP401" s="84"/>
      <c r="CQ401" s="84"/>
      <c r="CR401" s="84"/>
      <c r="CS401" s="84"/>
      <c r="CT401" s="84"/>
      <c r="CU401" s="84"/>
      <c r="CV401" s="84"/>
      <c r="CW401" s="84"/>
      <c r="CX401" s="84"/>
      <c r="CY401" s="84"/>
      <c r="CZ401" s="84"/>
      <c r="DA401" s="84"/>
      <c r="DB401" s="84"/>
      <c r="DC401" s="85"/>
    </row>
    <row r="402" customFormat="false" ht="18.75" hidden="true" customHeight="false" outlineLevel="0" collapsed="false">
      <c r="A402" s="70" t="n">
        <f aca="false">(ROW()-6)/2</f>
        <v>198</v>
      </c>
      <c r="B402" s="71" t="n">
        <f aca="false">変更管理台帳!$A90</f>
        <v>84</v>
      </c>
      <c r="C402" s="72" t="str">
        <f aca="false">変更管理台帳!$B90</f>
        <v>お知らせ履歴一覧画面</v>
      </c>
      <c r="D402" s="73" t="str">
        <f aca="false">変更管理台帳!$C90</f>
        <v>お知らせ履歴一覧画面の新規作成</v>
      </c>
      <c r="E402" s="74" t="str">
        <f aca="false">変更管理台帳!$G90</f>
        <v>管理者</v>
      </c>
      <c r="F402" s="75" t="str">
        <f aca="false">変更管理台帳!$K90</f>
        <v>初級</v>
      </c>
      <c r="G402" s="76" t="str">
        <f aca="false">変更管理台帳!$L90</f>
        <v>B</v>
      </c>
      <c r="H402" s="112" t="s">
        <v>36</v>
      </c>
      <c r="I402" s="78" t="n">
        <f aca="false">変更管理台帳!$AE90</f>
        <v>1.65714285714286</v>
      </c>
      <c r="J402" s="79" t="s">
        <v>32</v>
      </c>
      <c r="K402" s="80" t="n">
        <v>45384</v>
      </c>
      <c r="L402" s="81" t="n">
        <f aca="false">IF($K402&lt;&gt;"",WORKDAY($K402,$I402 -0.11,祝日・休校日!$B$3:$B$62),"")</f>
        <v>45385</v>
      </c>
      <c r="M402" s="76"/>
      <c r="N402" s="82" t="n">
        <f aca="false">IF(MAX(O402:DC402)&lt;&gt;0,IF(MAX(O403:DC403)/MAX(O402:DC402)=1,1,MAX(O403:DC403)/MAX(O402:DC402)),0)</f>
        <v>0</v>
      </c>
      <c r="O402" s="83"/>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5"/>
      <c r="AT402" s="86"/>
      <c r="AU402" s="84"/>
      <c r="AV402" s="84"/>
      <c r="AW402" s="84"/>
      <c r="AX402" s="84"/>
      <c r="AY402" s="84"/>
      <c r="AZ402" s="84"/>
      <c r="BA402" s="84"/>
      <c r="BB402" s="84"/>
      <c r="BC402" s="84"/>
      <c r="BD402" s="84"/>
      <c r="BE402" s="84"/>
      <c r="BF402" s="84"/>
      <c r="BG402" s="84"/>
      <c r="BH402" s="84"/>
      <c r="BI402" s="84"/>
      <c r="BJ402" s="84"/>
      <c r="BK402" s="84"/>
      <c r="BL402" s="84"/>
      <c r="BM402" s="84"/>
      <c r="BN402" s="84"/>
      <c r="BO402" s="84"/>
      <c r="BP402" s="84"/>
      <c r="BQ402" s="84"/>
      <c r="BR402" s="84"/>
      <c r="BS402" s="84"/>
      <c r="BT402" s="84"/>
      <c r="BU402" s="84"/>
      <c r="BV402" s="84"/>
      <c r="BW402" s="84"/>
      <c r="BX402" s="85"/>
      <c r="BY402" s="86"/>
      <c r="BZ402" s="84"/>
      <c r="CA402" s="84"/>
      <c r="CB402" s="84"/>
      <c r="CC402" s="84"/>
      <c r="CD402" s="84"/>
      <c r="CE402" s="84"/>
      <c r="CF402" s="84"/>
      <c r="CG402" s="84"/>
      <c r="CH402" s="84"/>
      <c r="CI402" s="84"/>
      <c r="CJ402" s="84"/>
      <c r="CK402" s="84"/>
      <c r="CL402" s="84"/>
      <c r="CM402" s="84"/>
      <c r="CN402" s="84"/>
      <c r="CO402" s="84"/>
      <c r="CP402" s="84"/>
      <c r="CQ402" s="84"/>
      <c r="CR402" s="84"/>
      <c r="CS402" s="84"/>
      <c r="CT402" s="84"/>
      <c r="CU402" s="84"/>
      <c r="CV402" s="84"/>
      <c r="CW402" s="84"/>
      <c r="CX402" s="84"/>
      <c r="CY402" s="84"/>
      <c r="CZ402" s="84"/>
      <c r="DA402" s="84"/>
      <c r="DB402" s="84"/>
      <c r="DC402" s="85"/>
    </row>
    <row r="403" customFormat="false" ht="18.75" hidden="true" customHeight="false" outlineLevel="0" collapsed="false">
      <c r="A403" s="87" t="n">
        <f aca="false">A402</f>
        <v>198</v>
      </c>
      <c r="B403" s="88" t="n">
        <f aca="false">B402</f>
        <v>84</v>
      </c>
      <c r="C403" s="89" t="str">
        <f aca="false">C402</f>
        <v>お知らせ履歴一覧画面</v>
      </c>
      <c r="D403" s="90" t="str">
        <f aca="false">D402</f>
        <v>お知らせ履歴一覧画面の新規作成</v>
      </c>
      <c r="E403" s="91" t="str">
        <f aca="false">E402</f>
        <v>管理者</v>
      </c>
      <c r="F403" s="91" t="str">
        <f aca="false">F402</f>
        <v>初級</v>
      </c>
      <c r="G403" s="91" t="str">
        <f aca="false">G402</f>
        <v>B</v>
      </c>
      <c r="H403" s="113" t="str">
        <f aca="false">H402</f>
        <v>設計</v>
      </c>
      <c r="I403" s="93" t="n">
        <f aca="false">I402</f>
        <v>1.65714285714286</v>
      </c>
      <c r="J403" s="94" t="s">
        <v>33</v>
      </c>
      <c r="K403" s="95"/>
      <c r="L403" s="96"/>
      <c r="M403" s="97" t="n">
        <f aca="false">M402</f>
        <v>0</v>
      </c>
      <c r="N403" s="98" t="n">
        <f aca="false">N402</f>
        <v>0</v>
      </c>
      <c r="O403" s="83"/>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5"/>
      <c r="AT403" s="86"/>
      <c r="AU403" s="84"/>
      <c r="AV403" s="84"/>
      <c r="AW403" s="84"/>
      <c r="AX403" s="84"/>
      <c r="AY403" s="84"/>
      <c r="AZ403" s="84"/>
      <c r="BA403" s="84"/>
      <c r="BB403" s="84"/>
      <c r="BC403" s="84"/>
      <c r="BD403" s="84"/>
      <c r="BE403" s="84"/>
      <c r="BF403" s="84"/>
      <c r="BG403" s="84"/>
      <c r="BH403" s="84"/>
      <c r="BI403" s="84"/>
      <c r="BJ403" s="84"/>
      <c r="BK403" s="84"/>
      <c r="BL403" s="84"/>
      <c r="BM403" s="84"/>
      <c r="BN403" s="84"/>
      <c r="BO403" s="84"/>
      <c r="BP403" s="84"/>
      <c r="BQ403" s="84"/>
      <c r="BR403" s="84"/>
      <c r="BS403" s="84"/>
      <c r="BT403" s="84"/>
      <c r="BU403" s="84"/>
      <c r="BV403" s="84"/>
      <c r="BW403" s="84"/>
      <c r="BX403" s="85"/>
      <c r="BY403" s="86"/>
      <c r="BZ403" s="84"/>
      <c r="CA403" s="84"/>
      <c r="CB403" s="84"/>
      <c r="CC403" s="84"/>
      <c r="CD403" s="84"/>
      <c r="CE403" s="84"/>
      <c r="CF403" s="84"/>
      <c r="CG403" s="84"/>
      <c r="CH403" s="84"/>
      <c r="CI403" s="84"/>
      <c r="CJ403" s="84"/>
      <c r="CK403" s="84"/>
      <c r="CL403" s="84"/>
      <c r="CM403" s="84"/>
      <c r="CN403" s="84"/>
      <c r="CO403" s="84"/>
      <c r="CP403" s="84"/>
      <c r="CQ403" s="84"/>
      <c r="CR403" s="84"/>
      <c r="CS403" s="84"/>
      <c r="CT403" s="84"/>
      <c r="CU403" s="84"/>
      <c r="CV403" s="84"/>
      <c r="CW403" s="84"/>
      <c r="CX403" s="84"/>
      <c r="CY403" s="84"/>
      <c r="CZ403" s="84"/>
      <c r="DA403" s="84"/>
      <c r="DB403" s="84"/>
      <c r="DC403" s="85"/>
    </row>
    <row r="404" customFormat="false" ht="18.75" hidden="true" customHeight="false" outlineLevel="0" collapsed="false">
      <c r="A404" s="70" t="n">
        <f aca="false">(ROW()-6)/2</f>
        <v>199</v>
      </c>
      <c r="B404" s="100" t="n">
        <f aca="false">B403</f>
        <v>84</v>
      </c>
      <c r="C404" s="101" t="str">
        <f aca="false">C403</f>
        <v>お知らせ履歴一覧画面</v>
      </c>
      <c r="D404" s="102" t="str">
        <f aca="false">D403</f>
        <v>お知らせ履歴一覧画面の新規作成</v>
      </c>
      <c r="E404" s="74" t="str">
        <f aca="false">E402</f>
        <v>管理者</v>
      </c>
      <c r="F404" s="74" t="str">
        <f aca="false">F402</f>
        <v>初級</v>
      </c>
      <c r="G404" s="74" t="str">
        <f aca="false">G402</f>
        <v>B</v>
      </c>
      <c r="H404" s="77" t="s">
        <v>31</v>
      </c>
      <c r="I404" s="78" t="n">
        <f aca="false">変更管理台帳!$AX90</f>
        <v>3</v>
      </c>
      <c r="J404" s="79" t="s">
        <v>32</v>
      </c>
      <c r="K404" s="81" t="n">
        <f aca="false">IF($L402&lt;&gt;"",WORKDAY($L402,1,祝日・休校日!$B$3:$B$62),"")</f>
        <v>45386</v>
      </c>
      <c r="L404" s="81" t="n">
        <f aca="false">IF($K404&lt;&gt;"",WORKDAY($K404,$I404 -0.11,祝日・休校日!$B$3:$B$62),"")</f>
        <v>45390</v>
      </c>
      <c r="M404" s="76" t="n">
        <f aca="false">M403</f>
        <v>0</v>
      </c>
      <c r="N404" s="82" t="n">
        <f aca="false">IF(MAX(O404:DC404)&lt;&gt;0,IF(MAX(O405:DC405)/MAX(O404:DC404)=1,1,MAX(O405:DC405)/MAX(O404:DC404)),0)</f>
        <v>0</v>
      </c>
      <c r="O404" s="83"/>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5"/>
      <c r="AT404" s="86"/>
      <c r="AU404" s="84"/>
      <c r="AV404" s="84"/>
      <c r="AW404" s="84"/>
      <c r="AX404" s="84"/>
      <c r="AY404" s="84"/>
      <c r="AZ404" s="84"/>
      <c r="BA404" s="84"/>
      <c r="BB404" s="84"/>
      <c r="BC404" s="84"/>
      <c r="BD404" s="84"/>
      <c r="BE404" s="84"/>
      <c r="BF404" s="84"/>
      <c r="BG404" s="84"/>
      <c r="BH404" s="84"/>
      <c r="BI404" s="84"/>
      <c r="BJ404" s="84"/>
      <c r="BK404" s="84"/>
      <c r="BL404" s="84"/>
      <c r="BM404" s="84"/>
      <c r="BN404" s="84"/>
      <c r="BO404" s="84"/>
      <c r="BP404" s="84"/>
      <c r="BQ404" s="84"/>
      <c r="BR404" s="84"/>
      <c r="BS404" s="84"/>
      <c r="BT404" s="84"/>
      <c r="BU404" s="84"/>
      <c r="BV404" s="84"/>
      <c r="BW404" s="84"/>
      <c r="BX404" s="85"/>
      <c r="BY404" s="86"/>
      <c r="BZ404" s="84"/>
      <c r="CA404" s="84"/>
      <c r="CB404" s="84"/>
      <c r="CC404" s="84"/>
      <c r="CD404" s="84"/>
      <c r="CE404" s="84"/>
      <c r="CF404" s="84"/>
      <c r="CG404" s="84"/>
      <c r="CH404" s="84"/>
      <c r="CI404" s="84"/>
      <c r="CJ404" s="84"/>
      <c r="CK404" s="84"/>
      <c r="CL404" s="84"/>
      <c r="CM404" s="84"/>
      <c r="CN404" s="84"/>
      <c r="CO404" s="84"/>
      <c r="CP404" s="84"/>
      <c r="CQ404" s="84"/>
      <c r="CR404" s="84"/>
      <c r="CS404" s="84"/>
      <c r="CT404" s="84"/>
      <c r="CU404" s="84"/>
      <c r="CV404" s="84"/>
      <c r="CW404" s="84"/>
      <c r="CX404" s="84"/>
      <c r="CY404" s="84"/>
      <c r="CZ404" s="84"/>
      <c r="DA404" s="84"/>
      <c r="DB404" s="84"/>
      <c r="DC404" s="85"/>
    </row>
    <row r="405" customFormat="false" ht="18.75" hidden="true" customHeight="false" outlineLevel="0" collapsed="false">
      <c r="A405" s="87" t="n">
        <f aca="false">A404</f>
        <v>199</v>
      </c>
      <c r="B405" s="105" t="n">
        <f aca="false">B404</f>
        <v>84</v>
      </c>
      <c r="C405" s="106" t="str">
        <f aca="false">C404</f>
        <v>お知らせ履歴一覧画面</v>
      </c>
      <c r="D405" s="107" t="str">
        <f aca="false">D404</f>
        <v>お知らせ履歴一覧画面の新規作成</v>
      </c>
      <c r="E405" s="91" t="str">
        <f aca="false">E404</f>
        <v>管理者</v>
      </c>
      <c r="F405" s="91" t="str">
        <f aca="false">F404</f>
        <v>初級</v>
      </c>
      <c r="G405" s="91" t="str">
        <f aca="false">G404</f>
        <v>B</v>
      </c>
      <c r="H405" s="92" t="str">
        <f aca="false">H404</f>
        <v>製造</v>
      </c>
      <c r="I405" s="93" t="n">
        <f aca="false">I404</f>
        <v>3</v>
      </c>
      <c r="J405" s="94" t="s">
        <v>33</v>
      </c>
      <c r="K405" s="110"/>
      <c r="L405" s="96"/>
      <c r="M405" s="97" t="n">
        <f aca="false">M404</f>
        <v>0</v>
      </c>
      <c r="N405" s="98" t="n">
        <f aca="false">N404</f>
        <v>0</v>
      </c>
      <c r="O405" s="83"/>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5"/>
      <c r="AT405" s="86"/>
      <c r="AU405" s="84"/>
      <c r="AV405" s="84"/>
      <c r="AW405" s="84"/>
      <c r="AX405" s="84"/>
      <c r="AY405" s="84"/>
      <c r="AZ405" s="84"/>
      <c r="BA405" s="84"/>
      <c r="BB405" s="84"/>
      <c r="BC405" s="84"/>
      <c r="BD405" s="84"/>
      <c r="BE405" s="84"/>
      <c r="BF405" s="84"/>
      <c r="BG405" s="84"/>
      <c r="BH405" s="84"/>
      <c r="BI405" s="84"/>
      <c r="BJ405" s="84"/>
      <c r="BK405" s="84"/>
      <c r="BL405" s="84"/>
      <c r="BM405" s="84"/>
      <c r="BN405" s="84"/>
      <c r="BO405" s="84"/>
      <c r="BP405" s="84"/>
      <c r="BQ405" s="84"/>
      <c r="BR405" s="84"/>
      <c r="BS405" s="84"/>
      <c r="BT405" s="84"/>
      <c r="BU405" s="84"/>
      <c r="BV405" s="84"/>
      <c r="BW405" s="84"/>
      <c r="BX405" s="85"/>
      <c r="BY405" s="86"/>
      <c r="BZ405" s="84"/>
      <c r="CA405" s="84"/>
      <c r="CB405" s="84"/>
      <c r="CC405" s="84"/>
      <c r="CD405" s="84"/>
      <c r="CE405" s="84"/>
      <c r="CF405" s="84"/>
      <c r="CG405" s="84"/>
      <c r="CH405" s="84"/>
      <c r="CI405" s="84"/>
      <c r="CJ405" s="84"/>
      <c r="CK405" s="84"/>
      <c r="CL405" s="84"/>
      <c r="CM405" s="84"/>
      <c r="CN405" s="84"/>
      <c r="CO405" s="84"/>
      <c r="CP405" s="84"/>
      <c r="CQ405" s="84"/>
      <c r="CR405" s="84"/>
      <c r="CS405" s="84"/>
      <c r="CT405" s="84"/>
      <c r="CU405" s="84"/>
      <c r="CV405" s="84"/>
      <c r="CW405" s="84"/>
      <c r="CX405" s="84"/>
      <c r="CY405" s="84"/>
      <c r="CZ405" s="84"/>
      <c r="DA405" s="84"/>
      <c r="DB405" s="84"/>
      <c r="DC405" s="85"/>
    </row>
    <row r="406" customFormat="false" ht="18.75" hidden="true" customHeight="false" outlineLevel="0" collapsed="false">
      <c r="A406" s="99" t="n">
        <f aca="false">(ROW()-6)/2</f>
        <v>200</v>
      </c>
      <c r="B406" s="100" t="n">
        <f aca="false">B405</f>
        <v>84</v>
      </c>
      <c r="C406" s="101" t="str">
        <f aca="false">C405</f>
        <v>お知らせ履歴一覧画面</v>
      </c>
      <c r="D406" s="102" t="str">
        <f aca="false">D405</f>
        <v>お知らせ履歴一覧画面の新規作成</v>
      </c>
      <c r="E406" s="74" t="str">
        <f aca="false">E404</f>
        <v>管理者</v>
      </c>
      <c r="F406" s="74" t="str">
        <f aca="false">F404</f>
        <v>初級</v>
      </c>
      <c r="G406" s="74" t="str">
        <f aca="false">G404</f>
        <v>B</v>
      </c>
      <c r="H406" s="103" t="s">
        <v>34</v>
      </c>
      <c r="I406" s="78" t="n">
        <f aca="false">変更管理台帳!$BW90</f>
        <v>2.71428571428571</v>
      </c>
      <c r="J406" s="79" t="s">
        <v>32</v>
      </c>
      <c r="K406" s="81" t="n">
        <f aca="false">IF($L404&lt;&gt;"",WORKDAY($L404,1,祝日・休校日!$B$3:$B$62),"")</f>
        <v>45391</v>
      </c>
      <c r="L406" s="81" t="n">
        <f aca="false">IF($K406&lt;&gt;"",WORKDAY($K406,$I406 -0.11,祝日・休校日!$B$3:$B$62),"")</f>
        <v>45393</v>
      </c>
      <c r="M406" s="76" t="n">
        <f aca="false">M405</f>
        <v>0</v>
      </c>
      <c r="N406" s="82" t="n">
        <f aca="false">IF(MAX(O406:DC406)&lt;&gt;0,IF(MAX(O407:DC407)/MAX(O406:DC406)=1,1,MAX(O407:DC407)/MAX(O406:DC406)),0)</f>
        <v>0</v>
      </c>
      <c r="O406" s="83"/>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5"/>
      <c r="AT406" s="86"/>
      <c r="AU406" s="84"/>
      <c r="AV406" s="84"/>
      <c r="AW406" s="84"/>
      <c r="AX406" s="84"/>
      <c r="AY406" s="84"/>
      <c r="AZ406" s="84"/>
      <c r="BA406" s="84"/>
      <c r="BB406" s="84"/>
      <c r="BC406" s="84"/>
      <c r="BD406" s="84"/>
      <c r="BE406" s="84"/>
      <c r="BF406" s="84"/>
      <c r="BG406" s="84"/>
      <c r="BH406" s="84"/>
      <c r="BI406" s="84"/>
      <c r="BJ406" s="84"/>
      <c r="BK406" s="84"/>
      <c r="BL406" s="84"/>
      <c r="BM406" s="84"/>
      <c r="BN406" s="84"/>
      <c r="BO406" s="84"/>
      <c r="BP406" s="84"/>
      <c r="BQ406" s="84"/>
      <c r="BR406" s="84"/>
      <c r="BS406" s="84"/>
      <c r="BT406" s="84"/>
      <c r="BU406" s="84"/>
      <c r="BV406" s="84"/>
      <c r="BW406" s="84"/>
      <c r="BX406" s="85"/>
      <c r="BY406" s="86"/>
      <c r="BZ406" s="84"/>
      <c r="CA406" s="84"/>
      <c r="CB406" s="84"/>
      <c r="CC406" s="84"/>
      <c r="CD406" s="84"/>
      <c r="CE406" s="84"/>
      <c r="CF406" s="84"/>
      <c r="CG406" s="84"/>
      <c r="CH406" s="84"/>
      <c r="CI406" s="84"/>
      <c r="CJ406" s="84"/>
      <c r="CK406" s="84"/>
      <c r="CL406" s="84"/>
      <c r="CM406" s="84"/>
      <c r="CN406" s="84"/>
      <c r="CO406" s="84"/>
      <c r="CP406" s="84"/>
      <c r="CQ406" s="84"/>
      <c r="CR406" s="84"/>
      <c r="CS406" s="84"/>
      <c r="CT406" s="84"/>
      <c r="CU406" s="84"/>
      <c r="CV406" s="84"/>
      <c r="CW406" s="84"/>
      <c r="CX406" s="84"/>
      <c r="CY406" s="84"/>
      <c r="CZ406" s="84"/>
      <c r="DA406" s="84"/>
      <c r="DB406" s="84"/>
      <c r="DC406" s="85"/>
    </row>
    <row r="407" customFormat="false" ht="18.75" hidden="true" customHeight="false" outlineLevel="0" collapsed="false">
      <c r="A407" s="104" t="n">
        <f aca="false">A406</f>
        <v>200</v>
      </c>
      <c r="B407" s="105" t="n">
        <f aca="false">B406</f>
        <v>84</v>
      </c>
      <c r="C407" s="106" t="str">
        <f aca="false">C406</f>
        <v>お知らせ履歴一覧画面</v>
      </c>
      <c r="D407" s="107" t="str">
        <f aca="false">D406</f>
        <v>お知らせ履歴一覧画面の新規作成</v>
      </c>
      <c r="E407" s="91" t="str">
        <f aca="false">E406</f>
        <v>管理者</v>
      </c>
      <c r="F407" s="91" t="str">
        <f aca="false">F406</f>
        <v>初級</v>
      </c>
      <c r="G407" s="91" t="str">
        <f aca="false">G406</f>
        <v>B</v>
      </c>
      <c r="H407" s="108" t="str">
        <f aca="false">H406</f>
        <v>試験</v>
      </c>
      <c r="I407" s="109" t="n">
        <f aca="false">I406</f>
        <v>2.71428571428571</v>
      </c>
      <c r="J407" s="94" t="s">
        <v>33</v>
      </c>
      <c r="K407" s="110"/>
      <c r="L407" s="96"/>
      <c r="M407" s="97" t="n">
        <f aca="false">M406</f>
        <v>0</v>
      </c>
      <c r="N407" s="98" t="n">
        <f aca="false">N406</f>
        <v>0</v>
      </c>
      <c r="O407" s="83"/>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5"/>
      <c r="AT407" s="86"/>
      <c r="AU407" s="84"/>
      <c r="AV407" s="84"/>
      <c r="AW407" s="84"/>
      <c r="AX407" s="84"/>
      <c r="AY407" s="84"/>
      <c r="AZ407" s="84"/>
      <c r="BA407" s="84"/>
      <c r="BB407" s="84"/>
      <c r="BC407" s="84"/>
      <c r="BD407" s="84"/>
      <c r="BE407" s="84"/>
      <c r="BF407" s="84"/>
      <c r="BG407" s="84"/>
      <c r="BH407" s="84"/>
      <c r="BI407" s="84"/>
      <c r="BJ407" s="84"/>
      <c r="BK407" s="84"/>
      <c r="BL407" s="84"/>
      <c r="BM407" s="84"/>
      <c r="BN407" s="84"/>
      <c r="BO407" s="84"/>
      <c r="BP407" s="84"/>
      <c r="BQ407" s="84"/>
      <c r="BR407" s="84"/>
      <c r="BS407" s="84"/>
      <c r="BT407" s="84"/>
      <c r="BU407" s="84"/>
      <c r="BV407" s="84"/>
      <c r="BW407" s="84"/>
      <c r="BX407" s="85"/>
      <c r="BY407" s="86"/>
      <c r="BZ407" s="84"/>
      <c r="CA407" s="84"/>
      <c r="CB407" s="84"/>
      <c r="CC407" s="84"/>
      <c r="CD407" s="84"/>
      <c r="CE407" s="84"/>
      <c r="CF407" s="84"/>
      <c r="CG407" s="84"/>
      <c r="CH407" s="84"/>
      <c r="CI407" s="84"/>
      <c r="CJ407" s="84"/>
      <c r="CK407" s="84"/>
      <c r="CL407" s="84"/>
      <c r="CM407" s="84"/>
      <c r="CN407" s="84"/>
      <c r="CO407" s="84"/>
      <c r="CP407" s="84"/>
      <c r="CQ407" s="84"/>
      <c r="CR407" s="84"/>
      <c r="CS407" s="84"/>
      <c r="CT407" s="84"/>
      <c r="CU407" s="84"/>
      <c r="CV407" s="84"/>
      <c r="CW407" s="84"/>
      <c r="CX407" s="84"/>
      <c r="CY407" s="84"/>
      <c r="CZ407" s="84"/>
      <c r="DA407" s="84"/>
      <c r="DB407" s="84"/>
      <c r="DC407" s="85"/>
    </row>
    <row r="408" customFormat="false" ht="22.5" hidden="true" customHeight="false" outlineLevel="0" collapsed="false">
      <c r="A408" s="70" t="n">
        <f aca="false">(ROW()-6)/2</f>
        <v>201</v>
      </c>
      <c r="B408" s="71" t="n">
        <f aca="false">変更管理台帳!$A91</f>
        <v>85</v>
      </c>
      <c r="C408" s="72" t="str">
        <f aca="false">変更管理台帳!$B91</f>
        <v>お知らせ履歴一覧画面</v>
      </c>
      <c r="D408" s="73" t="str">
        <f aca="false">変更管理台帳!$C91</f>
        <v>①変更ボタンの追加
②削除ボタンの追加</v>
      </c>
      <c r="E408" s="74" t="str">
        <f aca="false">変更管理台帳!$G91</f>
        <v>管理者</v>
      </c>
      <c r="F408" s="75" t="str">
        <f aca="false">変更管理台帳!$K91</f>
        <v>中級</v>
      </c>
      <c r="G408" s="76" t="str">
        <f aca="false">変更管理台帳!$L91</f>
        <v>B</v>
      </c>
      <c r="H408" s="112" t="s">
        <v>36</v>
      </c>
      <c r="I408" s="78" t="n">
        <f aca="false">変更管理台帳!$AE91</f>
        <v>2.9</v>
      </c>
      <c r="J408" s="79" t="s">
        <v>32</v>
      </c>
      <c r="K408" s="80" t="n">
        <v>45384</v>
      </c>
      <c r="L408" s="81" t="n">
        <f aca="false">IF($K408&lt;&gt;"",WORKDAY($K408,$I408 -0.11,祝日・休校日!$B$3:$B$62),"")</f>
        <v>45386</v>
      </c>
      <c r="M408" s="76"/>
      <c r="N408" s="82" t="n">
        <f aca="false">IF(MAX(O408:DC408)&lt;&gt;0,IF(MAX(O409:DC409)/MAX(O408:DC408)=1,1,MAX(O409:DC409)/MAX(O408:DC408)),0)</f>
        <v>0</v>
      </c>
      <c r="O408" s="83"/>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5"/>
      <c r="AT408" s="86"/>
      <c r="AU408" s="84"/>
      <c r="AV408" s="84"/>
      <c r="AW408" s="84"/>
      <c r="AX408" s="84"/>
      <c r="AY408" s="84"/>
      <c r="AZ408" s="84"/>
      <c r="BA408" s="84"/>
      <c r="BB408" s="84"/>
      <c r="BC408" s="84"/>
      <c r="BD408" s="84"/>
      <c r="BE408" s="84"/>
      <c r="BF408" s="84"/>
      <c r="BG408" s="84"/>
      <c r="BH408" s="84"/>
      <c r="BI408" s="84"/>
      <c r="BJ408" s="84"/>
      <c r="BK408" s="84"/>
      <c r="BL408" s="84"/>
      <c r="BM408" s="84"/>
      <c r="BN408" s="84"/>
      <c r="BO408" s="84"/>
      <c r="BP408" s="84"/>
      <c r="BQ408" s="84"/>
      <c r="BR408" s="84"/>
      <c r="BS408" s="84"/>
      <c r="BT408" s="84"/>
      <c r="BU408" s="84"/>
      <c r="BV408" s="84"/>
      <c r="BW408" s="84"/>
      <c r="BX408" s="85"/>
      <c r="BY408" s="86"/>
      <c r="BZ408" s="84"/>
      <c r="CA408" s="84"/>
      <c r="CB408" s="84"/>
      <c r="CC408" s="84"/>
      <c r="CD408" s="84"/>
      <c r="CE408" s="84"/>
      <c r="CF408" s="84"/>
      <c r="CG408" s="84"/>
      <c r="CH408" s="84"/>
      <c r="CI408" s="84"/>
      <c r="CJ408" s="84"/>
      <c r="CK408" s="84"/>
      <c r="CL408" s="84"/>
      <c r="CM408" s="84"/>
      <c r="CN408" s="84"/>
      <c r="CO408" s="84"/>
      <c r="CP408" s="84"/>
      <c r="CQ408" s="84"/>
      <c r="CR408" s="84"/>
      <c r="CS408" s="84"/>
      <c r="CT408" s="84"/>
      <c r="CU408" s="84"/>
      <c r="CV408" s="84"/>
      <c r="CW408" s="84"/>
      <c r="CX408" s="84"/>
      <c r="CY408" s="84"/>
      <c r="CZ408" s="84"/>
      <c r="DA408" s="84"/>
      <c r="DB408" s="84"/>
      <c r="DC408" s="85"/>
    </row>
    <row r="409" customFormat="false" ht="22.5" hidden="true" customHeight="false" outlineLevel="0" collapsed="false">
      <c r="A409" s="87" t="n">
        <f aca="false">A408</f>
        <v>201</v>
      </c>
      <c r="B409" s="88" t="n">
        <f aca="false">B408</f>
        <v>85</v>
      </c>
      <c r="C409" s="89" t="str">
        <f aca="false">C408</f>
        <v>お知らせ履歴一覧画面</v>
      </c>
      <c r="D409" s="90" t="str">
        <f aca="false">D408</f>
        <v>①変更ボタンの追加
②削除ボタンの追加</v>
      </c>
      <c r="E409" s="91" t="str">
        <f aca="false">E408</f>
        <v>管理者</v>
      </c>
      <c r="F409" s="91" t="str">
        <f aca="false">F408</f>
        <v>中級</v>
      </c>
      <c r="G409" s="91" t="str">
        <f aca="false">G408</f>
        <v>B</v>
      </c>
      <c r="H409" s="113" t="str">
        <f aca="false">H408</f>
        <v>設計</v>
      </c>
      <c r="I409" s="93" t="n">
        <f aca="false">I408</f>
        <v>2.9</v>
      </c>
      <c r="J409" s="94" t="s">
        <v>33</v>
      </c>
      <c r="K409" s="95"/>
      <c r="L409" s="96"/>
      <c r="M409" s="97" t="n">
        <f aca="false">M408</f>
        <v>0</v>
      </c>
      <c r="N409" s="98" t="n">
        <f aca="false">N408</f>
        <v>0</v>
      </c>
      <c r="O409" s="83"/>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5"/>
      <c r="AT409" s="86"/>
      <c r="AU409" s="84"/>
      <c r="AV409" s="84"/>
      <c r="AW409" s="84"/>
      <c r="AX409" s="84"/>
      <c r="AY409" s="84"/>
      <c r="AZ409" s="84"/>
      <c r="BA409" s="84"/>
      <c r="BB409" s="84"/>
      <c r="BC409" s="84"/>
      <c r="BD409" s="84"/>
      <c r="BE409" s="84"/>
      <c r="BF409" s="84"/>
      <c r="BG409" s="84"/>
      <c r="BH409" s="84"/>
      <c r="BI409" s="84"/>
      <c r="BJ409" s="84"/>
      <c r="BK409" s="84"/>
      <c r="BL409" s="84"/>
      <c r="BM409" s="84"/>
      <c r="BN409" s="84"/>
      <c r="BO409" s="84"/>
      <c r="BP409" s="84"/>
      <c r="BQ409" s="84"/>
      <c r="BR409" s="84"/>
      <c r="BS409" s="84"/>
      <c r="BT409" s="84"/>
      <c r="BU409" s="84"/>
      <c r="BV409" s="84"/>
      <c r="BW409" s="84"/>
      <c r="BX409" s="85"/>
      <c r="BY409" s="86"/>
      <c r="BZ409" s="84"/>
      <c r="CA409" s="84"/>
      <c r="CB409" s="84"/>
      <c r="CC409" s="84"/>
      <c r="CD409" s="84"/>
      <c r="CE409" s="84"/>
      <c r="CF409" s="84"/>
      <c r="CG409" s="84"/>
      <c r="CH409" s="84"/>
      <c r="CI409" s="84"/>
      <c r="CJ409" s="84"/>
      <c r="CK409" s="84"/>
      <c r="CL409" s="84"/>
      <c r="CM409" s="84"/>
      <c r="CN409" s="84"/>
      <c r="CO409" s="84"/>
      <c r="CP409" s="84"/>
      <c r="CQ409" s="84"/>
      <c r="CR409" s="84"/>
      <c r="CS409" s="84"/>
      <c r="CT409" s="84"/>
      <c r="CU409" s="84"/>
      <c r="CV409" s="84"/>
      <c r="CW409" s="84"/>
      <c r="CX409" s="84"/>
      <c r="CY409" s="84"/>
      <c r="CZ409" s="84"/>
      <c r="DA409" s="84"/>
      <c r="DB409" s="84"/>
      <c r="DC409" s="85"/>
    </row>
    <row r="410" customFormat="false" ht="22.5" hidden="true" customHeight="false" outlineLevel="0" collapsed="false">
      <c r="A410" s="70" t="n">
        <f aca="false">(ROW()-6)/2</f>
        <v>202</v>
      </c>
      <c r="B410" s="100" t="n">
        <f aca="false">B409</f>
        <v>85</v>
      </c>
      <c r="C410" s="101" t="str">
        <f aca="false">C409</f>
        <v>お知らせ履歴一覧画面</v>
      </c>
      <c r="D410" s="102" t="str">
        <f aca="false">D409</f>
        <v>①変更ボタンの追加
②削除ボタンの追加</v>
      </c>
      <c r="E410" s="74" t="str">
        <f aca="false">E408</f>
        <v>管理者</v>
      </c>
      <c r="F410" s="74" t="str">
        <f aca="false">F408</f>
        <v>中級</v>
      </c>
      <c r="G410" s="74" t="str">
        <f aca="false">G408</f>
        <v>B</v>
      </c>
      <c r="H410" s="77" t="s">
        <v>31</v>
      </c>
      <c r="I410" s="78" t="n">
        <f aca="false">変更管理台帳!$AX91</f>
        <v>3.51428571428571</v>
      </c>
      <c r="J410" s="79" t="s">
        <v>32</v>
      </c>
      <c r="K410" s="81" t="n">
        <f aca="false">IF($L408&lt;&gt;"",WORKDAY($L408,1,祝日・休校日!$B$3:$B$62),"")</f>
        <v>45387</v>
      </c>
      <c r="L410" s="81" t="n">
        <f aca="false">IF($K410&lt;&gt;"",WORKDAY($K410,$I410 -0.11,祝日・休校日!$B$3:$B$62),"")</f>
        <v>45392</v>
      </c>
      <c r="M410" s="76" t="n">
        <f aca="false">M409</f>
        <v>0</v>
      </c>
      <c r="N410" s="82" t="n">
        <f aca="false">IF(MAX(O410:DC410)&lt;&gt;0,IF(MAX(O411:DC411)/MAX(O410:DC410)=1,1,MAX(O411:DC411)/MAX(O410:DC410)),0)</f>
        <v>0</v>
      </c>
      <c r="O410" s="83"/>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5"/>
      <c r="AT410" s="86"/>
      <c r="AU410" s="84"/>
      <c r="AV410" s="84"/>
      <c r="AW410" s="84"/>
      <c r="AX410" s="84"/>
      <c r="AY410" s="84"/>
      <c r="AZ410" s="84"/>
      <c r="BA410" s="84"/>
      <c r="BB410" s="84"/>
      <c r="BC410" s="84"/>
      <c r="BD410" s="84"/>
      <c r="BE410" s="84"/>
      <c r="BF410" s="84"/>
      <c r="BG410" s="84"/>
      <c r="BH410" s="84"/>
      <c r="BI410" s="84"/>
      <c r="BJ410" s="84"/>
      <c r="BK410" s="84"/>
      <c r="BL410" s="84"/>
      <c r="BM410" s="84"/>
      <c r="BN410" s="84"/>
      <c r="BO410" s="84"/>
      <c r="BP410" s="84"/>
      <c r="BQ410" s="84"/>
      <c r="BR410" s="84"/>
      <c r="BS410" s="84"/>
      <c r="BT410" s="84"/>
      <c r="BU410" s="84"/>
      <c r="BV410" s="84"/>
      <c r="BW410" s="84"/>
      <c r="BX410" s="85"/>
      <c r="BY410" s="86"/>
      <c r="BZ410" s="84"/>
      <c r="CA410" s="84"/>
      <c r="CB410" s="84"/>
      <c r="CC410" s="84"/>
      <c r="CD410" s="84"/>
      <c r="CE410" s="84"/>
      <c r="CF410" s="84"/>
      <c r="CG410" s="84"/>
      <c r="CH410" s="84"/>
      <c r="CI410" s="84"/>
      <c r="CJ410" s="84"/>
      <c r="CK410" s="84"/>
      <c r="CL410" s="84"/>
      <c r="CM410" s="84"/>
      <c r="CN410" s="84"/>
      <c r="CO410" s="84"/>
      <c r="CP410" s="84"/>
      <c r="CQ410" s="84"/>
      <c r="CR410" s="84"/>
      <c r="CS410" s="84"/>
      <c r="CT410" s="84"/>
      <c r="CU410" s="84"/>
      <c r="CV410" s="84"/>
      <c r="CW410" s="84"/>
      <c r="CX410" s="84"/>
      <c r="CY410" s="84"/>
      <c r="CZ410" s="84"/>
      <c r="DA410" s="84"/>
      <c r="DB410" s="84"/>
      <c r="DC410" s="85"/>
    </row>
    <row r="411" customFormat="false" ht="22.5" hidden="true" customHeight="false" outlineLevel="0" collapsed="false">
      <c r="A411" s="87" t="n">
        <f aca="false">A410</f>
        <v>202</v>
      </c>
      <c r="B411" s="105" t="n">
        <f aca="false">B410</f>
        <v>85</v>
      </c>
      <c r="C411" s="106" t="str">
        <f aca="false">C410</f>
        <v>お知らせ履歴一覧画面</v>
      </c>
      <c r="D411" s="107" t="str">
        <f aca="false">D410</f>
        <v>①変更ボタンの追加
②削除ボタンの追加</v>
      </c>
      <c r="E411" s="91" t="str">
        <f aca="false">E410</f>
        <v>管理者</v>
      </c>
      <c r="F411" s="91" t="str">
        <f aca="false">F410</f>
        <v>中級</v>
      </c>
      <c r="G411" s="91" t="str">
        <f aca="false">G410</f>
        <v>B</v>
      </c>
      <c r="H411" s="92" t="str">
        <f aca="false">H410</f>
        <v>製造</v>
      </c>
      <c r="I411" s="93" t="n">
        <f aca="false">I410</f>
        <v>3.51428571428571</v>
      </c>
      <c r="J411" s="94" t="s">
        <v>33</v>
      </c>
      <c r="K411" s="110"/>
      <c r="L411" s="96"/>
      <c r="M411" s="97" t="n">
        <f aca="false">M410</f>
        <v>0</v>
      </c>
      <c r="N411" s="98" t="n">
        <f aca="false">N410</f>
        <v>0</v>
      </c>
      <c r="O411" s="83"/>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5"/>
      <c r="AT411" s="86"/>
      <c r="AU411" s="84"/>
      <c r="AV411" s="84"/>
      <c r="AW411" s="84"/>
      <c r="AX411" s="84"/>
      <c r="AY411" s="84"/>
      <c r="AZ411" s="84"/>
      <c r="BA411" s="84"/>
      <c r="BB411" s="84"/>
      <c r="BC411" s="84"/>
      <c r="BD411" s="84"/>
      <c r="BE411" s="84"/>
      <c r="BF411" s="84"/>
      <c r="BG411" s="84"/>
      <c r="BH411" s="84"/>
      <c r="BI411" s="84"/>
      <c r="BJ411" s="84"/>
      <c r="BK411" s="84"/>
      <c r="BL411" s="84"/>
      <c r="BM411" s="84"/>
      <c r="BN411" s="84"/>
      <c r="BO411" s="84"/>
      <c r="BP411" s="84"/>
      <c r="BQ411" s="84"/>
      <c r="BR411" s="84"/>
      <c r="BS411" s="84"/>
      <c r="BT411" s="84"/>
      <c r="BU411" s="84"/>
      <c r="BV411" s="84"/>
      <c r="BW411" s="84"/>
      <c r="BX411" s="85"/>
      <c r="BY411" s="86"/>
      <c r="BZ411" s="84"/>
      <c r="CA411" s="84"/>
      <c r="CB411" s="84"/>
      <c r="CC411" s="84"/>
      <c r="CD411" s="84"/>
      <c r="CE411" s="84"/>
      <c r="CF411" s="84"/>
      <c r="CG411" s="84"/>
      <c r="CH411" s="84"/>
      <c r="CI411" s="84"/>
      <c r="CJ411" s="84"/>
      <c r="CK411" s="84"/>
      <c r="CL411" s="84"/>
      <c r="CM411" s="84"/>
      <c r="CN411" s="84"/>
      <c r="CO411" s="84"/>
      <c r="CP411" s="84"/>
      <c r="CQ411" s="84"/>
      <c r="CR411" s="84"/>
      <c r="CS411" s="84"/>
      <c r="CT411" s="84"/>
      <c r="CU411" s="84"/>
      <c r="CV411" s="84"/>
      <c r="CW411" s="84"/>
      <c r="CX411" s="84"/>
      <c r="CY411" s="84"/>
      <c r="CZ411" s="84"/>
      <c r="DA411" s="84"/>
      <c r="DB411" s="84"/>
      <c r="DC411" s="85"/>
    </row>
    <row r="412" customFormat="false" ht="22.5" hidden="true" customHeight="false" outlineLevel="0" collapsed="false">
      <c r="A412" s="99" t="n">
        <f aca="false">(ROW()-6)/2</f>
        <v>203</v>
      </c>
      <c r="B412" s="100" t="n">
        <f aca="false">B411</f>
        <v>85</v>
      </c>
      <c r="C412" s="101" t="str">
        <f aca="false">C411</f>
        <v>お知らせ履歴一覧画面</v>
      </c>
      <c r="D412" s="102" t="str">
        <f aca="false">D411</f>
        <v>①変更ボタンの追加
②削除ボタンの追加</v>
      </c>
      <c r="E412" s="74" t="str">
        <f aca="false">E410</f>
        <v>管理者</v>
      </c>
      <c r="F412" s="74" t="str">
        <f aca="false">F410</f>
        <v>中級</v>
      </c>
      <c r="G412" s="74" t="str">
        <f aca="false">G410</f>
        <v>B</v>
      </c>
      <c r="H412" s="103" t="s">
        <v>34</v>
      </c>
      <c r="I412" s="78" t="n">
        <f aca="false">変更管理台帳!$BW91</f>
        <v>2.6</v>
      </c>
      <c r="J412" s="79" t="s">
        <v>32</v>
      </c>
      <c r="K412" s="81" t="n">
        <f aca="false">IF($L410&lt;&gt;"",WORKDAY($L410,1,祝日・休校日!$B$3:$B$62),"")</f>
        <v>45393</v>
      </c>
      <c r="L412" s="81" t="n">
        <f aca="false">IF($K412&lt;&gt;"",WORKDAY($K412,$I412 -0.11,祝日・休校日!$B$3:$B$62),"")</f>
        <v>45397</v>
      </c>
      <c r="M412" s="76" t="n">
        <f aca="false">M411</f>
        <v>0</v>
      </c>
      <c r="N412" s="82" t="n">
        <f aca="false">IF(MAX(O412:DC412)&lt;&gt;0,IF(MAX(O413:DC413)/MAX(O412:DC412)=1,1,MAX(O413:DC413)/MAX(O412:DC412)),0)</f>
        <v>0</v>
      </c>
      <c r="O412" s="83"/>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5"/>
      <c r="AT412" s="86"/>
      <c r="AU412" s="84"/>
      <c r="AV412" s="84"/>
      <c r="AW412" s="84"/>
      <c r="AX412" s="84"/>
      <c r="AY412" s="84"/>
      <c r="AZ412" s="84"/>
      <c r="BA412" s="84"/>
      <c r="BB412" s="84"/>
      <c r="BC412" s="84"/>
      <c r="BD412" s="84"/>
      <c r="BE412" s="84"/>
      <c r="BF412" s="84"/>
      <c r="BG412" s="84"/>
      <c r="BH412" s="84"/>
      <c r="BI412" s="84"/>
      <c r="BJ412" s="84"/>
      <c r="BK412" s="84"/>
      <c r="BL412" s="84"/>
      <c r="BM412" s="84"/>
      <c r="BN412" s="84"/>
      <c r="BO412" s="84"/>
      <c r="BP412" s="84"/>
      <c r="BQ412" s="84"/>
      <c r="BR412" s="84"/>
      <c r="BS412" s="84"/>
      <c r="BT412" s="84"/>
      <c r="BU412" s="84"/>
      <c r="BV412" s="84"/>
      <c r="BW412" s="84"/>
      <c r="BX412" s="85"/>
      <c r="BY412" s="86"/>
      <c r="BZ412" s="84"/>
      <c r="CA412" s="84"/>
      <c r="CB412" s="84"/>
      <c r="CC412" s="84"/>
      <c r="CD412" s="84"/>
      <c r="CE412" s="84"/>
      <c r="CF412" s="84"/>
      <c r="CG412" s="84"/>
      <c r="CH412" s="84"/>
      <c r="CI412" s="84"/>
      <c r="CJ412" s="84"/>
      <c r="CK412" s="84"/>
      <c r="CL412" s="84"/>
      <c r="CM412" s="84"/>
      <c r="CN412" s="84"/>
      <c r="CO412" s="84"/>
      <c r="CP412" s="84"/>
      <c r="CQ412" s="84"/>
      <c r="CR412" s="84"/>
      <c r="CS412" s="84"/>
      <c r="CT412" s="84"/>
      <c r="CU412" s="84"/>
      <c r="CV412" s="84"/>
      <c r="CW412" s="84"/>
      <c r="CX412" s="84"/>
      <c r="CY412" s="84"/>
      <c r="CZ412" s="84"/>
      <c r="DA412" s="84"/>
      <c r="DB412" s="84"/>
      <c r="DC412" s="85"/>
    </row>
    <row r="413" customFormat="false" ht="22.5" hidden="true" customHeight="false" outlineLevel="0" collapsed="false">
      <c r="A413" s="104" t="n">
        <f aca="false">A412</f>
        <v>203</v>
      </c>
      <c r="B413" s="105" t="n">
        <f aca="false">B412</f>
        <v>85</v>
      </c>
      <c r="C413" s="106" t="str">
        <f aca="false">C412</f>
        <v>お知らせ履歴一覧画面</v>
      </c>
      <c r="D413" s="107" t="str">
        <f aca="false">D412</f>
        <v>①変更ボタンの追加
②削除ボタンの追加</v>
      </c>
      <c r="E413" s="91" t="str">
        <f aca="false">E412</f>
        <v>管理者</v>
      </c>
      <c r="F413" s="91" t="str">
        <f aca="false">F412</f>
        <v>中級</v>
      </c>
      <c r="G413" s="91" t="str">
        <f aca="false">G412</f>
        <v>B</v>
      </c>
      <c r="H413" s="108" t="str">
        <f aca="false">H412</f>
        <v>試験</v>
      </c>
      <c r="I413" s="109" t="n">
        <f aca="false">I412</f>
        <v>2.6</v>
      </c>
      <c r="J413" s="94" t="s">
        <v>33</v>
      </c>
      <c r="K413" s="110"/>
      <c r="L413" s="96"/>
      <c r="M413" s="97" t="n">
        <f aca="false">M412</f>
        <v>0</v>
      </c>
      <c r="N413" s="98" t="n">
        <f aca="false">N412</f>
        <v>0</v>
      </c>
      <c r="O413" s="83"/>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5"/>
      <c r="AT413" s="86"/>
      <c r="AU413" s="84"/>
      <c r="AV413" s="84"/>
      <c r="AW413" s="84"/>
      <c r="AX413" s="84"/>
      <c r="AY413" s="84"/>
      <c r="AZ413" s="84"/>
      <c r="BA413" s="84"/>
      <c r="BB413" s="84"/>
      <c r="BC413" s="84"/>
      <c r="BD413" s="84"/>
      <c r="BE413" s="84"/>
      <c r="BF413" s="84"/>
      <c r="BG413" s="84"/>
      <c r="BH413" s="84"/>
      <c r="BI413" s="84"/>
      <c r="BJ413" s="84"/>
      <c r="BK413" s="84"/>
      <c r="BL413" s="84"/>
      <c r="BM413" s="84"/>
      <c r="BN413" s="84"/>
      <c r="BO413" s="84"/>
      <c r="BP413" s="84"/>
      <c r="BQ413" s="84"/>
      <c r="BR413" s="84"/>
      <c r="BS413" s="84"/>
      <c r="BT413" s="84"/>
      <c r="BU413" s="84"/>
      <c r="BV413" s="84"/>
      <c r="BW413" s="84"/>
      <c r="BX413" s="85"/>
      <c r="BY413" s="86"/>
      <c r="BZ413" s="84"/>
      <c r="CA413" s="84"/>
      <c r="CB413" s="84"/>
      <c r="CC413" s="84"/>
      <c r="CD413" s="84"/>
      <c r="CE413" s="84"/>
      <c r="CF413" s="84"/>
      <c r="CG413" s="84"/>
      <c r="CH413" s="84"/>
      <c r="CI413" s="84"/>
      <c r="CJ413" s="84"/>
      <c r="CK413" s="84"/>
      <c r="CL413" s="84"/>
      <c r="CM413" s="84"/>
      <c r="CN413" s="84"/>
      <c r="CO413" s="84"/>
      <c r="CP413" s="84"/>
      <c r="CQ413" s="84"/>
      <c r="CR413" s="84"/>
      <c r="CS413" s="84"/>
      <c r="CT413" s="84"/>
      <c r="CU413" s="84"/>
      <c r="CV413" s="84"/>
      <c r="CW413" s="84"/>
      <c r="CX413" s="84"/>
      <c r="CY413" s="84"/>
      <c r="CZ413" s="84"/>
      <c r="DA413" s="84"/>
      <c r="DB413" s="84"/>
      <c r="DC413" s="85"/>
    </row>
    <row r="414" customFormat="false" ht="18.75" hidden="true" customHeight="false" outlineLevel="0" collapsed="false">
      <c r="A414" s="70" t="n">
        <f aca="false">(ROW()-6)/2</f>
        <v>204</v>
      </c>
      <c r="B414" s="71" t="n">
        <f aca="false">変更管理台帳!$A92</f>
        <v>86</v>
      </c>
      <c r="C414" s="72" t="str">
        <f aca="false">変更管理台帳!$B92</f>
        <v>休暇日一覧画面</v>
      </c>
      <c r="D414" s="73" t="str">
        <f aca="false">変更管理台帳!$C92</f>
        <v>休暇日一覧画面の新規作成</v>
      </c>
      <c r="E414" s="74" t="str">
        <f aca="false">変更管理台帳!$G92</f>
        <v>管理者</v>
      </c>
      <c r="F414" s="75" t="str">
        <f aca="false">変更管理台帳!$K92</f>
        <v>中級</v>
      </c>
      <c r="G414" s="76" t="n">
        <f aca="false">変更管理台帳!$L92</f>
        <v>0</v>
      </c>
      <c r="H414" s="112" t="s">
        <v>36</v>
      </c>
      <c r="I414" s="78" t="n">
        <f aca="false">変更管理台帳!$AE92</f>
        <v>3.12857142857143</v>
      </c>
      <c r="J414" s="79" t="s">
        <v>32</v>
      </c>
      <c r="K414" s="80"/>
      <c r="L414" s="81" t="str">
        <f aca="false">IF($K414&lt;&gt;"",WORKDAY($K414,$I414 -0.11,祝日・休校日!$B$3:$B$62),"")</f>
        <v/>
      </c>
      <c r="M414" s="76"/>
      <c r="N414" s="82" t="n">
        <f aca="false">IF(MAX(O414:DC414)&lt;&gt;0,IF(MAX(O415:DC415)/MAX(O414:DC414)=1,1,MAX(O415:DC415)/MAX(O414:DC414)),0)</f>
        <v>0</v>
      </c>
      <c r="O414" s="83"/>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5"/>
      <c r="AT414" s="86"/>
      <c r="AU414" s="84"/>
      <c r="AV414" s="84"/>
      <c r="AW414" s="84"/>
      <c r="AX414" s="84"/>
      <c r="AY414" s="84"/>
      <c r="AZ414" s="84"/>
      <c r="BA414" s="84"/>
      <c r="BB414" s="84"/>
      <c r="BC414" s="84"/>
      <c r="BD414" s="84"/>
      <c r="BE414" s="84"/>
      <c r="BF414" s="84"/>
      <c r="BG414" s="84"/>
      <c r="BH414" s="84"/>
      <c r="BI414" s="84"/>
      <c r="BJ414" s="84"/>
      <c r="BK414" s="84"/>
      <c r="BL414" s="84"/>
      <c r="BM414" s="84"/>
      <c r="BN414" s="84"/>
      <c r="BO414" s="84"/>
      <c r="BP414" s="84"/>
      <c r="BQ414" s="84"/>
      <c r="BR414" s="84"/>
      <c r="BS414" s="84"/>
      <c r="BT414" s="84"/>
      <c r="BU414" s="84"/>
      <c r="BV414" s="84"/>
      <c r="BW414" s="84"/>
      <c r="BX414" s="85"/>
      <c r="BY414" s="86"/>
      <c r="BZ414" s="84"/>
      <c r="CA414" s="84"/>
      <c r="CB414" s="84"/>
      <c r="CC414" s="84"/>
      <c r="CD414" s="84"/>
      <c r="CE414" s="84"/>
      <c r="CF414" s="84"/>
      <c r="CG414" s="84"/>
      <c r="CH414" s="84"/>
      <c r="CI414" s="84"/>
      <c r="CJ414" s="84"/>
      <c r="CK414" s="84"/>
      <c r="CL414" s="84"/>
      <c r="CM414" s="84"/>
      <c r="CN414" s="84"/>
      <c r="CO414" s="84"/>
      <c r="CP414" s="84"/>
      <c r="CQ414" s="84"/>
      <c r="CR414" s="84"/>
      <c r="CS414" s="84"/>
      <c r="CT414" s="84"/>
      <c r="CU414" s="84"/>
      <c r="CV414" s="84"/>
      <c r="CW414" s="84"/>
      <c r="CX414" s="84"/>
      <c r="CY414" s="84"/>
      <c r="CZ414" s="84"/>
      <c r="DA414" s="84"/>
      <c r="DB414" s="84"/>
      <c r="DC414" s="85"/>
    </row>
    <row r="415" customFormat="false" ht="18.75" hidden="true" customHeight="false" outlineLevel="0" collapsed="false">
      <c r="A415" s="87" t="n">
        <f aca="false">A414</f>
        <v>204</v>
      </c>
      <c r="B415" s="88" t="n">
        <f aca="false">B414</f>
        <v>86</v>
      </c>
      <c r="C415" s="89" t="str">
        <f aca="false">C414</f>
        <v>休暇日一覧画面</v>
      </c>
      <c r="D415" s="90" t="str">
        <f aca="false">D414</f>
        <v>休暇日一覧画面の新規作成</v>
      </c>
      <c r="E415" s="91" t="str">
        <f aca="false">E414</f>
        <v>管理者</v>
      </c>
      <c r="F415" s="91" t="str">
        <f aca="false">F414</f>
        <v>中級</v>
      </c>
      <c r="G415" s="91" t="n">
        <f aca="false">G414</f>
        <v>0</v>
      </c>
      <c r="H415" s="113" t="str">
        <f aca="false">H414</f>
        <v>設計</v>
      </c>
      <c r="I415" s="93" t="n">
        <f aca="false">I414</f>
        <v>3.12857142857143</v>
      </c>
      <c r="J415" s="94" t="s">
        <v>33</v>
      </c>
      <c r="K415" s="95"/>
      <c r="L415" s="96"/>
      <c r="M415" s="97" t="n">
        <f aca="false">M414</f>
        <v>0</v>
      </c>
      <c r="N415" s="98" t="n">
        <f aca="false">N414</f>
        <v>0</v>
      </c>
      <c r="O415" s="83"/>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5"/>
      <c r="AT415" s="86"/>
      <c r="AU415" s="84"/>
      <c r="AV415" s="84"/>
      <c r="AW415" s="84"/>
      <c r="AX415" s="84"/>
      <c r="AY415" s="84"/>
      <c r="AZ415" s="84"/>
      <c r="BA415" s="84"/>
      <c r="BB415" s="84"/>
      <c r="BC415" s="84"/>
      <c r="BD415" s="84"/>
      <c r="BE415" s="84"/>
      <c r="BF415" s="84"/>
      <c r="BG415" s="84"/>
      <c r="BH415" s="84"/>
      <c r="BI415" s="84"/>
      <c r="BJ415" s="84"/>
      <c r="BK415" s="84"/>
      <c r="BL415" s="84"/>
      <c r="BM415" s="84"/>
      <c r="BN415" s="84"/>
      <c r="BO415" s="84"/>
      <c r="BP415" s="84"/>
      <c r="BQ415" s="84"/>
      <c r="BR415" s="84"/>
      <c r="BS415" s="84"/>
      <c r="BT415" s="84"/>
      <c r="BU415" s="84"/>
      <c r="BV415" s="84"/>
      <c r="BW415" s="84"/>
      <c r="BX415" s="85"/>
      <c r="BY415" s="86"/>
      <c r="BZ415" s="84"/>
      <c r="CA415" s="84"/>
      <c r="CB415" s="84"/>
      <c r="CC415" s="84"/>
      <c r="CD415" s="84"/>
      <c r="CE415" s="84"/>
      <c r="CF415" s="84"/>
      <c r="CG415" s="84"/>
      <c r="CH415" s="84"/>
      <c r="CI415" s="84"/>
      <c r="CJ415" s="84"/>
      <c r="CK415" s="84"/>
      <c r="CL415" s="84"/>
      <c r="CM415" s="84"/>
      <c r="CN415" s="84"/>
      <c r="CO415" s="84"/>
      <c r="CP415" s="84"/>
      <c r="CQ415" s="84"/>
      <c r="CR415" s="84"/>
      <c r="CS415" s="84"/>
      <c r="CT415" s="84"/>
      <c r="CU415" s="84"/>
      <c r="CV415" s="84"/>
      <c r="CW415" s="84"/>
      <c r="CX415" s="84"/>
      <c r="CY415" s="84"/>
      <c r="CZ415" s="84"/>
      <c r="DA415" s="84"/>
      <c r="DB415" s="84"/>
      <c r="DC415" s="85"/>
    </row>
    <row r="416" customFormat="false" ht="18.75" hidden="true" customHeight="false" outlineLevel="0" collapsed="false">
      <c r="A416" s="70" t="n">
        <f aca="false">(ROW()-6)/2</f>
        <v>205</v>
      </c>
      <c r="B416" s="100" t="n">
        <f aca="false">B415</f>
        <v>86</v>
      </c>
      <c r="C416" s="101" t="str">
        <f aca="false">C415</f>
        <v>休暇日一覧画面</v>
      </c>
      <c r="D416" s="102" t="str">
        <f aca="false">D415</f>
        <v>休暇日一覧画面の新規作成</v>
      </c>
      <c r="E416" s="74" t="str">
        <f aca="false">E414</f>
        <v>管理者</v>
      </c>
      <c r="F416" s="74" t="str">
        <f aca="false">F414</f>
        <v>中級</v>
      </c>
      <c r="G416" s="74" t="n">
        <f aca="false">G414</f>
        <v>0</v>
      </c>
      <c r="H416" s="77" t="s">
        <v>31</v>
      </c>
      <c r="I416" s="78" t="n">
        <f aca="false">変更管理台帳!$AX92</f>
        <v>5.57142857142857</v>
      </c>
      <c r="J416" s="79" t="s">
        <v>32</v>
      </c>
      <c r="K416" s="81" t="str">
        <f aca="false">IF($L414&lt;&gt;"",WORKDAY($L414,1,祝日・休校日!$B$3:$B$62),"")</f>
        <v/>
      </c>
      <c r="L416" s="81" t="str">
        <f aca="false">IF($K416&lt;&gt;"",WORKDAY($K416,$I416 -0.11,祝日・休校日!$B$3:$B$62),"")</f>
        <v/>
      </c>
      <c r="M416" s="76" t="n">
        <f aca="false">M415</f>
        <v>0</v>
      </c>
      <c r="N416" s="82" t="n">
        <f aca="false">IF(MAX(O416:DC416)&lt;&gt;0,IF(MAX(O417:DC417)/MAX(O416:DC416)=1,1,MAX(O417:DC417)/MAX(O416:DC416)),0)</f>
        <v>0</v>
      </c>
      <c r="O416" s="83"/>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5"/>
      <c r="AT416" s="86"/>
      <c r="AU416" s="84"/>
      <c r="AV416" s="84"/>
      <c r="AW416" s="84"/>
      <c r="AX416" s="84"/>
      <c r="AY416" s="84"/>
      <c r="AZ416" s="84"/>
      <c r="BA416" s="84"/>
      <c r="BB416" s="84"/>
      <c r="BC416" s="84"/>
      <c r="BD416" s="84"/>
      <c r="BE416" s="84"/>
      <c r="BF416" s="84"/>
      <c r="BG416" s="84"/>
      <c r="BH416" s="84"/>
      <c r="BI416" s="84"/>
      <c r="BJ416" s="84"/>
      <c r="BK416" s="84"/>
      <c r="BL416" s="84"/>
      <c r="BM416" s="84"/>
      <c r="BN416" s="84"/>
      <c r="BO416" s="84"/>
      <c r="BP416" s="84"/>
      <c r="BQ416" s="84"/>
      <c r="BR416" s="84"/>
      <c r="BS416" s="84"/>
      <c r="BT416" s="84"/>
      <c r="BU416" s="84"/>
      <c r="BV416" s="84"/>
      <c r="BW416" s="84"/>
      <c r="BX416" s="85"/>
      <c r="BY416" s="86"/>
      <c r="BZ416" s="84"/>
      <c r="CA416" s="84"/>
      <c r="CB416" s="84"/>
      <c r="CC416" s="84"/>
      <c r="CD416" s="84"/>
      <c r="CE416" s="84"/>
      <c r="CF416" s="84"/>
      <c r="CG416" s="84"/>
      <c r="CH416" s="84"/>
      <c r="CI416" s="84"/>
      <c r="CJ416" s="84"/>
      <c r="CK416" s="84"/>
      <c r="CL416" s="84"/>
      <c r="CM416" s="84"/>
      <c r="CN416" s="84"/>
      <c r="CO416" s="84"/>
      <c r="CP416" s="84"/>
      <c r="CQ416" s="84"/>
      <c r="CR416" s="84"/>
      <c r="CS416" s="84"/>
      <c r="CT416" s="84"/>
      <c r="CU416" s="84"/>
      <c r="CV416" s="84"/>
      <c r="CW416" s="84"/>
      <c r="CX416" s="84"/>
      <c r="CY416" s="84"/>
      <c r="CZ416" s="84"/>
      <c r="DA416" s="84"/>
      <c r="DB416" s="84"/>
      <c r="DC416" s="85"/>
    </row>
    <row r="417" customFormat="false" ht="18.75" hidden="true" customHeight="false" outlineLevel="0" collapsed="false">
      <c r="A417" s="87" t="n">
        <f aca="false">A416</f>
        <v>205</v>
      </c>
      <c r="B417" s="105" t="n">
        <f aca="false">B416</f>
        <v>86</v>
      </c>
      <c r="C417" s="106" t="str">
        <f aca="false">C416</f>
        <v>休暇日一覧画面</v>
      </c>
      <c r="D417" s="107" t="str">
        <f aca="false">D416</f>
        <v>休暇日一覧画面の新規作成</v>
      </c>
      <c r="E417" s="91" t="str">
        <f aca="false">E416</f>
        <v>管理者</v>
      </c>
      <c r="F417" s="91" t="str">
        <f aca="false">F416</f>
        <v>中級</v>
      </c>
      <c r="G417" s="91" t="n">
        <f aca="false">G416</f>
        <v>0</v>
      </c>
      <c r="H417" s="92" t="str">
        <f aca="false">H416</f>
        <v>製造</v>
      </c>
      <c r="I417" s="93" t="n">
        <f aca="false">I416</f>
        <v>5.57142857142857</v>
      </c>
      <c r="J417" s="94" t="s">
        <v>33</v>
      </c>
      <c r="K417" s="110"/>
      <c r="L417" s="96"/>
      <c r="M417" s="97" t="n">
        <f aca="false">M416</f>
        <v>0</v>
      </c>
      <c r="N417" s="98" t="n">
        <f aca="false">N416</f>
        <v>0</v>
      </c>
      <c r="O417" s="83"/>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5"/>
      <c r="AT417" s="86"/>
      <c r="AU417" s="84"/>
      <c r="AV417" s="84"/>
      <c r="AW417" s="84"/>
      <c r="AX417" s="84"/>
      <c r="AY417" s="84"/>
      <c r="AZ417" s="84"/>
      <c r="BA417" s="84"/>
      <c r="BB417" s="84"/>
      <c r="BC417" s="84"/>
      <c r="BD417" s="84"/>
      <c r="BE417" s="84"/>
      <c r="BF417" s="84"/>
      <c r="BG417" s="84"/>
      <c r="BH417" s="84"/>
      <c r="BI417" s="84"/>
      <c r="BJ417" s="84"/>
      <c r="BK417" s="84"/>
      <c r="BL417" s="84"/>
      <c r="BM417" s="84"/>
      <c r="BN417" s="84"/>
      <c r="BO417" s="84"/>
      <c r="BP417" s="84"/>
      <c r="BQ417" s="84"/>
      <c r="BR417" s="84"/>
      <c r="BS417" s="84"/>
      <c r="BT417" s="84"/>
      <c r="BU417" s="84"/>
      <c r="BV417" s="84"/>
      <c r="BW417" s="84"/>
      <c r="BX417" s="85"/>
      <c r="BY417" s="86"/>
      <c r="BZ417" s="84"/>
      <c r="CA417" s="84"/>
      <c r="CB417" s="84"/>
      <c r="CC417" s="84"/>
      <c r="CD417" s="84"/>
      <c r="CE417" s="84"/>
      <c r="CF417" s="84"/>
      <c r="CG417" s="84"/>
      <c r="CH417" s="84"/>
      <c r="CI417" s="84"/>
      <c r="CJ417" s="84"/>
      <c r="CK417" s="84"/>
      <c r="CL417" s="84"/>
      <c r="CM417" s="84"/>
      <c r="CN417" s="84"/>
      <c r="CO417" s="84"/>
      <c r="CP417" s="84"/>
      <c r="CQ417" s="84"/>
      <c r="CR417" s="84"/>
      <c r="CS417" s="84"/>
      <c r="CT417" s="84"/>
      <c r="CU417" s="84"/>
      <c r="CV417" s="84"/>
      <c r="CW417" s="84"/>
      <c r="CX417" s="84"/>
      <c r="CY417" s="84"/>
      <c r="CZ417" s="84"/>
      <c r="DA417" s="84"/>
      <c r="DB417" s="84"/>
      <c r="DC417" s="85"/>
    </row>
    <row r="418" customFormat="false" ht="18.75" hidden="true" customHeight="false" outlineLevel="0" collapsed="false">
      <c r="A418" s="99" t="n">
        <f aca="false">(ROW()-6)/2</f>
        <v>206</v>
      </c>
      <c r="B418" s="100" t="n">
        <f aca="false">B417</f>
        <v>86</v>
      </c>
      <c r="C418" s="101" t="str">
        <f aca="false">C417</f>
        <v>休暇日一覧画面</v>
      </c>
      <c r="D418" s="102" t="str">
        <f aca="false">D417</f>
        <v>休暇日一覧画面の新規作成</v>
      </c>
      <c r="E418" s="74" t="str">
        <f aca="false">E416</f>
        <v>管理者</v>
      </c>
      <c r="F418" s="74" t="str">
        <f aca="false">F416</f>
        <v>中級</v>
      </c>
      <c r="G418" s="74" t="n">
        <f aca="false">G416</f>
        <v>0</v>
      </c>
      <c r="H418" s="103" t="s">
        <v>34</v>
      </c>
      <c r="I418" s="78" t="n">
        <f aca="false">変更管理台帳!$BW92</f>
        <v>4.14285714285714</v>
      </c>
      <c r="J418" s="79" t="s">
        <v>32</v>
      </c>
      <c r="K418" s="81" t="str">
        <f aca="false">IF($L416&lt;&gt;"",WORKDAY($L416,1,祝日・休校日!$B$3:$B$62),"")</f>
        <v/>
      </c>
      <c r="L418" s="81" t="str">
        <f aca="false">IF($K418&lt;&gt;"",WORKDAY($K418,$I418 -0.11,祝日・休校日!$B$3:$B$62),"")</f>
        <v/>
      </c>
      <c r="M418" s="76" t="n">
        <f aca="false">M417</f>
        <v>0</v>
      </c>
      <c r="N418" s="82" t="n">
        <f aca="false">IF(MAX(O418:DC418)&lt;&gt;0,IF(MAX(O419:DC419)/MAX(O418:DC418)=1,1,MAX(O419:DC419)/MAX(O418:DC418)),0)</f>
        <v>0</v>
      </c>
      <c r="O418" s="83"/>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5"/>
      <c r="AT418" s="86"/>
      <c r="AU418" s="84"/>
      <c r="AV418" s="84"/>
      <c r="AW418" s="84"/>
      <c r="AX418" s="84"/>
      <c r="AY418" s="84"/>
      <c r="AZ418" s="84"/>
      <c r="BA418" s="84"/>
      <c r="BB418" s="84"/>
      <c r="BC418" s="84"/>
      <c r="BD418" s="84"/>
      <c r="BE418" s="84"/>
      <c r="BF418" s="84"/>
      <c r="BG418" s="84"/>
      <c r="BH418" s="84"/>
      <c r="BI418" s="84"/>
      <c r="BJ418" s="84"/>
      <c r="BK418" s="84"/>
      <c r="BL418" s="84"/>
      <c r="BM418" s="84"/>
      <c r="BN418" s="84"/>
      <c r="BO418" s="84"/>
      <c r="BP418" s="84"/>
      <c r="BQ418" s="84"/>
      <c r="BR418" s="84"/>
      <c r="BS418" s="84"/>
      <c r="BT418" s="84"/>
      <c r="BU418" s="84"/>
      <c r="BV418" s="84"/>
      <c r="BW418" s="84"/>
      <c r="BX418" s="85"/>
      <c r="BY418" s="86"/>
      <c r="BZ418" s="84"/>
      <c r="CA418" s="84"/>
      <c r="CB418" s="84"/>
      <c r="CC418" s="84"/>
      <c r="CD418" s="84"/>
      <c r="CE418" s="84"/>
      <c r="CF418" s="84"/>
      <c r="CG418" s="84"/>
      <c r="CH418" s="84"/>
      <c r="CI418" s="84"/>
      <c r="CJ418" s="84"/>
      <c r="CK418" s="84"/>
      <c r="CL418" s="84"/>
      <c r="CM418" s="84"/>
      <c r="CN418" s="84"/>
      <c r="CO418" s="84"/>
      <c r="CP418" s="84"/>
      <c r="CQ418" s="84"/>
      <c r="CR418" s="84"/>
      <c r="CS418" s="84"/>
      <c r="CT418" s="84"/>
      <c r="CU418" s="84"/>
      <c r="CV418" s="84"/>
      <c r="CW418" s="84"/>
      <c r="CX418" s="84"/>
      <c r="CY418" s="84"/>
      <c r="CZ418" s="84"/>
      <c r="DA418" s="84"/>
      <c r="DB418" s="84"/>
      <c r="DC418" s="85"/>
    </row>
    <row r="419" customFormat="false" ht="18.75" hidden="true" customHeight="false" outlineLevel="0" collapsed="false">
      <c r="A419" s="104" t="n">
        <f aca="false">A418</f>
        <v>206</v>
      </c>
      <c r="B419" s="105" t="n">
        <f aca="false">B418</f>
        <v>86</v>
      </c>
      <c r="C419" s="106" t="str">
        <f aca="false">C418</f>
        <v>休暇日一覧画面</v>
      </c>
      <c r="D419" s="107" t="str">
        <f aca="false">D418</f>
        <v>休暇日一覧画面の新規作成</v>
      </c>
      <c r="E419" s="91" t="str">
        <f aca="false">E418</f>
        <v>管理者</v>
      </c>
      <c r="F419" s="91" t="str">
        <f aca="false">F418</f>
        <v>中級</v>
      </c>
      <c r="G419" s="91" t="n">
        <f aca="false">G418</f>
        <v>0</v>
      </c>
      <c r="H419" s="108" t="str">
        <f aca="false">H418</f>
        <v>試験</v>
      </c>
      <c r="I419" s="109" t="n">
        <f aca="false">I418</f>
        <v>4.14285714285714</v>
      </c>
      <c r="J419" s="94" t="s">
        <v>33</v>
      </c>
      <c r="K419" s="110"/>
      <c r="L419" s="96"/>
      <c r="M419" s="97" t="n">
        <f aca="false">M418</f>
        <v>0</v>
      </c>
      <c r="N419" s="98" t="n">
        <f aca="false">N418</f>
        <v>0</v>
      </c>
      <c r="O419" s="83"/>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5"/>
      <c r="AT419" s="86"/>
      <c r="AU419" s="84"/>
      <c r="AV419" s="84"/>
      <c r="AW419" s="84"/>
      <c r="AX419" s="84"/>
      <c r="AY419" s="84"/>
      <c r="AZ419" s="84"/>
      <c r="BA419" s="84"/>
      <c r="BB419" s="84"/>
      <c r="BC419" s="84"/>
      <c r="BD419" s="84"/>
      <c r="BE419" s="84"/>
      <c r="BF419" s="84"/>
      <c r="BG419" s="84"/>
      <c r="BH419" s="84"/>
      <c r="BI419" s="84"/>
      <c r="BJ419" s="84"/>
      <c r="BK419" s="84"/>
      <c r="BL419" s="84"/>
      <c r="BM419" s="84"/>
      <c r="BN419" s="84"/>
      <c r="BO419" s="84"/>
      <c r="BP419" s="84"/>
      <c r="BQ419" s="84"/>
      <c r="BR419" s="84"/>
      <c r="BS419" s="84"/>
      <c r="BT419" s="84"/>
      <c r="BU419" s="84"/>
      <c r="BV419" s="84"/>
      <c r="BW419" s="84"/>
      <c r="BX419" s="85"/>
      <c r="BY419" s="86"/>
      <c r="BZ419" s="84"/>
      <c r="CA419" s="84"/>
      <c r="CB419" s="84"/>
      <c r="CC419" s="84"/>
      <c r="CD419" s="84"/>
      <c r="CE419" s="84"/>
      <c r="CF419" s="84"/>
      <c r="CG419" s="84"/>
      <c r="CH419" s="84"/>
      <c r="CI419" s="84"/>
      <c r="CJ419" s="84"/>
      <c r="CK419" s="84"/>
      <c r="CL419" s="84"/>
      <c r="CM419" s="84"/>
      <c r="CN419" s="84"/>
      <c r="CO419" s="84"/>
      <c r="CP419" s="84"/>
      <c r="CQ419" s="84"/>
      <c r="CR419" s="84"/>
      <c r="CS419" s="84"/>
      <c r="CT419" s="84"/>
      <c r="CU419" s="84"/>
      <c r="CV419" s="84"/>
      <c r="CW419" s="84"/>
      <c r="CX419" s="84"/>
      <c r="CY419" s="84"/>
      <c r="CZ419" s="84"/>
      <c r="DA419" s="84"/>
      <c r="DB419" s="84"/>
      <c r="DC419" s="85"/>
    </row>
    <row r="420" customFormat="false" ht="18.75" hidden="true" customHeight="false" outlineLevel="0" collapsed="false">
      <c r="A420" s="70" t="n">
        <f aca="false">(ROW()-6)/2</f>
        <v>207</v>
      </c>
      <c r="B420" s="71" t="n">
        <f aca="false">変更管理台帳!$A93</f>
        <v>87</v>
      </c>
      <c r="C420" s="72" t="str">
        <f aca="false">変更管理台帳!$B93</f>
        <v>改修履歴一覧画面</v>
      </c>
      <c r="D420" s="73" t="str">
        <f aca="false">変更管理台帳!$C93</f>
        <v>改修履歴一覧画面の新規作成</v>
      </c>
      <c r="E420" s="74" t="str">
        <f aca="false">変更管理台帳!$G93</f>
        <v>管理者</v>
      </c>
      <c r="F420" s="75" t="str">
        <f aca="false">変更管理台帳!$K93</f>
        <v>初級</v>
      </c>
      <c r="G420" s="76" t="str">
        <f aca="false">変更管理台帳!$L93</f>
        <v>A</v>
      </c>
      <c r="H420" s="112" t="s">
        <v>36</v>
      </c>
      <c r="I420" s="78" t="n">
        <f aca="false">変更管理台帳!$AE93</f>
        <v>2.08571428571429</v>
      </c>
      <c r="J420" s="79" t="s">
        <v>32</v>
      </c>
      <c r="K420" s="80" t="n">
        <v>45355</v>
      </c>
      <c r="L420" s="81" t="n">
        <f aca="false">IF($K420&lt;&gt;"",WORKDAY($K420,$I420 -0.11,祝日・休校日!$B$3:$B$62),"")</f>
        <v>45356</v>
      </c>
      <c r="M420" s="76"/>
      <c r="N420" s="82" t="n">
        <f aca="false">IF(MAX(O420:DC420)&lt;&gt;0,IF(MAX(O421:DC421)/MAX(O420:DC420)=1,1,MAX(O421:DC421)/MAX(O420:DC420)),0)</f>
        <v>0</v>
      </c>
      <c r="O420" s="83"/>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5"/>
      <c r="AT420" s="86"/>
      <c r="AU420" s="84"/>
      <c r="AV420" s="84"/>
      <c r="AW420" s="84"/>
      <c r="AX420" s="84"/>
      <c r="AY420" s="84"/>
      <c r="AZ420" s="84"/>
      <c r="BA420" s="84"/>
      <c r="BB420" s="84"/>
      <c r="BC420" s="84"/>
      <c r="BD420" s="84"/>
      <c r="BE420" s="84"/>
      <c r="BF420" s="84"/>
      <c r="BG420" s="84"/>
      <c r="BH420" s="84"/>
      <c r="BI420" s="84"/>
      <c r="BJ420" s="84"/>
      <c r="BK420" s="84"/>
      <c r="BL420" s="84"/>
      <c r="BM420" s="84"/>
      <c r="BN420" s="84"/>
      <c r="BO420" s="84"/>
      <c r="BP420" s="84"/>
      <c r="BQ420" s="84"/>
      <c r="BR420" s="84"/>
      <c r="BS420" s="84"/>
      <c r="BT420" s="84"/>
      <c r="BU420" s="84"/>
      <c r="BV420" s="84"/>
      <c r="BW420" s="84"/>
      <c r="BX420" s="85"/>
      <c r="BY420" s="86"/>
      <c r="BZ420" s="84"/>
      <c r="CA420" s="84"/>
      <c r="CB420" s="84"/>
      <c r="CC420" s="84"/>
      <c r="CD420" s="84"/>
      <c r="CE420" s="84"/>
      <c r="CF420" s="84"/>
      <c r="CG420" s="84"/>
      <c r="CH420" s="84"/>
      <c r="CI420" s="84"/>
      <c r="CJ420" s="84"/>
      <c r="CK420" s="84"/>
      <c r="CL420" s="84"/>
      <c r="CM420" s="84"/>
      <c r="CN420" s="84"/>
      <c r="CO420" s="84"/>
      <c r="CP420" s="84"/>
      <c r="CQ420" s="84"/>
      <c r="CR420" s="84"/>
      <c r="CS420" s="84"/>
      <c r="CT420" s="84"/>
      <c r="CU420" s="84"/>
      <c r="CV420" s="84"/>
      <c r="CW420" s="84"/>
      <c r="CX420" s="84"/>
      <c r="CY420" s="84"/>
      <c r="CZ420" s="84"/>
      <c r="DA420" s="84"/>
      <c r="DB420" s="84"/>
      <c r="DC420" s="85"/>
    </row>
    <row r="421" customFormat="false" ht="18.75" hidden="true" customHeight="false" outlineLevel="0" collapsed="false">
      <c r="A421" s="87" t="n">
        <f aca="false">A420</f>
        <v>207</v>
      </c>
      <c r="B421" s="88" t="n">
        <f aca="false">B420</f>
        <v>87</v>
      </c>
      <c r="C421" s="89" t="str">
        <f aca="false">C420</f>
        <v>改修履歴一覧画面</v>
      </c>
      <c r="D421" s="90" t="str">
        <f aca="false">D420</f>
        <v>改修履歴一覧画面の新規作成</v>
      </c>
      <c r="E421" s="91" t="str">
        <f aca="false">E420</f>
        <v>管理者</v>
      </c>
      <c r="F421" s="91" t="str">
        <f aca="false">F420</f>
        <v>初級</v>
      </c>
      <c r="G421" s="91" t="str">
        <f aca="false">G420</f>
        <v>A</v>
      </c>
      <c r="H421" s="113" t="str">
        <f aca="false">H420</f>
        <v>設計</v>
      </c>
      <c r="I421" s="93" t="n">
        <f aca="false">I420</f>
        <v>2.08571428571429</v>
      </c>
      <c r="J421" s="94" t="s">
        <v>33</v>
      </c>
      <c r="K421" s="95"/>
      <c r="L421" s="96"/>
      <c r="M421" s="97" t="n">
        <f aca="false">M420</f>
        <v>0</v>
      </c>
      <c r="N421" s="98" t="n">
        <f aca="false">N420</f>
        <v>0</v>
      </c>
      <c r="O421" s="83"/>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4"/>
      <c r="AN421" s="84"/>
      <c r="AO421" s="84"/>
      <c r="AP421" s="84"/>
      <c r="AQ421" s="84"/>
      <c r="AR421" s="84"/>
      <c r="AS421" s="85"/>
      <c r="AT421" s="86"/>
      <c r="AU421" s="84"/>
      <c r="AV421" s="84"/>
      <c r="AW421" s="84"/>
      <c r="AX421" s="84"/>
      <c r="AY421" s="84"/>
      <c r="AZ421" s="84"/>
      <c r="BA421" s="84"/>
      <c r="BB421" s="84"/>
      <c r="BC421" s="84"/>
      <c r="BD421" s="84"/>
      <c r="BE421" s="84"/>
      <c r="BF421" s="84"/>
      <c r="BG421" s="84"/>
      <c r="BH421" s="84"/>
      <c r="BI421" s="84"/>
      <c r="BJ421" s="84"/>
      <c r="BK421" s="84"/>
      <c r="BL421" s="84"/>
      <c r="BM421" s="84"/>
      <c r="BN421" s="84"/>
      <c r="BO421" s="84"/>
      <c r="BP421" s="84"/>
      <c r="BQ421" s="84"/>
      <c r="BR421" s="84"/>
      <c r="BS421" s="84"/>
      <c r="BT421" s="84"/>
      <c r="BU421" s="84"/>
      <c r="BV421" s="84"/>
      <c r="BW421" s="84"/>
      <c r="BX421" s="85"/>
      <c r="BY421" s="86"/>
      <c r="BZ421" s="84"/>
      <c r="CA421" s="84"/>
      <c r="CB421" s="84"/>
      <c r="CC421" s="84"/>
      <c r="CD421" s="84"/>
      <c r="CE421" s="84"/>
      <c r="CF421" s="84"/>
      <c r="CG421" s="84"/>
      <c r="CH421" s="84"/>
      <c r="CI421" s="84"/>
      <c r="CJ421" s="84"/>
      <c r="CK421" s="84"/>
      <c r="CL421" s="84"/>
      <c r="CM421" s="84"/>
      <c r="CN421" s="84"/>
      <c r="CO421" s="84"/>
      <c r="CP421" s="84"/>
      <c r="CQ421" s="84"/>
      <c r="CR421" s="84"/>
      <c r="CS421" s="84"/>
      <c r="CT421" s="84"/>
      <c r="CU421" s="84"/>
      <c r="CV421" s="84"/>
      <c r="CW421" s="84"/>
      <c r="CX421" s="84"/>
      <c r="CY421" s="84"/>
      <c r="CZ421" s="84"/>
      <c r="DA421" s="84"/>
      <c r="DB421" s="84"/>
      <c r="DC421" s="85"/>
    </row>
    <row r="422" customFormat="false" ht="18.75" hidden="true" customHeight="false" outlineLevel="0" collapsed="false">
      <c r="A422" s="70" t="n">
        <f aca="false">(ROW()-6)/2</f>
        <v>208</v>
      </c>
      <c r="B422" s="100" t="n">
        <f aca="false">B421</f>
        <v>87</v>
      </c>
      <c r="C422" s="101" t="str">
        <f aca="false">C421</f>
        <v>改修履歴一覧画面</v>
      </c>
      <c r="D422" s="102" t="str">
        <f aca="false">D421</f>
        <v>改修履歴一覧画面の新規作成</v>
      </c>
      <c r="E422" s="74" t="str">
        <f aca="false">E420</f>
        <v>管理者</v>
      </c>
      <c r="F422" s="74" t="str">
        <f aca="false">F420</f>
        <v>初級</v>
      </c>
      <c r="G422" s="74" t="str">
        <f aca="false">G420</f>
        <v>A</v>
      </c>
      <c r="H422" s="77" t="s">
        <v>31</v>
      </c>
      <c r="I422" s="78" t="n">
        <f aca="false">変更管理台帳!$AX93</f>
        <v>3.6</v>
      </c>
      <c r="J422" s="79" t="s">
        <v>32</v>
      </c>
      <c r="K422" s="81" t="n">
        <f aca="false">IF($L420&lt;&gt;"",WORKDAY($L420,1,祝日・休校日!$B$3:$B$62),"")</f>
        <v>45357</v>
      </c>
      <c r="L422" s="81" t="n">
        <f aca="false">IF($K422&lt;&gt;"",WORKDAY($K422,$I422 -0.11,祝日・休校日!$B$3:$B$62),"")</f>
        <v>45362</v>
      </c>
      <c r="M422" s="76" t="n">
        <f aca="false">M421</f>
        <v>0</v>
      </c>
      <c r="N422" s="82" t="n">
        <f aca="false">IF(MAX(O422:DC422)&lt;&gt;0,IF(MAX(O423:DC423)/MAX(O422:DC422)=1,1,MAX(O423:DC423)/MAX(O422:DC422)),0)</f>
        <v>0</v>
      </c>
      <c r="O422" s="83"/>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5"/>
      <c r="AT422" s="86"/>
      <c r="AU422" s="84"/>
      <c r="AV422" s="84"/>
      <c r="AW422" s="84"/>
      <c r="AX422" s="84"/>
      <c r="AY422" s="84"/>
      <c r="AZ422" s="84"/>
      <c r="BA422" s="84"/>
      <c r="BB422" s="84"/>
      <c r="BC422" s="84"/>
      <c r="BD422" s="84"/>
      <c r="BE422" s="84"/>
      <c r="BF422" s="84"/>
      <c r="BG422" s="84"/>
      <c r="BH422" s="84"/>
      <c r="BI422" s="84"/>
      <c r="BJ422" s="84"/>
      <c r="BK422" s="84"/>
      <c r="BL422" s="84"/>
      <c r="BM422" s="84"/>
      <c r="BN422" s="84"/>
      <c r="BO422" s="84"/>
      <c r="BP422" s="84"/>
      <c r="BQ422" s="84"/>
      <c r="BR422" s="84"/>
      <c r="BS422" s="84"/>
      <c r="BT422" s="84"/>
      <c r="BU422" s="84"/>
      <c r="BV422" s="84"/>
      <c r="BW422" s="84"/>
      <c r="BX422" s="85"/>
      <c r="BY422" s="86"/>
      <c r="BZ422" s="84"/>
      <c r="CA422" s="84"/>
      <c r="CB422" s="84"/>
      <c r="CC422" s="84"/>
      <c r="CD422" s="84"/>
      <c r="CE422" s="84"/>
      <c r="CF422" s="84"/>
      <c r="CG422" s="84"/>
      <c r="CH422" s="84"/>
      <c r="CI422" s="84"/>
      <c r="CJ422" s="84"/>
      <c r="CK422" s="84"/>
      <c r="CL422" s="84"/>
      <c r="CM422" s="84"/>
      <c r="CN422" s="84"/>
      <c r="CO422" s="84"/>
      <c r="CP422" s="84"/>
      <c r="CQ422" s="84"/>
      <c r="CR422" s="84"/>
      <c r="CS422" s="84"/>
      <c r="CT422" s="84"/>
      <c r="CU422" s="84"/>
      <c r="CV422" s="84"/>
      <c r="CW422" s="84"/>
      <c r="CX422" s="84"/>
      <c r="CY422" s="84"/>
      <c r="CZ422" s="84"/>
      <c r="DA422" s="84"/>
      <c r="DB422" s="84"/>
      <c r="DC422" s="85"/>
    </row>
    <row r="423" customFormat="false" ht="18.75" hidden="true" customHeight="false" outlineLevel="0" collapsed="false">
      <c r="A423" s="87" t="n">
        <f aca="false">A422</f>
        <v>208</v>
      </c>
      <c r="B423" s="105" t="n">
        <f aca="false">B422</f>
        <v>87</v>
      </c>
      <c r="C423" s="106" t="str">
        <f aca="false">C422</f>
        <v>改修履歴一覧画面</v>
      </c>
      <c r="D423" s="107" t="str">
        <f aca="false">D422</f>
        <v>改修履歴一覧画面の新規作成</v>
      </c>
      <c r="E423" s="91" t="str">
        <f aca="false">E422</f>
        <v>管理者</v>
      </c>
      <c r="F423" s="91" t="str">
        <f aca="false">F422</f>
        <v>初級</v>
      </c>
      <c r="G423" s="91" t="str">
        <f aca="false">G422</f>
        <v>A</v>
      </c>
      <c r="H423" s="92" t="str">
        <f aca="false">H422</f>
        <v>製造</v>
      </c>
      <c r="I423" s="93" t="n">
        <f aca="false">I422</f>
        <v>3.6</v>
      </c>
      <c r="J423" s="94" t="s">
        <v>33</v>
      </c>
      <c r="K423" s="110"/>
      <c r="L423" s="96"/>
      <c r="M423" s="97" t="n">
        <f aca="false">M422</f>
        <v>0</v>
      </c>
      <c r="N423" s="98" t="n">
        <f aca="false">N422</f>
        <v>0</v>
      </c>
      <c r="O423" s="83"/>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5"/>
      <c r="AT423" s="86"/>
      <c r="AU423" s="84"/>
      <c r="AV423" s="84"/>
      <c r="AW423" s="84"/>
      <c r="AX423" s="84"/>
      <c r="AY423" s="84"/>
      <c r="AZ423" s="84"/>
      <c r="BA423" s="84"/>
      <c r="BB423" s="84"/>
      <c r="BC423" s="84"/>
      <c r="BD423" s="84"/>
      <c r="BE423" s="84"/>
      <c r="BF423" s="84"/>
      <c r="BG423" s="84"/>
      <c r="BH423" s="84"/>
      <c r="BI423" s="84"/>
      <c r="BJ423" s="84"/>
      <c r="BK423" s="84"/>
      <c r="BL423" s="84"/>
      <c r="BM423" s="84"/>
      <c r="BN423" s="84"/>
      <c r="BO423" s="84"/>
      <c r="BP423" s="84"/>
      <c r="BQ423" s="84"/>
      <c r="BR423" s="84"/>
      <c r="BS423" s="84"/>
      <c r="BT423" s="84"/>
      <c r="BU423" s="84"/>
      <c r="BV423" s="84"/>
      <c r="BW423" s="84"/>
      <c r="BX423" s="85"/>
      <c r="BY423" s="86"/>
      <c r="BZ423" s="84"/>
      <c r="CA423" s="84"/>
      <c r="CB423" s="84"/>
      <c r="CC423" s="84"/>
      <c r="CD423" s="84"/>
      <c r="CE423" s="84"/>
      <c r="CF423" s="84"/>
      <c r="CG423" s="84"/>
      <c r="CH423" s="84"/>
      <c r="CI423" s="84"/>
      <c r="CJ423" s="84"/>
      <c r="CK423" s="84"/>
      <c r="CL423" s="84"/>
      <c r="CM423" s="84"/>
      <c r="CN423" s="84"/>
      <c r="CO423" s="84"/>
      <c r="CP423" s="84"/>
      <c r="CQ423" s="84"/>
      <c r="CR423" s="84"/>
      <c r="CS423" s="84"/>
      <c r="CT423" s="84"/>
      <c r="CU423" s="84"/>
      <c r="CV423" s="84"/>
      <c r="CW423" s="84"/>
      <c r="CX423" s="84"/>
      <c r="CY423" s="84"/>
      <c r="CZ423" s="84"/>
      <c r="DA423" s="84"/>
      <c r="DB423" s="84"/>
      <c r="DC423" s="85"/>
    </row>
    <row r="424" customFormat="false" ht="18.75" hidden="true" customHeight="false" outlineLevel="0" collapsed="false">
      <c r="A424" s="99" t="n">
        <f aca="false">(ROW()-6)/2</f>
        <v>209</v>
      </c>
      <c r="B424" s="100" t="n">
        <f aca="false">B423</f>
        <v>87</v>
      </c>
      <c r="C424" s="101" t="str">
        <f aca="false">C423</f>
        <v>改修履歴一覧画面</v>
      </c>
      <c r="D424" s="102" t="str">
        <f aca="false">D423</f>
        <v>改修履歴一覧画面の新規作成</v>
      </c>
      <c r="E424" s="74" t="str">
        <f aca="false">E422</f>
        <v>管理者</v>
      </c>
      <c r="F424" s="74" t="str">
        <f aca="false">F422</f>
        <v>初級</v>
      </c>
      <c r="G424" s="74" t="str">
        <f aca="false">G422</f>
        <v>A</v>
      </c>
      <c r="H424" s="103" t="s">
        <v>34</v>
      </c>
      <c r="I424" s="78" t="n">
        <f aca="false">変更管理台帳!$BW93</f>
        <v>2.94285714285714</v>
      </c>
      <c r="J424" s="79" t="s">
        <v>32</v>
      </c>
      <c r="K424" s="81" t="n">
        <f aca="false">IF($L422&lt;&gt;"",WORKDAY($L422,1,祝日・休校日!$B$3:$B$62),"")</f>
        <v>45363</v>
      </c>
      <c r="L424" s="81" t="n">
        <f aca="false">IF($K424&lt;&gt;"",WORKDAY($K424,$I424 -0.11,祝日・休校日!$B$3:$B$62),"")</f>
        <v>45365</v>
      </c>
      <c r="M424" s="76" t="n">
        <f aca="false">M423</f>
        <v>0</v>
      </c>
      <c r="N424" s="82" t="n">
        <f aca="false">IF(MAX(O424:DC424)&lt;&gt;0,IF(MAX(O425:DC425)/MAX(O424:DC424)=1,1,MAX(O425:DC425)/MAX(O424:DC424)),0)</f>
        <v>0</v>
      </c>
      <c r="O424" s="83"/>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5"/>
      <c r="AT424" s="86"/>
      <c r="AU424" s="84"/>
      <c r="AV424" s="84"/>
      <c r="AW424" s="84"/>
      <c r="AX424" s="84"/>
      <c r="AY424" s="84"/>
      <c r="AZ424" s="84"/>
      <c r="BA424" s="84"/>
      <c r="BB424" s="84"/>
      <c r="BC424" s="84"/>
      <c r="BD424" s="84"/>
      <c r="BE424" s="84"/>
      <c r="BF424" s="84"/>
      <c r="BG424" s="84"/>
      <c r="BH424" s="84"/>
      <c r="BI424" s="84"/>
      <c r="BJ424" s="84"/>
      <c r="BK424" s="84"/>
      <c r="BL424" s="84"/>
      <c r="BM424" s="84"/>
      <c r="BN424" s="84"/>
      <c r="BO424" s="84"/>
      <c r="BP424" s="84"/>
      <c r="BQ424" s="84"/>
      <c r="BR424" s="84"/>
      <c r="BS424" s="84"/>
      <c r="BT424" s="84"/>
      <c r="BU424" s="84"/>
      <c r="BV424" s="84"/>
      <c r="BW424" s="84"/>
      <c r="BX424" s="85"/>
      <c r="BY424" s="86"/>
      <c r="BZ424" s="84"/>
      <c r="CA424" s="84"/>
      <c r="CB424" s="84"/>
      <c r="CC424" s="84"/>
      <c r="CD424" s="84"/>
      <c r="CE424" s="84"/>
      <c r="CF424" s="84"/>
      <c r="CG424" s="84"/>
      <c r="CH424" s="84"/>
      <c r="CI424" s="84"/>
      <c r="CJ424" s="84"/>
      <c r="CK424" s="84"/>
      <c r="CL424" s="84"/>
      <c r="CM424" s="84"/>
      <c r="CN424" s="84"/>
      <c r="CO424" s="84"/>
      <c r="CP424" s="84"/>
      <c r="CQ424" s="84"/>
      <c r="CR424" s="84"/>
      <c r="CS424" s="84"/>
      <c r="CT424" s="84"/>
      <c r="CU424" s="84"/>
      <c r="CV424" s="84"/>
      <c r="CW424" s="84"/>
      <c r="CX424" s="84"/>
      <c r="CY424" s="84"/>
      <c r="CZ424" s="84"/>
      <c r="DA424" s="84"/>
      <c r="DB424" s="84"/>
      <c r="DC424" s="85"/>
    </row>
    <row r="425" customFormat="false" ht="18.75" hidden="true" customHeight="false" outlineLevel="0" collapsed="false">
      <c r="A425" s="104" t="n">
        <f aca="false">A424</f>
        <v>209</v>
      </c>
      <c r="B425" s="105" t="n">
        <f aca="false">B424</f>
        <v>87</v>
      </c>
      <c r="C425" s="106" t="str">
        <f aca="false">C424</f>
        <v>改修履歴一覧画面</v>
      </c>
      <c r="D425" s="107" t="str">
        <f aca="false">D424</f>
        <v>改修履歴一覧画面の新規作成</v>
      </c>
      <c r="E425" s="91" t="str">
        <f aca="false">E424</f>
        <v>管理者</v>
      </c>
      <c r="F425" s="91" t="str">
        <f aca="false">F424</f>
        <v>初級</v>
      </c>
      <c r="G425" s="91" t="str">
        <f aca="false">G424</f>
        <v>A</v>
      </c>
      <c r="H425" s="108" t="str">
        <f aca="false">H424</f>
        <v>試験</v>
      </c>
      <c r="I425" s="109" t="n">
        <f aca="false">I424</f>
        <v>2.94285714285714</v>
      </c>
      <c r="J425" s="94" t="s">
        <v>33</v>
      </c>
      <c r="K425" s="110"/>
      <c r="L425" s="96"/>
      <c r="M425" s="97" t="n">
        <f aca="false">M424</f>
        <v>0</v>
      </c>
      <c r="N425" s="98" t="n">
        <f aca="false">N424</f>
        <v>0</v>
      </c>
      <c r="O425" s="83"/>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5"/>
      <c r="AT425" s="86"/>
      <c r="AU425" s="84"/>
      <c r="AV425" s="84"/>
      <c r="AW425" s="84"/>
      <c r="AX425" s="84"/>
      <c r="AY425" s="84"/>
      <c r="AZ425" s="84"/>
      <c r="BA425" s="84"/>
      <c r="BB425" s="84"/>
      <c r="BC425" s="84"/>
      <c r="BD425" s="84"/>
      <c r="BE425" s="84"/>
      <c r="BF425" s="84"/>
      <c r="BG425" s="84"/>
      <c r="BH425" s="84"/>
      <c r="BI425" s="84"/>
      <c r="BJ425" s="84"/>
      <c r="BK425" s="84"/>
      <c r="BL425" s="84"/>
      <c r="BM425" s="84"/>
      <c r="BN425" s="84"/>
      <c r="BO425" s="84"/>
      <c r="BP425" s="84"/>
      <c r="BQ425" s="84"/>
      <c r="BR425" s="84"/>
      <c r="BS425" s="84"/>
      <c r="BT425" s="84"/>
      <c r="BU425" s="84"/>
      <c r="BV425" s="84"/>
      <c r="BW425" s="84"/>
      <c r="BX425" s="85"/>
      <c r="BY425" s="86"/>
      <c r="BZ425" s="84"/>
      <c r="CA425" s="84"/>
      <c r="CB425" s="84"/>
      <c r="CC425" s="84"/>
      <c r="CD425" s="84"/>
      <c r="CE425" s="84"/>
      <c r="CF425" s="84"/>
      <c r="CG425" s="84"/>
      <c r="CH425" s="84"/>
      <c r="CI425" s="84"/>
      <c r="CJ425" s="84"/>
      <c r="CK425" s="84"/>
      <c r="CL425" s="84"/>
      <c r="CM425" s="84"/>
      <c r="CN425" s="84"/>
      <c r="CO425" s="84"/>
      <c r="CP425" s="84"/>
      <c r="CQ425" s="84"/>
      <c r="CR425" s="84"/>
      <c r="CS425" s="84"/>
      <c r="CT425" s="84"/>
      <c r="CU425" s="84"/>
      <c r="CV425" s="84"/>
      <c r="CW425" s="84"/>
      <c r="CX425" s="84"/>
      <c r="CY425" s="84"/>
      <c r="CZ425" s="84"/>
      <c r="DA425" s="84"/>
      <c r="DB425" s="84"/>
      <c r="DC425" s="85"/>
    </row>
    <row r="426" customFormat="false" ht="18.75" hidden="true" customHeight="false" outlineLevel="0" collapsed="false">
      <c r="A426" s="70" t="n">
        <f aca="false">(ROW()-6)/2</f>
        <v>210</v>
      </c>
      <c r="B426" s="71" t="n">
        <f aca="false">変更管理台帳!$A94</f>
        <v>88</v>
      </c>
      <c r="C426" s="72" t="str">
        <f aca="false">変更管理台帳!$B94</f>
        <v>改修登録画面</v>
      </c>
      <c r="D426" s="73" t="str">
        <f aca="false">変更管理台帳!$C94</f>
        <v>改修登録画面の新規作成</v>
      </c>
      <c r="E426" s="74" t="str">
        <f aca="false">変更管理台帳!$G94</f>
        <v>管理者</v>
      </c>
      <c r="F426" s="75" t="str">
        <f aca="false">変更管理台帳!$K94</f>
        <v>中級</v>
      </c>
      <c r="G426" s="76" t="str">
        <f aca="false">変更管理台帳!$L94</f>
        <v>B</v>
      </c>
      <c r="H426" s="112" t="s">
        <v>36</v>
      </c>
      <c r="I426" s="78" t="n">
        <f aca="false">変更管理台帳!$AE94</f>
        <v>1.95714285714286</v>
      </c>
      <c r="J426" s="79" t="s">
        <v>32</v>
      </c>
      <c r="K426" s="80" t="n">
        <v>45384</v>
      </c>
      <c r="L426" s="81" t="n">
        <f aca="false">IF($K426&lt;&gt;"",WORKDAY($K426,$I426 -0.11,祝日・休校日!$B$3:$B$62),"")</f>
        <v>45385</v>
      </c>
      <c r="M426" s="76"/>
      <c r="N426" s="82" t="n">
        <f aca="false">IF(MAX(O426:DC426)&lt;&gt;0,IF(MAX(O427:DC427)/MAX(O426:DC426)=1,1,MAX(O427:DC427)/MAX(O426:DC426)),0)</f>
        <v>0</v>
      </c>
      <c r="O426" s="83"/>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5"/>
      <c r="AT426" s="86"/>
      <c r="AU426" s="84"/>
      <c r="AV426" s="84"/>
      <c r="AW426" s="84"/>
      <c r="AX426" s="84"/>
      <c r="AY426" s="84"/>
      <c r="AZ426" s="84"/>
      <c r="BA426" s="84"/>
      <c r="BB426" s="84"/>
      <c r="BC426" s="84"/>
      <c r="BD426" s="84"/>
      <c r="BE426" s="84"/>
      <c r="BF426" s="84"/>
      <c r="BG426" s="84"/>
      <c r="BH426" s="84"/>
      <c r="BI426" s="84"/>
      <c r="BJ426" s="84"/>
      <c r="BK426" s="84"/>
      <c r="BL426" s="84"/>
      <c r="BM426" s="84"/>
      <c r="BN426" s="84"/>
      <c r="BO426" s="84"/>
      <c r="BP426" s="84"/>
      <c r="BQ426" s="84"/>
      <c r="BR426" s="84"/>
      <c r="BS426" s="84"/>
      <c r="BT426" s="84"/>
      <c r="BU426" s="84"/>
      <c r="BV426" s="84"/>
      <c r="BW426" s="84"/>
      <c r="BX426" s="85"/>
      <c r="BY426" s="86"/>
      <c r="BZ426" s="84"/>
      <c r="CA426" s="84"/>
      <c r="CB426" s="84"/>
      <c r="CC426" s="84"/>
      <c r="CD426" s="84"/>
      <c r="CE426" s="84"/>
      <c r="CF426" s="84"/>
      <c r="CG426" s="84"/>
      <c r="CH426" s="84"/>
      <c r="CI426" s="84"/>
      <c r="CJ426" s="84"/>
      <c r="CK426" s="84"/>
      <c r="CL426" s="84"/>
      <c r="CM426" s="84"/>
      <c r="CN426" s="84"/>
      <c r="CO426" s="84"/>
      <c r="CP426" s="84"/>
      <c r="CQ426" s="84"/>
      <c r="CR426" s="84"/>
      <c r="CS426" s="84"/>
      <c r="CT426" s="84"/>
      <c r="CU426" s="84"/>
      <c r="CV426" s="84"/>
      <c r="CW426" s="84"/>
      <c r="CX426" s="84"/>
      <c r="CY426" s="84"/>
      <c r="CZ426" s="84"/>
      <c r="DA426" s="84"/>
      <c r="DB426" s="84"/>
      <c r="DC426" s="85"/>
    </row>
    <row r="427" customFormat="false" ht="18.75" hidden="true" customHeight="false" outlineLevel="0" collapsed="false">
      <c r="A427" s="87" t="n">
        <f aca="false">A426</f>
        <v>210</v>
      </c>
      <c r="B427" s="88" t="n">
        <f aca="false">B426</f>
        <v>88</v>
      </c>
      <c r="C427" s="89" t="str">
        <f aca="false">C426</f>
        <v>改修登録画面</v>
      </c>
      <c r="D427" s="90" t="str">
        <f aca="false">D426</f>
        <v>改修登録画面の新規作成</v>
      </c>
      <c r="E427" s="91" t="str">
        <f aca="false">E426</f>
        <v>管理者</v>
      </c>
      <c r="F427" s="91" t="str">
        <f aca="false">F426</f>
        <v>中級</v>
      </c>
      <c r="G427" s="91" t="str">
        <f aca="false">G426</f>
        <v>B</v>
      </c>
      <c r="H427" s="113" t="str">
        <f aca="false">H426</f>
        <v>設計</v>
      </c>
      <c r="I427" s="93" t="n">
        <f aca="false">I426</f>
        <v>1.95714285714286</v>
      </c>
      <c r="J427" s="94" t="s">
        <v>33</v>
      </c>
      <c r="K427" s="95"/>
      <c r="L427" s="96"/>
      <c r="M427" s="97" t="n">
        <f aca="false">M426</f>
        <v>0</v>
      </c>
      <c r="N427" s="98" t="n">
        <f aca="false">N426</f>
        <v>0</v>
      </c>
      <c r="O427" s="83"/>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5"/>
      <c r="AT427" s="86"/>
      <c r="AU427" s="84"/>
      <c r="AV427" s="84"/>
      <c r="AW427" s="84"/>
      <c r="AX427" s="84"/>
      <c r="AY427" s="84"/>
      <c r="AZ427" s="84"/>
      <c r="BA427" s="84"/>
      <c r="BB427" s="84"/>
      <c r="BC427" s="84"/>
      <c r="BD427" s="84"/>
      <c r="BE427" s="84"/>
      <c r="BF427" s="84"/>
      <c r="BG427" s="84"/>
      <c r="BH427" s="84"/>
      <c r="BI427" s="84"/>
      <c r="BJ427" s="84"/>
      <c r="BK427" s="84"/>
      <c r="BL427" s="84"/>
      <c r="BM427" s="84"/>
      <c r="BN427" s="84"/>
      <c r="BO427" s="84"/>
      <c r="BP427" s="84"/>
      <c r="BQ427" s="84"/>
      <c r="BR427" s="84"/>
      <c r="BS427" s="84"/>
      <c r="BT427" s="84"/>
      <c r="BU427" s="84"/>
      <c r="BV427" s="84"/>
      <c r="BW427" s="84"/>
      <c r="BX427" s="85"/>
      <c r="BY427" s="86"/>
      <c r="BZ427" s="84"/>
      <c r="CA427" s="84"/>
      <c r="CB427" s="84"/>
      <c r="CC427" s="84"/>
      <c r="CD427" s="84"/>
      <c r="CE427" s="84"/>
      <c r="CF427" s="84"/>
      <c r="CG427" s="84"/>
      <c r="CH427" s="84"/>
      <c r="CI427" s="84"/>
      <c r="CJ427" s="84"/>
      <c r="CK427" s="84"/>
      <c r="CL427" s="84"/>
      <c r="CM427" s="84"/>
      <c r="CN427" s="84"/>
      <c r="CO427" s="84"/>
      <c r="CP427" s="84"/>
      <c r="CQ427" s="84"/>
      <c r="CR427" s="84"/>
      <c r="CS427" s="84"/>
      <c r="CT427" s="84"/>
      <c r="CU427" s="84"/>
      <c r="CV427" s="84"/>
      <c r="CW427" s="84"/>
      <c r="CX427" s="84"/>
      <c r="CY427" s="84"/>
      <c r="CZ427" s="84"/>
      <c r="DA427" s="84"/>
      <c r="DB427" s="84"/>
      <c r="DC427" s="85"/>
    </row>
    <row r="428" customFormat="false" ht="18.75" hidden="true" customHeight="false" outlineLevel="0" collapsed="false">
      <c r="A428" s="70" t="n">
        <f aca="false">(ROW()-6)/2</f>
        <v>211</v>
      </c>
      <c r="B428" s="100" t="n">
        <f aca="false">B427</f>
        <v>88</v>
      </c>
      <c r="C428" s="101" t="str">
        <f aca="false">C427</f>
        <v>改修登録画面</v>
      </c>
      <c r="D428" s="102" t="str">
        <f aca="false">D427</f>
        <v>改修登録画面の新規作成</v>
      </c>
      <c r="E428" s="74" t="str">
        <f aca="false">E426</f>
        <v>管理者</v>
      </c>
      <c r="F428" s="74" t="str">
        <f aca="false">F426</f>
        <v>中級</v>
      </c>
      <c r="G428" s="74" t="str">
        <f aca="false">G426</f>
        <v>B</v>
      </c>
      <c r="H428" s="77" t="s">
        <v>31</v>
      </c>
      <c r="I428" s="78" t="n">
        <f aca="false">変更管理台帳!$AX94</f>
        <v>3.51428571428571</v>
      </c>
      <c r="J428" s="79" t="s">
        <v>32</v>
      </c>
      <c r="K428" s="81" t="n">
        <f aca="false">IF($L426&lt;&gt;"",WORKDAY($L426,1,祝日・休校日!$B$3:$B$62),"")</f>
        <v>45386</v>
      </c>
      <c r="L428" s="81" t="n">
        <f aca="false">IF($K428&lt;&gt;"",WORKDAY($K428,$I428 -0.11,祝日・休校日!$B$3:$B$62),"")</f>
        <v>45391</v>
      </c>
      <c r="M428" s="76" t="n">
        <f aca="false">M427</f>
        <v>0</v>
      </c>
      <c r="N428" s="82" t="n">
        <f aca="false">IF(MAX(O428:DC428)&lt;&gt;0,IF(MAX(O429:DC429)/MAX(O428:DC428)=1,1,MAX(O429:DC429)/MAX(O428:DC428)),0)</f>
        <v>0</v>
      </c>
      <c r="O428" s="83"/>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5"/>
      <c r="AT428" s="86"/>
      <c r="AU428" s="84"/>
      <c r="AV428" s="84"/>
      <c r="AW428" s="84"/>
      <c r="AX428" s="84"/>
      <c r="AY428" s="84"/>
      <c r="AZ428" s="84"/>
      <c r="BA428" s="84"/>
      <c r="BB428" s="84"/>
      <c r="BC428" s="84"/>
      <c r="BD428" s="84"/>
      <c r="BE428" s="84"/>
      <c r="BF428" s="84"/>
      <c r="BG428" s="84"/>
      <c r="BH428" s="84"/>
      <c r="BI428" s="84"/>
      <c r="BJ428" s="84"/>
      <c r="BK428" s="84"/>
      <c r="BL428" s="84"/>
      <c r="BM428" s="84"/>
      <c r="BN428" s="84"/>
      <c r="BO428" s="84"/>
      <c r="BP428" s="84"/>
      <c r="BQ428" s="84"/>
      <c r="BR428" s="84"/>
      <c r="BS428" s="84"/>
      <c r="BT428" s="84"/>
      <c r="BU428" s="84"/>
      <c r="BV428" s="84"/>
      <c r="BW428" s="84"/>
      <c r="BX428" s="85"/>
      <c r="BY428" s="86"/>
      <c r="BZ428" s="84"/>
      <c r="CA428" s="84"/>
      <c r="CB428" s="84"/>
      <c r="CC428" s="84"/>
      <c r="CD428" s="84"/>
      <c r="CE428" s="84"/>
      <c r="CF428" s="84"/>
      <c r="CG428" s="84"/>
      <c r="CH428" s="84"/>
      <c r="CI428" s="84"/>
      <c r="CJ428" s="84"/>
      <c r="CK428" s="84"/>
      <c r="CL428" s="84"/>
      <c r="CM428" s="84"/>
      <c r="CN428" s="84"/>
      <c r="CO428" s="84"/>
      <c r="CP428" s="84"/>
      <c r="CQ428" s="84"/>
      <c r="CR428" s="84"/>
      <c r="CS428" s="84"/>
      <c r="CT428" s="84"/>
      <c r="CU428" s="84"/>
      <c r="CV428" s="84"/>
      <c r="CW428" s="84"/>
      <c r="CX428" s="84"/>
      <c r="CY428" s="84"/>
      <c r="CZ428" s="84"/>
      <c r="DA428" s="84"/>
      <c r="DB428" s="84"/>
      <c r="DC428" s="85"/>
    </row>
    <row r="429" customFormat="false" ht="18.75" hidden="true" customHeight="false" outlineLevel="0" collapsed="false">
      <c r="A429" s="87" t="n">
        <f aca="false">A428</f>
        <v>211</v>
      </c>
      <c r="B429" s="105" t="n">
        <f aca="false">B428</f>
        <v>88</v>
      </c>
      <c r="C429" s="106" t="str">
        <f aca="false">C428</f>
        <v>改修登録画面</v>
      </c>
      <c r="D429" s="107" t="str">
        <f aca="false">D428</f>
        <v>改修登録画面の新規作成</v>
      </c>
      <c r="E429" s="91" t="str">
        <f aca="false">E428</f>
        <v>管理者</v>
      </c>
      <c r="F429" s="91" t="str">
        <f aca="false">F428</f>
        <v>中級</v>
      </c>
      <c r="G429" s="91" t="str">
        <f aca="false">G428</f>
        <v>B</v>
      </c>
      <c r="H429" s="92" t="str">
        <f aca="false">H428</f>
        <v>製造</v>
      </c>
      <c r="I429" s="93" t="n">
        <f aca="false">I428</f>
        <v>3.51428571428571</v>
      </c>
      <c r="J429" s="94" t="s">
        <v>33</v>
      </c>
      <c r="K429" s="110"/>
      <c r="L429" s="96"/>
      <c r="M429" s="97" t="n">
        <f aca="false">M428</f>
        <v>0</v>
      </c>
      <c r="N429" s="98" t="n">
        <f aca="false">N428</f>
        <v>0</v>
      </c>
      <c r="O429" s="83"/>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5"/>
      <c r="AT429" s="86"/>
      <c r="AU429" s="84"/>
      <c r="AV429" s="84"/>
      <c r="AW429" s="84"/>
      <c r="AX429" s="84"/>
      <c r="AY429" s="84"/>
      <c r="AZ429" s="84"/>
      <c r="BA429" s="84"/>
      <c r="BB429" s="84"/>
      <c r="BC429" s="84"/>
      <c r="BD429" s="84"/>
      <c r="BE429" s="84"/>
      <c r="BF429" s="84"/>
      <c r="BG429" s="84"/>
      <c r="BH429" s="84"/>
      <c r="BI429" s="84"/>
      <c r="BJ429" s="84"/>
      <c r="BK429" s="84"/>
      <c r="BL429" s="84"/>
      <c r="BM429" s="84"/>
      <c r="BN429" s="84"/>
      <c r="BO429" s="84"/>
      <c r="BP429" s="84"/>
      <c r="BQ429" s="84"/>
      <c r="BR429" s="84"/>
      <c r="BS429" s="84"/>
      <c r="BT429" s="84"/>
      <c r="BU429" s="84"/>
      <c r="BV429" s="84"/>
      <c r="BW429" s="84"/>
      <c r="BX429" s="85"/>
      <c r="BY429" s="86"/>
      <c r="BZ429" s="84"/>
      <c r="CA429" s="84"/>
      <c r="CB429" s="84"/>
      <c r="CC429" s="84"/>
      <c r="CD429" s="84"/>
      <c r="CE429" s="84"/>
      <c r="CF429" s="84"/>
      <c r="CG429" s="84"/>
      <c r="CH429" s="84"/>
      <c r="CI429" s="84"/>
      <c r="CJ429" s="84"/>
      <c r="CK429" s="84"/>
      <c r="CL429" s="84"/>
      <c r="CM429" s="84"/>
      <c r="CN429" s="84"/>
      <c r="CO429" s="84"/>
      <c r="CP429" s="84"/>
      <c r="CQ429" s="84"/>
      <c r="CR429" s="84"/>
      <c r="CS429" s="84"/>
      <c r="CT429" s="84"/>
      <c r="CU429" s="84"/>
      <c r="CV429" s="84"/>
      <c r="CW429" s="84"/>
      <c r="CX429" s="84"/>
      <c r="CY429" s="84"/>
      <c r="CZ429" s="84"/>
      <c r="DA429" s="84"/>
      <c r="DB429" s="84"/>
      <c r="DC429" s="85"/>
    </row>
    <row r="430" customFormat="false" ht="18.75" hidden="true" customHeight="false" outlineLevel="0" collapsed="false">
      <c r="A430" s="99" t="n">
        <f aca="false">(ROW()-6)/2</f>
        <v>212</v>
      </c>
      <c r="B430" s="100" t="n">
        <f aca="false">B429</f>
        <v>88</v>
      </c>
      <c r="C430" s="101" t="str">
        <f aca="false">C429</f>
        <v>改修登録画面</v>
      </c>
      <c r="D430" s="102" t="str">
        <f aca="false">D429</f>
        <v>改修登録画面の新規作成</v>
      </c>
      <c r="E430" s="74" t="str">
        <f aca="false">E428</f>
        <v>管理者</v>
      </c>
      <c r="F430" s="74" t="str">
        <f aca="false">F428</f>
        <v>中級</v>
      </c>
      <c r="G430" s="74" t="str">
        <f aca="false">G428</f>
        <v>B</v>
      </c>
      <c r="H430" s="103" t="s">
        <v>34</v>
      </c>
      <c r="I430" s="78" t="n">
        <f aca="false">変更管理台帳!$BW94</f>
        <v>3.85714285714286</v>
      </c>
      <c r="J430" s="79" t="s">
        <v>32</v>
      </c>
      <c r="K430" s="81" t="n">
        <f aca="false">IF($L428&lt;&gt;"",WORKDAY($L428,1,祝日・休校日!$B$3:$B$62),"")</f>
        <v>45392</v>
      </c>
      <c r="L430" s="81" t="n">
        <f aca="false">IF($K430&lt;&gt;"",WORKDAY($K430,$I430 -0.11,祝日・休校日!$B$3:$B$62),"")</f>
        <v>45397</v>
      </c>
      <c r="M430" s="76" t="n">
        <f aca="false">M429</f>
        <v>0</v>
      </c>
      <c r="N430" s="82" t="n">
        <f aca="false">IF(MAX(O430:DC430)&lt;&gt;0,IF(MAX(O431:DC431)/MAX(O430:DC430)=1,1,MAX(O431:DC431)/MAX(O430:DC430)),0)</f>
        <v>0</v>
      </c>
      <c r="O430" s="83"/>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5"/>
      <c r="AT430" s="86"/>
      <c r="AU430" s="84"/>
      <c r="AV430" s="84"/>
      <c r="AW430" s="84"/>
      <c r="AX430" s="84"/>
      <c r="AY430" s="84"/>
      <c r="AZ430" s="84"/>
      <c r="BA430" s="84"/>
      <c r="BB430" s="84"/>
      <c r="BC430" s="84"/>
      <c r="BD430" s="84"/>
      <c r="BE430" s="84"/>
      <c r="BF430" s="84"/>
      <c r="BG430" s="84"/>
      <c r="BH430" s="84"/>
      <c r="BI430" s="84"/>
      <c r="BJ430" s="84"/>
      <c r="BK430" s="84"/>
      <c r="BL430" s="84"/>
      <c r="BM430" s="84"/>
      <c r="BN430" s="84"/>
      <c r="BO430" s="84"/>
      <c r="BP430" s="84"/>
      <c r="BQ430" s="84"/>
      <c r="BR430" s="84"/>
      <c r="BS430" s="84"/>
      <c r="BT430" s="84"/>
      <c r="BU430" s="84"/>
      <c r="BV430" s="84"/>
      <c r="BW430" s="84"/>
      <c r="BX430" s="85"/>
      <c r="BY430" s="86"/>
      <c r="BZ430" s="84"/>
      <c r="CA430" s="84"/>
      <c r="CB430" s="84"/>
      <c r="CC430" s="84"/>
      <c r="CD430" s="84"/>
      <c r="CE430" s="84"/>
      <c r="CF430" s="84"/>
      <c r="CG430" s="84"/>
      <c r="CH430" s="84"/>
      <c r="CI430" s="84"/>
      <c r="CJ430" s="84"/>
      <c r="CK430" s="84"/>
      <c r="CL430" s="84"/>
      <c r="CM430" s="84"/>
      <c r="CN430" s="84"/>
      <c r="CO430" s="84"/>
      <c r="CP430" s="84"/>
      <c r="CQ430" s="84"/>
      <c r="CR430" s="84"/>
      <c r="CS430" s="84"/>
      <c r="CT430" s="84"/>
      <c r="CU430" s="84"/>
      <c r="CV430" s="84"/>
      <c r="CW430" s="84"/>
      <c r="CX430" s="84"/>
      <c r="CY430" s="84"/>
      <c r="CZ430" s="84"/>
      <c r="DA430" s="84"/>
      <c r="DB430" s="84"/>
      <c r="DC430" s="85"/>
    </row>
    <row r="431" customFormat="false" ht="18.75" hidden="true" customHeight="false" outlineLevel="0" collapsed="false">
      <c r="A431" s="104" t="n">
        <f aca="false">A430</f>
        <v>212</v>
      </c>
      <c r="B431" s="105" t="n">
        <f aca="false">B430</f>
        <v>88</v>
      </c>
      <c r="C431" s="106" t="str">
        <f aca="false">C430</f>
        <v>改修登録画面</v>
      </c>
      <c r="D431" s="107" t="str">
        <f aca="false">D430</f>
        <v>改修登録画面の新規作成</v>
      </c>
      <c r="E431" s="91" t="str">
        <f aca="false">E430</f>
        <v>管理者</v>
      </c>
      <c r="F431" s="91" t="str">
        <f aca="false">F430</f>
        <v>中級</v>
      </c>
      <c r="G431" s="91" t="str">
        <f aca="false">G430</f>
        <v>B</v>
      </c>
      <c r="H431" s="108" t="str">
        <f aca="false">H430</f>
        <v>試験</v>
      </c>
      <c r="I431" s="109" t="n">
        <f aca="false">I430</f>
        <v>3.85714285714286</v>
      </c>
      <c r="J431" s="94" t="s">
        <v>33</v>
      </c>
      <c r="K431" s="110"/>
      <c r="L431" s="96"/>
      <c r="M431" s="97" t="n">
        <f aca="false">M430</f>
        <v>0</v>
      </c>
      <c r="N431" s="98" t="n">
        <f aca="false">N430</f>
        <v>0</v>
      </c>
      <c r="O431" s="83"/>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5"/>
      <c r="AT431" s="86"/>
      <c r="AU431" s="84"/>
      <c r="AV431" s="84"/>
      <c r="AW431" s="84"/>
      <c r="AX431" s="84"/>
      <c r="AY431" s="84"/>
      <c r="AZ431" s="84"/>
      <c r="BA431" s="84"/>
      <c r="BB431" s="84"/>
      <c r="BC431" s="84"/>
      <c r="BD431" s="84"/>
      <c r="BE431" s="84"/>
      <c r="BF431" s="84"/>
      <c r="BG431" s="84"/>
      <c r="BH431" s="84"/>
      <c r="BI431" s="84"/>
      <c r="BJ431" s="84"/>
      <c r="BK431" s="84"/>
      <c r="BL431" s="84"/>
      <c r="BM431" s="84"/>
      <c r="BN431" s="84"/>
      <c r="BO431" s="84"/>
      <c r="BP431" s="84"/>
      <c r="BQ431" s="84"/>
      <c r="BR431" s="84"/>
      <c r="BS431" s="84"/>
      <c r="BT431" s="84"/>
      <c r="BU431" s="84"/>
      <c r="BV431" s="84"/>
      <c r="BW431" s="84"/>
      <c r="BX431" s="85"/>
      <c r="BY431" s="86"/>
      <c r="BZ431" s="84"/>
      <c r="CA431" s="84"/>
      <c r="CB431" s="84"/>
      <c r="CC431" s="84"/>
      <c r="CD431" s="84"/>
      <c r="CE431" s="84"/>
      <c r="CF431" s="84"/>
      <c r="CG431" s="84"/>
      <c r="CH431" s="84"/>
      <c r="CI431" s="84"/>
      <c r="CJ431" s="84"/>
      <c r="CK431" s="84"/>
      <c r="CL431" s="84"/>
      <c r="CM431" s="84"/>
      <c r="CN431" s="84"/>
      <c r="CO431" s="84"/>
      <c r="CP431" s="84"/>
      <c r="CQ431" s="84"/>
      <c r="CR431" s="84"/>
      <c r="CS431" s="84"/>
      <c r="CT431" s="84"/>
      <c r="CU431" s="84"/>
      <c r="CV431" s="84"/>
      <c r="CW431" s="84"/>
      <c r="CX431" s="84"/>
      <c r="CY431" s="84"/>
      <c r="CZ431" s="84"/>
      <c r="DA431" s="84"/>
      <c r="DB431" s="84"/>
      <c r="DC431" s="85"/>
    </row>
    <row r="432" customFormat="false" ht="18.75" hidden="true" customHeight="false" outlineLevel="0" collapsed="false">
      <c r="A432" s="70" t="n">
        <f aca="false">(ROW()-6)/2</f>
        <v>213</v>
      </c>
      <c r="B432" s="71" t="n">
        <f aca="false">変更管理台帳!$A95</f>
        <v>89</v>
      </c>
      <c r="C432" s="72" t="str">
        <f aca="false">変更管理台帳!$B95</f>
        <v>よくある質問一覧画面</v>
      </c>
      <c r="D432" s="73" t="str">
        <f aca="false">変更管理台帳!$C95</f>
        <v>よくある質問一覧画面の新規作成</v>
      </c>
      <c r="E432" s="74" t="str">
        <f aca="false">変更管理台帳!$G95</f>
        <v>管理者</v>
      </c>
      <c r="F432" s="75" t="str">
        <f aca="false">変更管理台帳!$K95</f>
        <v>中級</v>
      </c>
      <c r="G432" s="76" t="n">
        <f aca="false">変更管理台帳!$L95</f>
        <v>0</v>
      </c>
      <c r="H432" s="112" t="s">
        <v>36</v>
      </c>
      <c r="I432" s="78" t="n">
        <f aca="false">変更管理台帳!$AE95</f>
        <v>4.74285714285714</v>
      </c>
      <c r="J432" s="79" t="s">
        <v>32</v>
      </c>
      <c r="K432" s="80"/>
      <c r="L432" s="81" t="str">
        <f aca="false">IF($K432&lt;&gt;"",WORKDAY($K432,$I432 -0.11,祝日・休校日!$B$3:$B$62),"")</f>
        <v/>
      </c>
      <c r="M432" s="76"/>
      <c r="N432" s="82" t="n">
        <f aca="false">IF(MAX(O432:DC432)&lt;&gt;0,IF(MAX(O433:DC433)/MAX(O432:DC432)=1,1,MAX(O433:DC433)/MAX(O432:DC432)),0)</f>
        <v>0</v>
      </c>
      <c r="O432" s="83"/>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5"/>
      <c r="AT432" s="86"/>
      <c r="AU432" s="84"/>
      <c r="AV432" s="84"/>
      <c r="AW432" s="84"/>
      <c r="AX432" s="84"/>
      <c r="AY432" s="84"/>
      <c r="AZ432" s="84"/>
      <c r="BA432" s="84"/>
      <c r="BB432" s="84"/>
      <c r="BC432" s="84"/>
      <c r="BD432" s="84"/>
      <c r="BE432" s="84"/>
      <c r="BF432" s="84"/>
      <c r="BG432" s="84"/>
      <c r="BH432" s="84"/>
      <c r="BI432" s="84"/>
      <c r="BJ432" s="84"/>
      <c r="BK432" s="84"/>
      <c r="BL432" s="84"/>
      <c r="BM432" s="84"/>
      <c r="BN432" s="84"/>
      <c r="BO432" s="84"/>
      <c r="BP432" s="84"/>
      <c r="BQ432" s="84"/>
      <c r="BR432" s="84"/>
      <c r="BS432" s="84"/>
      <c r="BT432" s="84"/>
      <c r="BU432" s="84"/>
      <c r="BV432" s="84"/>
      <c r="BW432" s="84"/>
      <c r="BX432" s="85"/>
      <c r="BY432" s="86"/>
      <c r="BZ432" s="84"/>
      <c r="CA432" s="84"/>
      <c r="CB432" s="84"/>
      <c r="CC432" s="84"/>
      <c r="CD432" s="84"/>
      <c r="CE432" s="84"/>
      <c r="CF432" s="84"/>
      <c r="CG432" s="84"/>
      <c r="CH432" s="84"/>
      <c r="CI432" s="84"/>
      <c r="CJ432" s="84"/>
      <c r="CK432" s="84"/>
      <c r="CL432" s="84"/>
      <c r="CM432" s="84"/>
      <c r="CN432" s="84"/>
      <c r="CO432" s="84"/>
      <c r="CP432" s="84"/>
      <c r="CQ432" s="84"/>
      <c r="CR432" s="84"/>
      <c r="CS432" s="84"/>
      <c r="CT432" s="84"/>
      <c r="CU432" s="84"/>
      <c r="CV432" s="84"/>
      <c r="CW432" s="84"/>
      <c r="CX432" s="84"/>
      <c r="CY432" s="84"/>
      <c r="CZ432" s="84"/>
      <c r="DA432" s="84"/>
      <c r="DB432" s="84"/>
      <c r="DC432" s="85"/>
    </row>
    <row r="433" customFormat="false" ht="18.75" hidden="true" customHeight="false" outlineLevel="0" collapsed="false">
      <c r="A433" s="87" t="n">
        <f aca="false">A432</f>
        <v>213</v>
      </c>
      <c r="B433" s="88" t="n">
        <f aca="false">B432</f>
        <v>89</v>
      </c>
      <c r="C433" s="89" t="str">
        <f aca="false">C432</f>
        <v>よくある質問一覧画面</v>
      </c>
      <c r="D433" s="90" t="str">
        <f aca="false">D432</f>
        <v>よくある質問一覧画面の新規作成</v>
      </c>
      <c r="E433" s="91" t="str">
        <f aca="false">E432</f>
        <v>管理者</v>
      </c>
      <c r="F433" s="91" t="str">
        <f aca="false">F432</f>
        <v>中級</v>
      </c>
      <c r="G433" s="91" t="n">
        <f aca="false">G432</f>
        <v>0</v>
      </c>
      <c r="H433" s="113" t="str">
        <f aca="false">H432</f>
        <v>設計</v>
      </c>
      <c r="I433" s="93" t="n">
        <f aca="false">I432</f>
        <v>4.74285714285714</v>
      </c>
      <c r="J433" s="94" t="s">
        <v>33</v>
      </c>
      <c r="K433" s="95"/>
      <c r="L433" s="96"/>
      <c r="M433" s="97" t="n">
        <f aca="false">M432</f>
        <v>0</v>
      </c>
      <c r="N433" s="98" t="n">
        <f aca="false">N432</f>
        <v>0</v>
      </c>
      <c r="O433" s="83"/>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5"/>
      <c r="AT433" s="86"/>
      <c r="AU433" s="84"/>
      <c r="AV433" s="84"/>
      <c r="AW433" s="84"/>
      <c r="AX433" s="84"/>
      <c r="AY433" s="84"/>
      <c r="AZ433" s="84"/>
      <c r="BA433" s="84"/>
      <c r="BB433" s="84"/>
      <c r="BC433" s="84"/>
      <c r="BD433" s="84"/>
      <c r="BE433" s="84"/>
      <c r="BF433" s="84"/>
      <c r="BG433" s="84"/>
      <c r="BH433" s="84"/>
      <c r="BI433" s="84"/>
      <c r="BJ433" s="84"/>
      <c r="BK433" s="84"/>
      <c r="BL433" s="84"/>
      <c r="BM433" s="84"/>
      <c r="BN433" s="84"/>
      <c r="BO433" s="84"/>
      <c r="BP433" s="84"/>
      <c r="BQ433" s="84"/>
      <c r="BR433" s="84"/>
      <c r="BS433" s="84"/>
      <c r="BT433" s="84"/>
      <c r="BU433" s="84"/>
      <c r="BV433" s="84"/>
      <c r="BW433" s="84"/>
      <c r="BX433" s="85"/>
      <c r="BY433" s="86"/>
      <c r="BZ433" s="84"/>
      <c r="CA433" s="84"/>
      <c r="CB433" s="84"/>
      <c r="CC433" s="84"/>
      <c r="CD433" s="84"/>
      <c r="CE433" s="84"/>
      <c r="CF433" s="84"/>
      <c r="CG433" s="84"/>
      <c r="CH433" s="84"/>
      <c r="CI433" s="84"/>
      <c r="CJ433" s="84"/>
      <c r="CK433" s="84"/>
      <c r="CL433" s="84"/>
      <c r="CM433" s="84"/>
      <c r="CN433" s="84"/>
      <c r="CO433" s="84"/>
      <c r="CP433" s="84"/>
      <c r="CQ433" s="84"/>
      <c r="CR433" s="84"/>
      <c r="CS433" s="84"/>
      <c r="CT433" s="84"/>
      <c r="CU433" s="84"/>
      <c r="CV433" s="84"/>
      <c r="CW433" s="84"/>
      <c r="CX433" s="84"/>
      <c r="CY433" s="84"/>
      <c r="CZ433" s="84"/>
      <c r="DA433" s="84"/>
      <c r="DB433" s="84"/>
      <c r="DC433" s="85"/>
    </row>
    <row r="434" customFormat="false" ht="18.75" hidden="true" customHeight="false" outlineLevel="0" collapsed="false">
      <c r="A434" s="70" t="n">
        <f aca="false">(ROW()-6)/2</f>
        <v>214</v>
      </c>
      <c r="B434" s="100" t="n">
        <f aca="false">B433</f>
        <v>89</v>
      </c>
      <c r="C434" s="101" t="str">
        <f aca="false">C433</f>
        <v>よくある質問一覧画面</v>
      </c>
      <c r="D434" s="102" t="str">
        <f aca="false">D433</f>
        <v>よくある質問一覧画面の新規作成</v>
      </c>
      <c r="E434" s="74" t="str">
        <f aca="false">E432</f>
        <v>管理者</v>
      </c>
      <c r="F434" s="74" t="str">
        <f aca="false">F432</f>
        <v>中級</v>
      </c>
      <c r="G434" s="74" t="n">
        <f aca="false">G432</f>
        <v>0</v>
      </c>
      <c r="H434" s="77" t="s">
        <v>31</v>
      </c>
      <c r="I434" s="78" t="n">
        <f aca="false">変更管理台帳!$AX95</f>
        <v>5.48571428571429</v>
      </c>
      <c r="J434" s="79" t="s">
        <v>32</v>
      </c>
      <c r="K434" s="81" t="str">
        <f aca="false">IF($L432&lt;&gt;"",WORKDAY($L432,1,祝日・休校日!$B$3:$B$62),"")</f>
        <v/>
      </c>
      <c r="L434" s="81" t="str">
        <f aca="false">IF($K434&lt;&gt;"",WORKDAY($K434,$I434 -0.11,祝日・休校日!$B$3:$B$62),"")</f>
        <v/>
      </c>
      <c r="M434" s="76" t="n">
        <f aca="false">M433</f>
        <v>0</v>
      </c>
      <c r="N434" s="82" t="n">
        <f aca="false">IF(MAX(O434:DC434)&lt;&gt;0,IF(MAX(O435:DC435)/MAX(O434:DC434)=1,1,MAX(O435:DC435)/MAX(O434:DC434)),0)</f>
        <v>0</v>
      </c>
      <c r="O434" s="83"/>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5"/>
      <c r="AT434" s="86"/>
      <c r="AU434" s="84"/>
      <c r="AV434" s="84"/>
      <c r="AW434" s="84"/>
      <c r="AX434" s="84"/>
      <c r="AY434" s="84"/>
      <c r="AZ434" s="84"/>
      <c r="BA434" s="84"/>
      <c r="BB434" s="84"/>
      <c r="BC434" s="84"/>
      <c r="BD434" s="84"/>
      <c r="BE434" s="84"/>
      <c r="BF434" s="84"/>
      <c r="BG434" s="84"/>
      <c r="BH434" s="84"/>
      <c r="BI434" s="84"/>
      <c r="BJ434" s="84"/>
      <c r="BK434" s="84"/>
      <c r="BL434" s="84"/>
      <c r="BM434" s="84"/>
      <c r="BN434" s="84"/>
      <c r="BO434" s="84"/>
      <c r="BP434" s="84"/>
      <c r="BQ434" s="84"/>
      <c r="BR434" s="84"/>
      <c r="BS434" s="84"/>
      <c r="BT434" s="84"/>
      <c r="BU434" s="84"/>
      <c r="BV434" s="84"/>
      <c r="BW434" s="84"/>
      <c r="BX434" s="85"/>
      <c r="BY434" s="86"/>
      <c r="BZ434" s="84"/>
      <c r="CA434" s="84"/>
      <c r="CB434" s="84"/>
      <c r="CC434" s="84"/>
      <c r="CD434" s="84"/>
      <c r="CE434" s="84"/>
      <c r="CF434" s="84"/>
      <c r="CG434" s="84"/>
      <c r="CH434" s="84"/>
      <c r="CI434" s="84"/>
      <c r="CJ434" s="84"/>
      <c r="CK434" s="84"/>
      <c r="CL434" s="84"/>
      <c r="CM434" s="84"/>
      <c r="CN434" s="84"/>
      <c r="CO434" s="84"/>
      <c r="CP434" s="84"/>
      <c r="CQ434" s="84"/>
      <c r="CR434" s="84"/>
      <c r="CS434" s="84"/>
      <c r="CT434" s="84"/>
      <c r="CU434" s="84"/>
      <c r="CV434" s="84"/>
      <c r="CW434" s="84"/>
      <c r="CX434" s="84"/>
      <c r="CY434" s="84"/>
      <c r="CZ434" s="84"/>
      <c r="DA434" s="84"/>
      <c r="DB434" s="84"/>
      <c r="DC434" s="85"/>
    </row>
    <row r="435" customFormat="false" ht="18.75" hidden="true" customHeight="false" outlineLevel="0" collapsed="false">
      <c r="A435" s="87" t="n">
        <f aca="false">A434</f>
        <v>214</v>
      </c>
      <c r="B435" s="105" t="n">
        <f aca="false">B434</f>
        <v>89</v>
      </c>
      <c r="C435" s="106" t="str">
        <f aca="false">C434</f>
        <v>よくある質問一覧画面</v>
      </c>
      <c r="D435" s="107" t="str">
        <f aca="false">D434</f>
        <v>よくある質問一覧画面の新規作成</v>
      </c>
      <c r="E435" s="91" t="str">
        <f aca="false">E434</f>
        <v>管理者</v>
      </c>
      <c r="F435" s="91" t="str">
        <f aca="false">F434</f>
        <v>中級</v>
      </c>
      <c r="G435" s="91" t="n">
        <f aca="false">G434</f>
        <v>0</v>
      </c>
      <c r="H435" s="92" t="str">
        <f aca="false">H434</f>
        <v>製造</v>
      </c>
      <c r="I435" s="93" t="n">
        <f aca="false">I434</f>
        <v>5.48571428571429</v>
      </c>
      <c r="J435" s="94" t="s">
        <v>33</v>
      </c>
      <c r="K435" s="110"/>
      <c r="L435" s="96"/>
      <c r="M435" s="97" t="n">
        <f aca="false">M434</f>
        <v>0</v>
      </c>
      <c r="N435" s="98" t="n">
        <f aca="false">N434</f>
        <v>0</v>
      </c>
      <c r="O435" s="83"/>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5"/>
      <c r="AT435" s="86"/>
      <c r="AU435" s="84"/>
      <c r="AV435" s="84"/>
      <c r="AW435" s="84"/>
      <c r="AX435" s="84"/>
      <c r="AY435" s="84"/>
      <c r="AZ435" s="84"/>
      <c r="BA435" s="84"/>
      <c r="BB435" s="84"/>
      <c r="BC435" s="84"/>
      <c r="BD435" s="84"/>
      <c r="BE435" s="84"/>
      <c r="BF435" s="84"/>
      <c r="BG435" s="84"/>
      <c r="BH435" s="84"/>
      <c r="BI435" s="84"/>
      <c r="BJ435" s="84"/>
      <c r="BK435" s="84"/>
      <c r="BL435" s="84"/>
      <c r="BM435" s="84"/>
      <c r="BN435" s="84"/>
      <c r="BO435" s="84"/>
      <c r="BP435" s="84"/>
      <c r="BQ435" s="84"/>
      <c r="BR435" s="84"/>
      <c r="BS435" s="84"/>
      <c r="BT435" s="84"/>
      <c r="BU435" s="84"/>
      <c r="BV435" s="84"/>
      <c r="BW435" s="84"/>
      <c r="BX435" s="85"/>
      <c r="BY435" s="86"/>
      <c r="BZ435" s="84"/>
      <c r="CA435" s="84"/>
      <c r="CB435" s="84"/>
      <c r="CC435" s="84"/>
      <c r="CD435" s="84"/>
      <c r="CE435" s="84"/>
      <c r="CF435" s="84"/>
      <c r="CG435" s="84"/>
      <c r="CH435" s="84"/>
      <c r="CI435" s="84"/>
      <c r="CJ435" s="84"/>
      <c r="CK435" s="84"/>
      <c r="CL435" s="84"/>
      <c r="CM435" s="84"/>
      <c r="CN435" s="84"/>
      <c r="CO435" s="84"/>
      <c r="CP435" s="84"/>
      <c r="CQ435" s="84"/>
      <c r="CR435" s="84"/>
      <c r="CS435" s="84"/>
      <c r="CT435" s="84"/>
      <c r="CU435" s="84"/>
      <c r="CV435" s="84"/>
      <c r="CW435" s="84"/>
      <c r="CX435" s="84"/>
      <c r="CY435" s="84"/>
      <c r="CZ435" s="84"/>
      <c r="DA435" s="84"/>
      <c r="DB435" s="84"/>
      <c r="DC435" s="85"/>
    </row>
    <row r="436" customFormat="false" ht="18.75" hidden="true" customHeight="false" outlineLevel="0" collapsed="false">
      <c r="A436" s="99" t="n">
        <f aca="false">(ROW()-6)/2</f>
        <v>215</v>
      </c>
      <c r="B436" s="100" t="n">
        <f aca="false">B435</f>
        <v>89</v>
      </c>
      <c r="C436" s="101" t="str">
        <f aca="false">C435</f>
        <v>よくある質問一覧画面</v>
      </c>
      <c r="D436" s="102" t="str">
        <f aca="false">D435</f>
        <v>よくある質問一覧画面の新規作成</v>
      </c>
      <c r="E436" s="74" t="str">
        <f aca="false">E434</f>
        <v>管理者</v>
      </c>
      <c r="F436" s="74" t="str">
        <f aca="false">F434</f>
        <v>中級</v>
      </c>
      <c r="G436" s="74" t="n">
        <f aca="false">G434</f>
        <v>0</v>
      </c>
      <c r="H436" s="103" t="s">
        <v>34</v>
      </c>
      <c r="I436" s="78" t="n">
        <f aca="false">変更管理台帳!$BW95</f>
        <v>4.71428571428571</v>
      </c>
      <c r="J436" s="79" t="s">
        <v>32</v>
      </c>
      <c r="K436" s="81" t="str">
        <f aca="false">IF($L434&lt;&gt;"",WORKDAY($L434,1,祝日・休校日!$B$3:$B$62),"")</f>
        <v/>
      </c>
      <c r="L436" s="81" t="str">
        <f aca="false">IF($K436&lt;&gt;"",WORKDAY($K436,$I436 -0.11,祝日・休校日!$B$3:$B$62),"")</f>
        <v/>
      </c>
      <c r="M436" s="76" t="n">
        <f aca="false">M435</f>
        <v>0</v>
      </c>
      <c r="N436" s="82" t="n">
        <f aca="false">IF(MAX(O436:DC436)&lt;&gt;0,IF(MAX(O437:DC437)/MAX(O436:DC436)=1,1,MAX(O437:DC437)/MAX(O436:DC436)),0)</f>
        <v>0</v>
      </c>
      <c r="O436" s="83"/>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5"/>
      <c r="AT436" s="86"/>
      <c r="AU436" s="84"/>
      <c r="AV436" s="84"/>
      <c r="AW436" s="84"/>
      <c r="AX436" s="84"/>
      <c r="AY436" s="84"/>
      <c r="AZ436" s="84"/>
      <c r="BA436" s="84"/>
      <c r="BB436" s="84"/>
      <c r="BC436" s="84"/>
      <c r="BD436" s="84"/>
      <c r="BE436" s="84"/>
      <c r="BF436" s="84"/>
      <c r="BG436" s="84"/>
      <c r="BH436" s="84"/>
      <c r="BI436" s="84"/>
      <c r="BJ436" s="84"/>
      <c r="BK436" s="84"/>
      <c r="BL436" s="84"/>
      <c r="BM436" s="84"/>
      <c r="BN436" s="84"/>
      <c r="BO436" s="84"/>
      <c r="BP436" s="84"/>
      <c r="BQ436" s="84"/>
      <c r="BR436" s="84"/>
      <c r="BS436" s="84"/>
      <c r="BT436" s="84"/>
      <c r="BU436" s="84"/>
      <c r="BV436" s="84"/>
      <c r="BW436" s="84"/>
      <c r="BX436" s="85"/>
      <c r="BY436" s="86"/>
      <c r="BZ436" s="84"/>
      <c r="CA436" s="84"/>
      <c r="CB436" s="84"/>
      <c r="CC436" s="84"/>
      <c r="CD436" s="84"/>
      <c r="CE436" s="84"/>
      <c r="CF436" s="84"/>
      <c r="CG436" s="84"/>
      <c r="CH436" s="84"/>
      <c r="CI436" s="84"/>
      <c r="CJ436" s="84"/>
      <c r="CK436" s="84"/>
      <c r="CL436" s="84"/>
      <c r="CM436" s="84"/>
      <c r="CN436" s="84"/>
      <c r="CO436" s="84"/>
      <c r="CP436" s="84"/>
      <c r="CQ436" s="84"/>
      <c r="CR436" s="84"/>
      <c r="CS436" s="84"/>
      <c r="CT436" s="84"/>
      <c r="CU436" s="84"/>
      <c r="CV436" s="84"/>
      <c r="CW436" s="84"/>
      <c r="CX436" s="84"/>
      <c r="CY436" s="84"/>
      <c r="CZ436" s="84"/>
      <c r="DA436" s="84"/>
      <c r="DB436" s="84"/>
      <c r="DC436" s="85"/>
    </row>
    <row r="437" customFormat="false" ht="18.75" hidden="true" customHeight="false" outlineLevel="0" collapsed="false">
      <c r="A437" s="104" t="n">
        <f aca="false">A436</f>
        <v>215</v>
      </c>
      <c r="B437" s="105" t="n">
        <f aca="false">B436</f>
        <v>89</v>
      </c>
      <c r="C437" s="106" t="str">
        <f aca="false">C436</f>
        <v>よくある質問一覧画面</v>
      </c>
      <c r="D437" s="107" t="str">
        <f aca="false">D436</f>
        <v>よくある質問一覧画面の新規作成</v>
      </c>
      <c r="E437" s="91" t="str">
        <f aca="false">E436</f>
        <v>管理者</v>
      </c>
      <c r="F437" s="91" t="str">
        <f aca="false">F436</f>
        <v>中級</v>
      </c>
      <c r="G437" s="91" t="n">
        <f aca="false">G436</f>
        <v>0</v>
      </c>
      <c r="H437" s="108" t="str">
        <f aca="false">H436</f>
        <v>試験</v>
      </c>
      <c r="I437" s="109" t="n">
        <f aca="false">I436</f>
        <v>4.71428571428571</v>
      </c>
      <c r="J437" s="94" t="s">
        <v>33</v>
      </c>
      <c r="K437" s="110"/>
      <c r="L437" s="96"/>
      <c r="M437" s="97" t="n">
        <f aca="false">M436</f>
        <v>0</v>
      </c>
      <c r="N437" s="98" t="n">
        <f aca="false">N436</f>
        <v>0</v>
      </c>
      <c r="O437" s="83"/>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5"/>
      <c r="AT437" s="86"/>
      <c r="AU437" s="84"/>
      <c r="AV437" s="84"/>
      <c r="AW437" s="84"/>
      <c r="AX437" s="84"/>
      <c r="AY437" s="84"/>
      <c r="AZ437" s="84"/>
      <c r="BA437" s="84"/>
      <c r="BB437" s="84"/>
      <c r="BC437" s="84"/>
      <c r="BD437" s="84"/>
      <c r="BE437" s="84"/>
      <c r="BF437" s="84"/>
      <c r="BG437" s="84"/>
      <c r="BH437" s="84"/>
      <c r="BI437" s="84"/>
      <c r="BJ437" s="84"/>
      <c r="BK437" s="84"/>
      <c r="BL437" s="84"/>
      <c r="BM437" s="84"/>
      <c r="BN437" s="84"/>
      <c r="BO437" s="84"/>
      <c r="BP437" s="84"/>
      <c r="BQ437" s="84"/>
      <c r="BR437" s="84"/>
      <c r="BS437" s="84"/>
      <c r="BT437" s="84"/>
      <c r="BU437" s="84"/>
      <c r="BV437" s="84"/>
      <c r="BW437" s="84"/>
      <c r="BX437" s="85"/>
      <c r="BY437" s="86"/>
      <c r="BZ437" s="84"/>
      <c r="CA437" s="84"/>
      <c r="CB437" s="84"/>
      <c r="CC437" s="84"/>
      <c r="CD437" s="84"/>
      <c r="CE437" s="84"/>
      <c r="CF437" s="84"/>
      <c r="CG437" s="84"/>
      <c r="CH437" s="84"/>
      <c r="CI437" s="84"/>
      <c r="CJ437" s="84"/>
      <c r="CK437" s="84"/>
      <c r="CL437" s="84"/>
      <c r="CM437" s="84"/>
      <c r="CN437" s="84"/>
      <c r="CO437" s="84"/>
      <c r="CP437" s="84"/>
      <c r="CQ437" s="84"/>
      <c r="CR437" s="84"/>
      <c r="CS437" s="84"/>
      <c r="CT437" s="84"/>
      <c r="CU437" s="84"/>
      <c r="CV437" s="84"/>
      <c r="CW437" s="84"/>
      <c r="CX437" s="84"/>
      <c r="CY437" s="84"/>
      <c r="CZ437" s="84"/>
      <c r="DA437" s="84"/>
      <c r="DB437" s="84"/>
      <c r="DC437" s="85"/>
    </row>
    <row r="438" customFormat="false" ht="18.75" hidden="true" customHeight="false" outlineLevel="0" collapsed="false">
      <c r="A438" s="70" t="n">
        <f aca="false">(ROW()-6)/2</f>
        <v>216</v>
      </c>
      <c r="B438" s="71" t="n">
        <f aca="false">変更管理台帳!$A96</f>
        <v>90</v>
      </c>
      <c r="C438" s="72" t="str">
        <f aca="false">変更管理台帳!$B96</f>
        <v>質問カテゴリー登録画面</v>
      </c>
      <c r="D438" s="73" t="str">
        <f aca="false">変更管理台帳!$C96</f>
        <v>質問カテゴリー登録画面の新規作成</v>
      </c>
      <c r="E438" s="74" t="str">
        <f aca="false">変更管理台帳!$G96</f>
        <v>管理者</v>
      </c>
      <c r="F438" s="75" t="str">
        <f aca="false">変更管理台帳!$K96</f>
        <v>初級</v>
      </c>
      <c r="G438" s="76" t="str">
        <f aca="false">変更管理台帳!$L96</f>
        <v>B</v>
      </c>
      <c r="H438" s="112" t="s">
        <v>36</v>
      </c>
      <c r="I438" s="78" t="n">
        <f aca="false">変更管理台帳!$AE96</f>
        <v>1.95714285714286</v>
      </c>
      <c r="J438" s="79" t="s">
        <v>32</v>
      </c>
      <c r="K438" s="80" t="n">
        <v>45384</v>
      </c>
      <c r="L438" s="81" t="n">
        <f aca="false">IF($K438&lt;&gt;"",WORKDAY($K438,$I438 -0.11,祝日・休校日!$B$3:$B$62),"")</f>
        <v>45385</v>
      </c>
      <c r="M438" s="76"/>
      <c r="N438" s="82" t="n">
        <f aca="false">IF(MAX(O438:DC438)&lt;&gt;0,IF(MAX(O439:DC439)/MAX(O438:DC438)=1,1,MAX(O439:DC439)/MAX(O438:DC438)),0)</f>
        <v>0</v>
      </c>
      <c r="O438" s="83"/>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5"/>
      <c r="AT438" s="86"/>
      <c r="AU438" s="84"/>
      <c r="AV438" s="84"/>
      <c r="AW438" s="84"/>
      <c r="AX438" s="84"/>
      <c r="AY438" s="84"/>
      <c r="AZ438" s="84"/>
      <c r="BA438" s="84"/>
      <c r="BB438" s="84"/>
      <c r="BC438" s="84"/>
      <c r="BD438" s="84"/>
      <c r="BE438" s="84"/>
      <c r="BF438" s="84"/>
      <c r="BG438" s="84"/>
      <c r="BH438" s="84"/>
      <c r="BI438" s="84"/>
      <c r="BJ438" s="84"/>
      <c r="BK438" s="84"/>
      <c r="BL438" s="84"/>
      <c r="BM438" s="84"/>
      <c r="BN438" s="84"/>
      <c r="BO438" s="84"/>
      <c r="BP438" s="84"/>
      <c r="BQ438" s="84"/>
      <c r="BR438" s="84"/>
      <c r="BS438" s="84"/>
      <c r="BT438" s="84"/>
      <c r="BU438" s="84"/>
      <c r="BV438" s="84"/>
      <c r="BW438" s="84"/>
      <c r="BX438" s="85"/>
      <c r="BY438" s="86"/>
      <c r="BZ438" s="84"/>
      <c r="CA438" s="84"/>
      <c r="CB438" s="84"/>
      <c r="CC438" s="84"/>
      <c r="CD438" s="84"/>
      <c r="CE438" s="84"/>
      <c r="CF438" s="84"/>
      <c r="CG438" s="84"/>
      <c r="CH438" s="84"/>
      <c r="CI438" s="84"/>
      <c r="CJ438" s="84"/>
      <c r="CK438" s="84"/>
      <c r="CL438" s="84"/>
      <c r="CM438" s="84"/>
      <c r="CN438" s="84"/>
      <c r="CO438" s="84"/>
      <c r="CP438" s="84"/>
      <c r="CQ438" s="84"/>
      <c r="CR438" s="84"/>
      <c r="CS438" s="84"/>
      <c r="CT438" s="84"/>
      <c r="CU438" s="84"/>
      <c r="CV438" s="84"/>
      <c r="CW438" s="84"/>
      <c r="CX438" s="84"/>
      <c r="CY438" s="84"/>
      <c r="CZ438" s="84"/>
      <c r="DA438" s="84"/>
      <c r="DB438" s="84"/>
      <c r="DC438" s="85"/>
    </row>
    <row r="439" customFormat="false" ht="18.75" hidden="true" customHeight="false" outlineLevel="0" collapsed="false">
      <c r="A439" s="87" t="n">
        <f aca="false">A438</f>
        <v>216</v>
      </c>
      <c r="B439" s="88" t="n">
        <f aca="false">B438</f>
        <v>90</v>
      </c>
      <c r="C439" s="89" t="str">
        <f aca="false">C438</f>
        <v>質問カテゴリー登録画面</v>
      </c>
      <c r="D439" s="90" t="str">
        <f aca="false">D438</f>
        <v>質問カテゴリー登録画面の新規作成</v>
      </c>
      <c r="E439" s="91" t="str">
        <f aca="false">E438</f>
        <v>管理者</v>
      </c>
      <c r="F439" s="91" t="str">
        <f aca="false">F438</f>
        <v>初級</v>
      </c>
      <c r="G439" s="91" t="str">
        <f aca="false">G438</f>
        <v>B</v>
      </c>
      <c r="H439" s="113" t="str">
        <f aca="false">H438</f>
        <v>設計</v>
      </c>
      <c r="I439" s="93" t="n">
        <f aca="false">I438</f>
        <v>1.95714285714286</v>
      </c>
      <c r="J439" s="94" t="s">
        <v>33</v>
      </c>
      <c r="K439" s="95"/>
      <c r="L439" s="96"/>
      <c r="M439" s="97" t="n">
        <f aca="false">M438</f>
        <v>0</v>
      </c>
      <c r="N439" s="98" t="n">
        <f aca="false">N438</f>
        <v>0</v>
      </c>
      <c r="O439" s="83"/>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5"/>
      <c r="AT439" s="86"/>
      <c r="AU439" s="84"/>
      <c r="AV439" s="84"/>
      <c r="AW439" s="84"/>
      <c r="AX439" s="84"/>
      <c r="AY439" s="84"/>
      <c r="AZ439" s="84"/>
      <c r="BA439" s="84"/>
      <c r="BB439" s="84"/>
      <c r="BC439" s="84"/>
      <c r="BD439" s="84"/>
      <c r="BE439" s="84"/>
      <c r="BF439" s="84"/>
      <c r="BG439" s="84"/>
      <c r="BH439" s="84"/>
      <c r="BI439" s="84"/>
      <c r="BJ439" s="84"/>
      <c r="BK439" s="84"/>
      <c r="BL439" s="84"/>
      <c r="BM439" s="84"/>
      <c r="BN439" s="84"/>
      <c r="BO439" s="84"/>
      <c r="BP439" s="84"/>
      <c r="BQ439" s="84"/>
      <c r="BR439" s="84"/>
      <c r="BS439" s="84"/>
      <c r="BT439" s="84"/>
      <c r="BU439" s="84"/>
      <c r="BV439" s="84"/>
      <c r="BW439" s="84"/>
      <c r="BX439" s="85"/>
      <c r="BY439" s="86"/>
      <c r="BZ439" s="84"/>
      <c r="CA439" s="84"/>
      <c r="CB439" s="84"/>
      <c r="CC439" s="84"/>
      <c r="CD439" s="84"/>
      <c r="CE439" s="84"/>
      <c r="CF439" s="84"/>
      <c r="CG439" s="84"/>
      <c r="CH439" s="84"/>
      <c r="CI439" s="84"/>
      <c r="CJ439" s="84"/>
      <c r="CK439" s="84"/>
      <c r="CL439" s="84"/>
      <c r="CM439" s="84"/>
      <c r="CN439" s="84"/>
      <c r="CO439" s="84"/>
      <c r="CP439" s="84"/>
      <c r="CQ439" s="84"/>
      <c r="CR439" s="84"/>
      <c r="CS439" s="84"/>
      <c r="CT439" s="84"/>
      <c r="CU439" s="84"/>
      <c r="CV439" s="84"/>
      <c r="CW439" s="84"/>
      <c r="CX439" s="84"/>
      <c r="CY439" s="84"/>
      <c r="CZ439" s="84"/>
      <c r="DA439" s="84"/>
      <c r="DB439" s="84"/>
      <c r="DC439" s="85"/>
    </row>
    <row r="440" customFormat="false" ht="18.75" hidden="true" customHeight="false" outlineLevel="0" collapsed="false">
      <c r="A440" s="70" t="n">
        <f aca="false">(ROW()-6)/2</f>
        <v>217</v>
      </c>
      <c r="B440" s="100" t="n">
        <f aca="false">B439</f>
        <v>90</v>
      </c>
      <c r="C440" s="101" t="str">
        <f aca="false">C439</f>
        <v>質問カテゴリー登録画面</v>
      </c>
      <c r="D440" s="102" t="str">
        <f aca="false">D439</f>
        <v>質問カテゴリー登録画面の新規作成</v>
      </c>
      <c r="E440" s="74" t="str">
        <f aca="false">E438</f>
        <v>管理者</v>
      </c>
      <c r="F440" s="74" t="str">
        <f aca="false">F438</f>
        <v>初級</v>
      </c>
      <c r="G440" s="74" t="str">
        <f aca="false">G438</f>
        <v>B</v>
      </c>
      <c r="H440" s="77" t="s">
        <v>31</v>
      </c>
      <c r="I440" s="78" t="n">
        <f aca="false">変更管理台帳!$AX96</f>
        <v>3</v>
      </c>
      <c r="J440" s="79" t="s">
        <v>32</v>
      </c>
      <c r="K440" s="81" t="n">
        <f aca="false">IF($L438&lt;&gt;"",WORKDAY($L438,1,祝日・休校日!$B$3:$B$62),"")</f>
        <v>45386</v>
      </c>
      <c r="L440" s="81" t="n">
        <f aca="false">IF($K440&lt;&gt;"",WORKDAY($K440,$I440 -0.11,祝日・休校日!$B$3:$B$62),"")</f>
        <v>45390</v>
      </c>
      <c r="M440" s="76" t="n">
        <f aca="false">M439</f>
        <v>0</v>
      </c>
      <c r="N440" s="82" t="n">
        <f aca="false">IF(MAX(O440:DC440)&lt;&gt;0,IF(MAX(O441:DC441)/MAX(O440:DC440)=1,1,MAX(O441:DC441)/MAX(O440:DC440)),0)</f>
        <v>0</v>
      </c>
      <c r="O440" s="83"/>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5"/>
      <c r="AT440" s="86"/>
      <c r="AU440" s="84"/>
      <c r="AV440" s="84"/>
      <c r="AW440" s="84"/>
      <c r="AX440" s="84"/>
      <c r="AY440" s="84"/>
      <c r="AZ440" s="84"/>
      <c r="BA440" s="84"/>
      <c r="BB440" s="84"/>
      <c r="BC440" s="84"/>
      <c r="BD440" s="84"/>
      <c r="BE440" s="84"/>
      <c r="BF440" s="84"/>
      <c r="BG440" s="84"/>
      <c r="BH440" s="84"/>
      <c r="BI440" s="84"/>
      <c r="BJ440" s="84"/>
      <c r="BK440" s="84"/>
      <c r="BL440" s="84"/>
      <c r="BM440" s="84"/>
      <c r="BN440" s="84"/>
      <c r="BO440" s="84"/>
      <c r="BP440" s="84"/>
      <c r="BQ440" s="84"/>
      <c r="BR440" s="84"/>
      <c r="BS440" s="84"/>
      <c r="BT440" s="84"/>
      <c r="BU440" s="84"/>
      <c r="BV440" s="84"/>
      <c r="BW440" s="84"/>
      <c r="BX440" s="85"/>
      <c r="BY440" s="86"/>
      <c r="BZ440" s="84"/>
      <c r="CA440" s="84"/>
      <c r="CB440" s="84"/>
      <c r="CC440" s="84"/>
      <c r="CD440" s="84"/>
      <c r="CE440" s="84"/>
      <c r="CF440" s="84"/>
      <c r="CG440" s="84"/>
      <c r="CH440" s="84"/>
      <c r="CI440" s="84"/>
      <c r="CJ440" s="84"/>
      <c r="CK440" s="84"/>
      <c r="CL440" s="84"/>
      <c r="CM440" s="84"/>
      <c r="CN440" s="84"/>
      <c r="CO440" s="84"/>
      <c r="CP440" s="84"/>
      <c r="CQ440" s="84"/>
      <c r="CR440" s="84"/>
      <c r="CS440" s="84"/>
      <c r="CT440" s="84"/>
      <c r="CU440" s="84"/>
      <c r="CV440" s="84"/>
      <c r="CW440" s="84"/>
      <c r="CX440" s="84"/>
      <c r="CY440" s="84"/>
      <c r="CZ440" s="84"/>
      <c r="DA440" s="84"/>
      <c r="DB440" s="84"/>
      <c r="DC440" s="85"/>
    </row>
    <row r="441" customFormat="false" ht="18.75" hidden="true" customHeight="false" outlineLevel="0" collapsed="false">
      <c r="A441" s="87" t="n">
        <f aca="false">A440</f>
        <v>217</v>
      </c>
      <c r="B441" s="105" t="n">
        <f aca="false">B440</f>
        <v>90</v>
      </c>
      <c r="C441" s="106" t="str">
        <f aca="false">C440</f>
        <v>質問カテゴリー登録画面</v>
      </c>
      <c r="D441" s="107" t="str">
        <f aca="false">D440</f>
        <v>質問カテゴリー登録画面の新規作成</v>
      </c>
      <c r="E441" s="91" t="str">
        <f aca="false">E440</f>
        <v>管理者</v>
      </c>
      <c r="F441" s="91" t="str">
        <f aca="false">F440</f>
        <v>初級</v>
      </c>
      <c r="G441" s="91" t="str">
        <f aca="false">G440</f>
        <v>B</v>
      </c>
      <c r="H441" s="92" t="str">
        <f aca="false">H440</f>
        <v>製造</v>
      </c>
      <c r="I441" s="93" t="n">
        <f aca="false">I440</f>
        <v>3</v>
      </c>
      <c r="J441" s="94" t="s">
        <v>33</v>
      </c>
      <c r="K441" s="110"/>
      <c r="L441" s="96"/>
      <c r="M441" s="97" t="n">
        <f aca="false">M440</f>
        <v>0</v>
      </c>
      <c r="N441" s="98" t="n">
        <f aca="false">N440</f>
        <v>0</v>
      </c>
      <c r="O441" s="83"/>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5"/>
      <c r="AT441" s="86"/>
      <c r="AU441" s="84"/>
      <c r="AV441" s="84"/>
      <c r="AW441" s="84"/>
      <c r="AX441" s="84"/>
      <c r="AY441" s="84"/>
      <c r="AZ441" s="84"/>
      <c r="BA441" s="84"/>
      <c r="BB441" s="84"/>
      <c r="BC441" s="84"/>
      <c r="BD441" s="84"/>
      <c r="BE441" s="84"/>
      <c r="BF441" s="84"/>
      <c r="BG441" s="84"/>
      <c r="BH441" s="84"/>
      <c r="BI441" s="84"/>
      <c r="BJ441" s="84"/>
      <c r="BK441" s="84"/>
      <c r="BL441" s="84"/>
      <c r="BM441" s="84"/>
      <c r="BN441" s="84"/>
      <c r="BO441" s="84"/>
      <c r="BP441" s="84"/>
      <c r="BQ441" s="84"/>
      <c r="BR441" s="84"/>
      <c r="BS441" s="84"/>
      <c r="BT441" s="84"/>
      <c r="BU441" s="84"/>
      <c r="BV441" s="84"/>
      <c r="BW441" s="84"/>
      <c r="BX441" s="85"/>
      <c r="BY441" s="86"/>
      <c r="BZ441" s="84"/>
      <c r="CA441" s="84"/>
      <c r="CB441" s="84"/>
      <c r="CC441" s="84"/>
      <c r="CD441" s="84"/>
      <c r="CE441" s="84"/>
      <c r="CF441" s="84"/>
      <c r="CG441" s="84"/>
      <c r="CH441" s="84"/>
      <c r="CI441" s="84"/>
      <c r="CJ441" s="84"/>
      <c r="CK441" s="84"/>
      <c r="CL441" s="84"/>
      <c r="CM441" s="84"/>
      <c r="CN441" s="84"/>
      <c r="CO441" s="84"/>
      <c r="CP441" s="84"/>
      <c r="CQ441" s="84"/>
      <c r="CR441" s="84"/>
      <c r="CS441" s="84"/>
      <c r="CT441" s="84"/>
      <c r="CU441" s="84"/>
      <c r="CV441" s="84"/>
      <c r="CW441" s="84"/>
      <c r="CX441" s="84"/>
      <c r="CY441" s="84"/>
      <c r="CZ441" s="84"/>
      <c r="DA441" s="84"/>
      <c r="DB441" s="84"/>
      <c r="DC441" s="85"/>
    </row>
    <row r="442" customFormat="false" ht="18.75" hidden="true" customHeight="false" outlineLevel="0" collapsed="false">
      <c r="A442" s="99" t="n">
        <f aca="false">(ROW()-6)/2</f>
        <v>218</v>
      </c>
      <c r="B442" s="100" t="n">
        <f aca="false">B441</f>
        <v>90</v>
      </c>
      <c r="C442" s="101" t="str">
        <f aca="false">C441</f>
        <v>質問カテゴリー登録画面</v>
      </c>
      <c r="D442" s="102" t="str">
        <f aca="false">D441</f>
        <v>質問カテゴリー登録画面の新規作成</v>
      </c>
      <c r="E442" s="74" t="str">
        <f aca="false">E440</f>
        <v>管理者</v>
      </c>
      <c r="F442" s="74" t="str">
        <f aca="false">F440</f>
        <v>初級</v>
      </c>
      <c r="G442" s="74" t="str">
        <f aca="false">G440</f>
        <v>B</v>
      </c>
      <c r="H442" s="103" t="s">
        <v>34</v>
      </c>
      <c r="I442" s="78" t="n">
        <f aca="false">変更管理台帳!$BW96</f>
        <v>2.97142857142857</v>
      </c>
      <c r="J442" s="79" t="s">
        <v>32</v>
      </c>
      <c r="K442" s="81" t="n">
        <f aca="false">IF($L440&lt;&gt;"",WORKDAY($L440,1,祝日・休校日!$B$3:$B$62),"")</f>
        <v>45391</v>
      </c>
      <c r="L442" s="81" t="n">
        <f aca="false">IF($K442&lt;&gt;"",WORKDAY($K442,$I442 -0.11,祝日・休校日!$B$3:$B$62),"")</f>
        <v>45393</v>
      </c>
      <c r="M442" s="76" t="n">
        <f aca="false">M441</f>
        <v>0</v>
      </c>
      <c r="N442" s="82" t="n">
        <f aca="false">IF(MAX(O442:DC442)&lt;&gt;0,IF(MAX(O443:DC443)/MAX(O442:DC442)=1,1,MAX(O443:DC443)/MAX(O442:DC442)),0)</f>
        <v>0</v>
      </c>
      <c r="O442" s="83"/>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5"/>
      <c r="AT442" s="86"/>
      <c r="AU442" s="84"/>
      <c r="AV442" s="84"/>
      <c r="AW442" s="84"/>
      <c r="AX442" s="84"/>
      <c r="AY442" s="84"/>
      <c r="AZ442" s="84"/>
      <c r="BA442" s="84"/>
      <c r="BB442" s="84"/>
      <c r="BC442" s="84"/>
      <c r="BD442" s="84"/>
      <c r="BE442" s="84"/>
      <c r="BF442" s="84"/>
      <c r="BG442" s="84"/>
      <c r="BH442" s="84"/>
      <c r="BI442" s="84"/>
      <c r="BJ442" s="84"/>
      <c r="BK442" s="84"/>
      <c r="BL442" s="84"/>
      <c r="BM442" s="84"/>
      <c r="BN442" s="84"/>
      <c r="BO442" s="84"/>
      <c r="BP442" s="84"/>
      <c r="BQ442" s="84"/>
      <c r="BR442" s="84"/>
      <c r="BS442" s="84"/>
      <c r="BT442" s="84"/>
      <c r="BU442" s="84"/>
      <c r="BV442" s="84"/>
      <c r="BW442" s="84"/>
      <c r="BX442" s="85"/>
      <c r="BY442" s="86"/>
      <c r="BZ442" s="84"/>
      <c r="CA442" s="84"/>
      <c r="CB442" s="84"/>
      <c r="CC442" s="84"/>
      <c r="CD442" s="84"/>
      <c r="CE442" s="84"/>
      <c r="CF442" s="84"/>
      <c r="CG442" s="84"/>
      <c r="CH442" s="84"/>
      <c r="CI442" s="84"/>
      <c r="CJ442" s="84"/>
      <c r="CK442" s="84"/>
      <c r="CL442" s="84"/>
      <c r="CM442" s="84"/>
      <c r="CN442" s="84"/>
      <c r="CO442" s="84"/>
      <c r="CP442" s="84"/>
      <c r="CQ442" s="84"/>
      <c r="CR442" s="84"/>
      <c r="CS442" s="84"/>
      <c r="CT442" s="84"/>
      <c r="CU442" s="84"/>
      <c r="CV442" s="84"/>
      <c r="CW442" s="84"/>
      <c r="CX442" s="84"/>
      <c r="CY442" s="84"/>
      <c r="CZ442" s="84"/>
      <c r="DA442" s="84"/>
      <c r="DB442" s="84"/>
      <c r="DC442" s="85"/>
    </row>
    <row r="443" customFormat="false" ht="18.75" hidden="true" customHeight="false" outlineLevel="0" collapsed="false">
      <c r="A443" s="104" t="n">
        <f aca="false">A442</f>
        <v>218</v>
      </c>
      <c r="B443" s="105" t="n">
        <f aca="false">B442</f>
        <v>90</v>
      </c>
      <c r="C443" s="106" t="str">
        <f aca="false">C442</f>
        <v>質問カテゴリー登録画面</v>
      </c>
      <c r="D443" s="107" t="str">
        <f aca="false">D442</f>
        <v>質問カテゴリー登録画面の新規作成</v>
      </c>
      <c r="E443" s="91" t="str">
        <f aca="false">E442</f>
        <v>管理者</v>
      </c>
      <c r="F443" s="91" t="str">
        <f aca="false">F442</f>
        <v>初級</v>
      </c>
      <c r="G443" s="91" t="str">
        <f aca="false">G442</f>
        <v>B</v>
      </c>
      <c r="H443" s="108" t="str">
        <f aca="false">H442</f>
        <v>試験</v>
      </c>
      <c r="I443" s="109" t="n">
        <f aca="false">I442</f>
        <v>2.97142857142857</v>
      </c>
      <c r="J443" s="94" t="s">
        <v>33</v>
      </c>
      <c r="K443" s="110"/>
      <c r="L443" s="96"/>
      <c r="M443" s="97" t="n">
        <f aca="false">M442</f>
        <v>0</v>
      </c>
      <c r="N443" s="98" t="n">
        <f aca="false">N442</f>
        <v>0</v>
      </c>
      <c r="O443" s="83"/>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5"/>
      <c r="AT443" s="86"/>
      <c r="AU443" s="84"/>
      <c r="AV443" s="84"/>
      <c r="AW443" s="84"/>
      <c r="AX443" s="84"/>
      <c r="AY443" s="84"/>
      <c r="AZ443" s="84"/>
      <c r="BA443" s="84"/>
      <c r="BB443" s="84"/>
      <c r="BC443" s="84"/>
      <c r="BD443" s="84"/>
      <c r="BE443" s="84"/>
      <c r="BF443" s="84"/>
      <c r="BG443" s="84"/>
      <c r="BH443" s="84"/>
      <c r="BI443" s="84"/>
      <c r="BJ443" s="84"/>
      <c r="BK443" s="84"/>
      <c r="BL443" s="84"/>
      <c r="BM443" s="84"/>
      <c r="BN443" s="84"/>
      <c r="BO443" s="84"/>
      <c r="BP443" s="84"/>
      <c r="BQ443" s="84"/>
      <c r="BR443" s="84"/>
      <c r="BS443" s="84"/>
      <c r="BT443" s="84"/>
      <c r="BU443" s="84"/>
      <c r="BV443" s="84"/>
      <c r="BW443" s="84"/>
      <c r="BX443" s="85"/>
      <c r="BY443" s="86"/>
      <c r="BZ443" s="84"/>
      <c r="CA443" s="84"/>
      <c r="CB443" s="84"/>
      <c r="CC443" s="84"/>
      <c r="CD443" s="84"/>
      <c r="CE443" s="84"/>
      <c r="CF443" s="84"/>
      <c r="CG443" s="84"/>
      <c r="CH443" s="84"/>
      <c r="CI443" s="84"/>
      <c r="CJ443" s="84"/>
      <c r="CK443" s="84"/>
      <c r="CL443" s="84"/>
      <c r="CM443" s="84"/>
      <c r="CN443" s="84"/>
      <c r="CO443" s="84"/>
      <c r="CP443" s="84"/>
      <c r="CQ443" s="84"/>
      <c r="CR443" s="84"/>
      <c r="CS443" s="84"/>
      <c r="CT443" s="84"/>
      <c r="CU443" s="84"/>
      <c r="CV443" s="84"/>
      <c r="CW443" s="84"/>
      <c r="CX443" s="84"/>
      <c r="CY443" s="84"/>
      <c r="CZ443" s="84"/>
      <c r="DA443" s="84"/>
      <c r="DB443" s="84"/>
      <c r="DC443" s="85"/>
    </row>
    <row r="444" customFormat="false" ht="18.75" hidden="true" customHeight="false" outlineLevel="0" collapsed="false">
      <c r="A444" s="70" t="n">
        <f aca="false">(ROW()-6)/2</f>
        <v>219</v>
      </c>
      <c r="B444" s="71" t="n">
        <f aca="false">変更管理台帳!$A97</f>
        <v>91</v>
      </c>
      <c r="C444" s="72" t="str">
        <f aca="false">変更管理台帳!$B97</f>
        <v>質問登録画面</v>
      </c>
      <c r="D444" s="73" t="str">
        <f aca="false">変更管理台帳!$C97</f>
        <v>質問登録画面の新規作成</v>
      </c>
      <c r="E444" s="74" t="str">
        <f aca="false">変更管理台帳!$G97</f>
        <v>管理者</v>
      </c>
      <c r="F444" s="75" t="str">
        <f aca="false">変更管理台帳!$K97</f>
        <v>中級</v>
      </c>
      <c r="G444" s="76" t="str">
        <f aca="false">変更管理台帳!$L97</f>
        <v>B</v>
      </c>
      <c r="H444" s="112" t="s">
        <v>36</v>
      </c>
      <c r="I444" s="78" t="n">
        <f aca="false">変更管理台帳!$AE97</f>
        <v>2.04285714285714</v>
      </c>
      <c r="J444" s="79" t="s">
        <v>32</v>
      </c>
      <c r="K444" s="80" t="n">
        <v>45384</v>
      </c>
      <c r="L444" s="81" t="n">
        <f aca="false">IF($K444&lt;&gt;"",WORKDAY($K444,$I444 -0.11,祝日・休校日!$B$3:$B$62),"")</f>
        <v>45385</v>
      </c>
      <c r="M444" s="76"/>
      <c r="N444" s="82" t="n">
        <f aca="false">IF(MAX(O444:DC444)&lt;&gt;0,IF(MAX(O445:DC445)/MAX(O444:DC444)=1,1,MAX(O445:DC445)/MAX(O444:DC444)),0)</f>
        <v>0</v>
      </c>
      <c r="O444" s="83"/>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5"/>
      <c r="AT444" s="86"/>
      <c r="AU444" s="84"/>
      <c r="AV444" s="84"/>
      <c r="AW444" s="84"/>
      <c r="AX444" s="84"/>
      <c r="AY444" s="84"/>
      <c r="AZ444" s="84"/>
      <c r="BA444" s="84"/>
      <c r="BB444" s="84"/>
      <c r="BC444" s="84"/>
      <c r="BD444" s="84"/>
      <c r="BE444" s="84"/>
      <c r="BF444" s="84"/>
      <c r="BG444" s="84"/>
      <c r="BH444" s="84"/>
      <c r="BI444" s="84"/>
      <c r="BJ444" s="84"/>
      <c r="BK444" s="84"/>
      <c r="BL444" s="84"/>
      <c r="BM444" s="84"/>
      <c r="BN444" s="84"/>
      <c r="BO444" s="84"/>
      <c r="BP444" s="84"/>
      <c r="BQ444" s="84"/>
      <c r="BR444" s="84"/>
      <c r="BS444" s="84"/>
      <c r="BT444" s="84"/>
      <c r="BU444" s="84"/>
      <c r="BV444" s="84"/>
      <c r="BW444" s="84"/>
      <c r="BX444" s="85"/>
      <c r="BY444" s="86"/>
      <c r="BZ444" s="84"/>
      <c r="CA444" s="84"/>
      <c r="CB444" s="84"/>
      <c r="CC444" s="84"/>
      <c r="CD444" s="84"/>
      <c r="CE444" s="84"/>
      <c r="CF444" s="84"/>
      <c r="CG444" s="84"/>
      <c r="CH444" s="84"/>
      <c r="CI444" s="84"/>
      <c r="CJ444" s="84"/>
      <c r="CK444" s="84"/>
      <c r="CL444" s="84"/>
      <c r="CM444" s="84"/>
      <c r="CN444" s="84"/>
      <c r="CO444" s="84"/>
      <c r="CP444" s="84"/>
      <c r="CQ444" s="84"/>
      <c r="CR444" s="84"/>
      <c r="CS444" s="84"/>
      <c r="CT444" s="84"/>
      <c r="CU444" s="84"/>
      <c r="CV444" s="84"/>
      <c r="CW444" s="84"/>
      <c r="CX444" s="84"/>
      <c r="CY444" s="84"/>
      <c r="CZ444" s="84"/>
      <c r="DA444" s="84"/>
      <c r="DB444" s="84"/>
      <c r="DC444" s="85"/>
    </row>
    <row r="445" customFormat="false" ht="18.75" hidden="true" customHeight="false" outlineLevel="0" collapsed="false">
      <c r="A445" s="87" t="n">
        <f aca="false">A444</f>
        <v>219</v>
      </c>
      <c r="B445" s="114" t="n">
        <f aca="false">B444</f>
        <v>91</v>
      </c>
      <c r="C445" s="89" t="str">
        <f aca="false">C444</f>
        <v>質問登録画面</v>
      </c>
      <c r="D445" s="90" t="str">
        <f aca="false">D444</f>
        <v>質問登録画面の新規作成</v>
      </c>
      <c r="E445" s="91" t="str">
        <f aca="false">E444</f>
        <v>管理者</v>
      </c>
      <c r="F445" s="91" t="str">
        <f aca="false">F444</f>
        <v>中級</v>
      </c>
      <c r="G445" s="91" t="str">
        <f aca="false">G444</f>
        <v>B</v>
      </c>
      <c r="H445" s="113" t="str">
        <f aca="false">H444</f>
        <v>設計</v>
      </c>
      <c r="I445" s="93" t="n">
        <f aca="false">I444</f>
        <v>2.04285714285714</v>
      </c>
      <c r="J445" s="94" t="s">
        <v>33</v>
      </c>
      <c r="K445" s="95"/>
      <c r="L445" s="96"/>
      <c r="M445" s="97" t="n">
        <f aca="false">M444</f>
        <v>0</v>
      </c>
      <c r="N445" s="98" t="n">
        <f aca="false">N444</f>
        <v>0</v>
      </c>
      <c r="O445" s="83"/>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5"/>
      <c r="AT445" s="86"/>
      <c r="AU445" s="84"/>
      <c r="AV445" s="84"/>
      <c r="AW445" s="84"/>
      <c r="AX445" s="84"/>
      <c r="AY445" s="84"/>
      <c r="AZ445" s="84"/>
      <c r="BA445" s="84"/>
      <c r="BB445" s="84"/>
      <c r="BC445" s="84"/>
      <c r="BD445" s="84"/>
      <c r="BE445" s="84"/>
      <c r="BF445" s="84"/>
      <c r="BG445" s="84"/>
      <c r="BH445" s="84"/>
      <c r="BI445" s="84"/>
      <c r="BJ445" s="84"/>
      <c r="BK445" s="84"/>
      <c r="BL445" s="84"/>
      <c r="BM445" s="84"/>
      <c r="BN445" s="84"/>
      <c r="BO445" s="84"/>
      <c r="BP445" s="84"/>
      <c r="BQ445" s="84"/>
      <c r="BR445" s="84"/>
      <c r="BS445" s="84"/>
      <c r="BT445" s="84"/>
      <c r="BU445" s="84"/>
      <c r="BV445" s="84"/>
      <c r="BW445" s="84"/>
      <c r="BX445" s="85"/>
      <c r="BY445" s="86"/>
      <c r="BZ445" s="84"/>
      <c r="CA445" s="84"/>
      <c r="CB445" s="84"/>
      <c r="CC445" s="84"/>
      <c r="CD445" s="84"/>
      <c r="CE445" s="84"/>
      <c r="CF445" s="84"/>
      <c r="CG445" s="84"/>
      <c r="CH445" s="84"/>
      <c r="CI445" s="84"/>
      <c r="CJ445" s="84"/>
      <c r="CK445" s="84"/>
      <c r="CL445" s="84"/>
      <c r="CM445" s="84"/>
      <c r="CN445" s="84"/>
      <c r="CO445" s="84"/>
      <c r="CP445" s="84"/>
      <c r="CQ445" s="84"/>
      <c r="CR445" s="84"/>
      <c r="CS445" s="84"/>
      <c r="CT445" s="84"/>
      <c r="CU445" s="84"/>
      <c r="CV445" s="84"/>
      <c r="CW445" s="84"/>
      <c r="CX445" s="84"/>
      <c r="CY445" s="84"/>
      <c r="CZ445" s="84"/>
      <c r="DA445" s="84"/>
      <c r="DB445" s="84"/>
      <c r="DC445" s="85"/>
    </row>
    <row r="446" customFormat="false" ht="18.75" hidden="true" customHeight="false" outlineLevel="0" collapsed="false">
      <c r="A446" s="70" t="n">
        <f aca="false">(ROW()-6)/2</f>
        <v>220</v>
      </c>
      <c r="B446" s="100" t="n">
        <f aca="false">B445</f>
        <v>91</v>
      </c>
      <c r="C446" s="101" t="str">
        <f aca="false">C445</f>
        <v>質問登録画面</v>
      </c>
      <c r="D446" s="102" t="str">
        <f aca="false">D445</f>
        <v>質問登録画面の新規作成</v>
      </c>
      <c r="E446" s="74" t="str">
        <f aca="false">E444</f>
        <v>管理者</v>
      </c>
      <c r="F446" s="74" t="str">
        <f aca="false">F444</f>
        <v>中級</v>
      </c>
      <c r="G446" s="74" t="str">
        <f aca="false">G444</f>
        <v>B</v>
      </c>
      <c r="H446" s="77" t="s">
        <v>31</v>
      </c>
      <c r="I446" s="78" t="n">
        <f aca="false">変更管理台帳!$AX97</f>
        <v>3</v>
      </c>
      <c r="J446" s="79" t="s">
        <v>32</v>
      </c>
      <c r="K446" s="81" t="n">
        <f aca="false">IF($L444&lt;&gt;"",WORKDAY($L444,1,祝日・休校日!$B$3:$B$62),"")</f>
        <v>45386</v>
      </c>
      <c r="L446" s="81" t="n">
        <f aca="false">IF($K446&lt;&gt;"",WORKDAY($K446,$I446 -0.11,祝日・休校日!$B$3:$B$62),"")</f>
        <v>45390</v>
      </c>
      <c r="M446" s="76" t="n">
        <f aca="false">M445</f>
        <v>0</v>
      </c>
      <c r="N446" s="82" t="n">
        <f aca="false">IF(MAX(O446:DC446)&lt;&gt;0,IF(MAX(O447:DC447)/MAX(O446:DC446)=1,1,MAX(O447:DC447)/MAX(O446:DC446)),0)</f>
        <v>0</v>
      </c>
      <c r="O446" s="83"/>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5"/>
      <c r="AT446" s="86"/>
      <c r="AU446" s="84"/>
      <c r="AV446" s="84"/>
      <c r="AW446" s="84"/>
      <c r="AX446" s="84"/>
      <c r="AY446" s="84"/>
      <c r="AZ446" s="84"/>
      <c r="BA446" s="84"/>
      <c r="BB446" s="84"/>
      <c r="BC446" s="84"/>
      <c r="BD446" s="84"/>
      <c r="BE446" s="84"/>
      <c r="BF446" s="84"/>
      <c r="BG446" s="84"/>
      <c r="BH446" s="84"/>
      <c r="BI446" s="84"/>
      <c r="BJ446" s="84"/>
      <c r="BK446" s="84"/>
      <c r="BL446" s="84"/>
      <c r="BM446" s="84"/>
      <c r="BN446" s="84"/>
      <c r="BO446" s="84"/>
      <c r="BP446" s="84"/>
      <c r="BQ446" s="84"/>
      <c r="BR446" s="84"/>
      <c r="BS446" s="84"/>
      <c r="BT446" s="84"/>
      <c r="BU446" s="84"/>
      <c r="BV446" s="84"/>
      <c r="BW446" s="84"/>
      <c r="BX446" s="85"/>
      <c r="BY446" s="86"/>
      <c r="BZ446" s="84"/>
      <c r="CA446" s="84"/>
      <c r="CB446" s="84"/>
      <c r="CC446" s="84"/>
      <c r="CD446" s="84"/>
      <c r="CE446" s="84"/>
      <c r="CF446" s="84"/>
      <c r="CG446" s="84"/>
      <c r="CH446" s="84"/>
      <c r="CI446" s="84"/>
      <c r="CJ446" s="84"/>
      <c r="CK446" s="84"/>
      <c r="CL446" s="84"/>
      <c r="CM446" s="84"/>
      <c r="CN446" s="84"/>
      <c r="CO446" s="84"/>
      <c r="CP446" s="84"/>
      <c r="CQ446" s="84"/>
      <c r="CR446" s="84"/>
      <c r="CS446" s="84"/>
      <c r="CT446" s="84"/>
      <c r="CU446" s="84"/>
      <c r="CV446" s="84"/>
      <c r="CW446" s="84"/>
      <c r="CX446" s="84"/>
      <c r="CY446" s="84"/>
      <c r="CZ446" s="84"/>
      <c r="DA446" s="84"/>
      <c r="DB446" s="84"/>
      <c r="DC446" s="85"/>
    </row>
    <row r="447" customFormat="false" ht="18.75" hidden="true" customHeight="false" outlineLevel="0" collapsed="false">
      <c r="A447" s="87" t="n">
        <f aca="false">A446</f>
        <v>220</v>
      </c>
      <c r="B447" s="105" t="n">
        <f aca="false">B446</f>
        <v>91</v>
      </c>
      <c r="C447" s="106" t="str">
        <f aca="false">C446</f>
        <v>質問登録画面</v>
      </c>
      <c r="D447" s="107" t="str">
        <f aca="false">D446</f>
        <v>質問登録画面の新規作成</v>
      </c>
      <c r="E447" s="91" t="str">
        <f aca="false">E446</f>
        <v>管理者</v>
      </c>
      <c r="F447" s="91" t="str">
        <f aca="false">F446</f>
        <v>中級</v>
      </c>
      <c r="G447" s="91" t="str">
        <f aca="false">G446</f>
        <v>B</v>
      </c>
      <c r="H447" s="92" t="str">
        <f aca="false">H446</f>
        <v>製造</v>
      </c>
      <c r="I447" s="93" t="n">
        <f aca="false">I446</f>
        <v>3</v>
      </c>
      <c r="J447" s="94" t="s">
        <v>33</v>
      </c>
      <c r="K447" s="110"/>
      <c r="L447" s="96"/>
      <c r="M447" s="97" t="n">
        <f aca="false">M446</f>
        <v>0</v>
      </c>
      <c r="N447" s="98" t="n">
        <f aca="false">N446</f>
        <v>0</v>
      </c>
      <c r="O447" s="83"/>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5"/>
      <c r="AT447" s="86"/>
      <c r="AU447" s="84"/>
      <c r="AV447" s="84"/>
      <c r="AW447" s="84"/>
      <c r="AX447" s="84"/>
      <c r="AY447" s="84"/>
      <c r="AZ447" s="84"/>
      <c r="BA447" s="84"/>
      <c r="BB447" s="84"/>
      <c r="BC447" s="84"/>
      <c r="BD447" s="84"/>
      <c r="BE447" s="84"/>
      <c r="BF447" s="84"/>
      <c r="BG447" s="84"/>
      <c r="BH447" s="84"/>
      <c r="BI447" s="84"/>
      <c r="BJ447" s="84"/>
      <c r="BK447" s="84"/>
      <c r="BL447" s="84"/>
      <c r="BM447" s="84"/>
      <c r="BN447" s="84"/>
      <c r="BO447" s="84"/>
      <c r="BP447" s="84"/>
      <c r="BQ447" s="84"/>
      <c r="BR447" s="84"/>
      <c r="BS447" s="84"/>
      <c r="BT447" s="84"/>
      <c r="BU447" s="84"/>
      <c r="BV447" s="84"/>
      <c r="BW447" s="84"/>
      <c r="BX447" s="85"/>
      <c r="BY447" s="86"/>
      <c r="BZ447" s="84"/>
      <c r="CA447" s="84"/>
      <c r="CB447" s="84"/>
      <c r="CC447" s="84"/>
      <c r="CD447" s="84"/>
      <c r="CE447" s="84"/>
      <c r="CF447" s="84"/>
      <c r="CG447" s="84"/>
      <c r="CH447" s="84"/>
      <c r="CI447" s="84"/>
      <c r="CJ447" s="84"/>
      <c r="CK447" s="84"/>
      <c r="CL447" s="84"/>
      <c r="CM447" s="84"/>
      <c r="CN447" s="84"/>
      <c r="CO447" s="84"/>
      <c r="CP447" s="84"/>
      <c r="CQ447" s="84"/>
      <c r="CR447" s="84"/>
      <c r="CS447" s="84"/>
      <c r="CT447" s="84"/>
      <c r="CU447" s="84"/>
      <c r="CV447" s="84"/>
      <c r="CW447" s="84"/>
      <c r="CX447" s="84"/>
      <c r="CY447" s="84"/>
      <c r="CZ447" s="84"/>
      <c r="DA447" s="84"/>
      <c r="DB447" s="84"/>
      <c r="DC447" s="85"/>
    </row>
    <row r="448" customFormat="false" ht="18.75" hidden="true" customHeight="false" outlineLevel="0" collapsed="false">
      <c r="A448" s="99" t="n">
        <f aca="false">(ROW()-6)/2</f>
        <v>221</v>
      </c>
      <c r="B448" s="100" t="n">
        <f aca="false">B447</f>
        <v>91</v>
      </c>
      <c r="C448" s="101" t="str">
        <f aca="false">C447</f>
        <v>質問登録画面</v>
      </c>
      <c r="D448" s="102" t="str">
        <f aca="false">D447</f>
        <v>質問登録画面の新規作成</v>
      </c>
      <c r="E448" s="74" t="str">
        <f aca="false">E446</f>
        <v>管理者</v>
      </c>
      <c r="F448" s="74" t="str">
        <f aca="false">F446</f>
        <v>中級</v>
      </c>
      <c r="G448" s="74" t="str">
        <f aca="false">G446</f>
        <v>B</v>
      </c>
      <c r="H448" s="103" t="s">
        <v>34</v>
      </c>
      <c r="I448" s="78" t="n">
        <f aca="false">変更管理台帳!$BW97</f>
        <v>3.48571428571429</v>
      </c>
      <c r="J448" s="79" t="s">
        <v>32</v>
      </c>
      <c r="K448" s="81" t="n">
        <f aca="false">IF($L446&lt;&gt;"",WORKDAY($L446,1,祝日・休校日!$B$3:$B$62),"")</f>
        <v>45391</v>
      </c>
      <c r="L448" s="81" t="n">
        <f aca="false">IF($K448&lt;&gt;"",WORKDAY($K448,$I448 -0.11,祝日・休校日!$B$3:$B$62),"")</f>
        <v>45394</v>
      </c>
      <c r="M448" s="76" t="n">
        <f aca="false">M447</f>
        <v>0</v>
      </c>
      <c r="N448" s="82" t="n">
        <f aca="false">IF(MAX(O448:DC448)&lt;&gt;0,IF(MAX(O449:DC449)/MAX(O448:DC448)=1,1,MAX(O449:DC449)/MAX(O448:DC448)),0)</f>
        <v>0</v>
      </c>
      <c r="O448" s="83"/>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5"/>
      <c r="AT448" s="86"/>
      <c r="AU448" s="84"/>
      <c r="AV448" s="84"/>
      <c r="AW448" s="84"/>
      <c r="AX448" s="84"/>
      <c r="AY448" s="84"/>
      <c r="AZ448" s="84"/>
      <c r="BA448" s="84"/>
      <c r="BB448" s="84"/>
      <c r="BC448" s="84"/>
      <c r="BD448" s="84"/>
      <c r="BE448" s="84"/>
      <c r="BF448" s="84"/>
      <c r="BG448" s="84"/>
      <c r="BH448" s="84"/>
      <c r="BI448" s="84"/>
      <c r="BJ448" s="84"/>
      <c r="BK448" s="84"/>
      <c r="BL448" s="84"/>
      <c r="BM448" s="84"/>
      <c r="BN448" s="84"/>
      <c r="BO448" s="84"/>
      <c r="BP448" s="84"/>
      <c r="BQ448" s="84"/>
      <c r="BR448" s="84"/>
      <c r="BS448" s="84"/>
      <c r="BT448" s="84"/>
      <c r="BU448" s="84"/>
      <c r="BV448" s="84"/>
      <c r="BW448" s="84"/>
      <c r="BX448" s="85"/>
      <c r="BY448" s="86"/>
      <c r="BZ448" s="84"/>
      <c r="CA448" s="84"/>
      <c r="CB448" s="84"/>
      <c r="CC448" s="84"/>
      <c r="CD448" s="84"/>
      <c r="CE448" s="84"/>
      <c r="CF448" s="84"/>
      <c r="CG448" s="84"/>
      <c r="CH448" s="84"/>
      <c r="CI448" s="84"/>
      <c r="CJ448" s="84"/>
      <c r="CK448" s="84"/>
      <c r="CL448" s="84"/>
      <c r="CM448" s="84"/>
      <c r="CN448" s="84"/>
      <c r="CO448" s="84"/>
      <c r="CP448" s="84"/>
      <c r="CQ448" s="84"/>
      <c r="CR448" s="84"/>
      <c r="CS448" s="84"/>
      <c r="CT448" s="84"/>
      <c r="CU448" s="84"/>
      <c r="CV448" s="84"/>
      <c r="CW448" s="84"/>
      <c r="CX448" s="84"/>
      <c r="CY448" s="84"/>
      <c r="CZ448" s="84"/>
      <c r="DA448" s="84"/>
      <c r="DB448" s="84"/>
      <c r="DC448" s="85"/>
    </row>
    <row r="449" customFormat="false" ht="18.75" hidden="true" customHeight="false" outlineLevel="0" collapsed="false">
      <c r="A449" s="104" t="n">
        <f aca="false">A448</f>
        <v>221</v>
      </c>
      <c r="B449" s="105" t="n">
        <f aca="false">B448</f>
        <v>91</v>
      </c>
      <c r="C449" s="106" t="str">
        <f aca="false">C448</f>
        <v>質問登録画面</v>
      </c>
      <c r="D449" s="107" t="str">
        <f aca="false">D448</f>
        <v>質問登録画面の新規作成</v>
      </c>
      <c r="E449" s="91" t="str">
        <f aca="false">E448</f>
        <v>管理者</v>
      </c>
      <c r="F449" s="91" t="str">
        <f aca="false">F448</f>
        <v>中級</v>
      </c>
      <c r="G449" s="91" t="str">
        <f aca="false">G448</f>
        <v>B</v>
      </c>
      <c r="H449" s="108" t="str">
        <f aca="false">H448</f>
        <v>試験</v>
      </c>
      <c r="I449" s="109" t="n">
        <f aca="false">I448</f>
        <v>3.48571428571429</v>
      </c>
      <c r="J449" s="94" t="s">
        <v>33</v>
      </c>
      <c r="K449" s="110"/>
      <c r="L449" s="96"/>
      <c r="M449" s="97" t="n">
        <f aca="false">M448</f>
        <v>0</v>
      </c>
      <c r="N449" s="98" t="n">
        <f aca="false">N448</f>
        <v>0</v>
      </c>
      <c r="O449" s="83"/>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5"/>
      <c r="AT449" s="86"/>
      <c r="AU449" s="84"/>
      <c r="AV449" s="84"/>
      <c r="AW449" s="84"/>
      <c r="AX449" s="84"/>
      <c r="AY449" s="84"/>
      <c r="AZ449" s="84"/>
      <c r="BA449" s="84"/>
      <c r="BB449" s="84"/>
      <c r="BC449" s="84"/>
      <c r="BD449" s="84"/>
      <c r="BE449" s="84"/>
      <c r="BF449" s="84"/>
      <c r="BG449" s="84"/>
      <c r="BH449" s="84"/>
      <c r="BI449" s="84"/>
      <c r="BJ449" s="84"/>
      <c r="BK449" s="84"/>
      <c r="BL449" s="84"/>
      <c r="BM449" s="84"/>
      <c r="BN449" s="84"/>
      <c r="BO449" s="84"/>
      <c r="BP449" s="84"/>
      <c r="BQ449" s="84"/>
      <c r="BR449" s="84"/>
      <c r="BS449" s="84"/>
      <c r="BT449" s="84"/>
      <c r="BU449" s="84"/>
      <c r="BV449" s="84"/>
      <c r="BW449" s="84"/>
      <c r="BX449" s="85"/>
      <c r="BY449" s="86"/>
      <c r="BZ449" s="84"/>
      <c r="CA449" s="84"/>
      <c r="CB449" s="84"/>
      <c r="CC449" s="84"/>
      <c r="CD449" s="84"/>
      <c r="CE449" s="84"/>
      <c r="CF449" s="84"/>
      <c r="CG449" s="84"/>
      <c r="CH449" s="84"/>
      <c r="CI449" s="84"/>
      <c r="CJ449" s="84"/>
      <c r="CK449" s="84"/>
      <c r="CL449" s="84"/>
      <c r="CM449" s="84"/>
      <c r="CN449" s="84"/>
      <c r="CO449" s="84"/>
      <c r="CP449" s="84"/>
      <c r="CQ449" s="84"/>
      <c r="CR449" s="84"/>
      <c r="CS449" s="84"/>
      <c r="CT449" s="84"/>
      <c r="CU449" s="84"/>
      <c r="CV449" s="84"/>
      <c r="CW449" s="84"/>
      <c r="CX449" s="84"/>
      <c r="CY449" s="84"/>
      <c r="CZ449" s="84"/>
      <c r="DA449" s="84"/>
      <c r="DB449" s="84"/>
      <c r="DC449" s="85"/>
    </row>
    <row r="450" customFormat="false" ht="24" hidden="true" customHeight="false" outlineLevel="0" collapsed="false">
      <c r="A450" s="70" t="n">
        <f aca="false">(ROW()-6)/2</f>
        <v>222</v>
      </c>
      <c r="B450" s="71" t="n">
        <f aca="false">変更管理台帳!$A98</f>
        <v>92</v>
      </c>
      <c r="C450" s="72" t="str">
        <f aca="false">変更管理台帳!$B98</f>
        <v>メールテンプレート選択画面</v>
      </c>
      <c r="D450" s="73" t="str">
        <f aca="false">変更管理台帳!$C98</f>
        <v>メールテンプレート選択画面の新規作成</v>
      </c>
      <c r="E450" s="74" t="str">
        <f aca="false">変更管理台帳!$G98</f>
        <v>管理者</v>
      </c>
      <c r="F450" s="75" t="str">
        <f aca="false">変更管理台帳!$K98</f>
        <v>初級</v>
      </c>
      <c r="G450" s="76" t="n">
        <f aca="false">変更管理台帳!$L98</f>
        <v>0</v>
      </c>
      <c r="H450" s="112" t="s">
        <v>36</v>
      </c>
      <c r="I450" s="78" t="n">
        <f aca="false">変更管理台帳!$AE98</f>
        <v>1.94285714285714</v>
      </c>
      <c r="J450" s="79" t="s">
        <v>32</v>
      </c>
      <c r="K450" s="80"/>
      <c r="L450" s="81" t="str">
        <f aca="false">IF($K450&lt;&gt;"",WORKDAY($K450,$I450 -0.11,祝日・休校日!$B$3:$B$62),"")</f>
        <v/>
      </c>
      <c r="M450" s="76"/>
      <c r="N450" s="82" t="n">
        <f aca="false">IF(MAX(O450:DC450)&lt;&gt;0,IF(MAX(O451:DC451)/MAX(O450:DC450)=1,1,MAX(O451:DC451)/MAX(O450:DC450)),0)</f>
        <v>0</v>
      </c>
      <c r="O450" s="83"/>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5"/>
      <c r="AT450" s="86"/>
      <c r="AU450" s="84"/>
      <c r="AV450" s="84"/>
      <c r="AW450" s="84"/>
      <c r="AX450" s="84"/>
      <c r="AY450" s="84"/>
      <c r="AZ450" s="84"/>
      <c r="BA450" s="84"/>
      <c r="BB450" s="84"/>
      <c r="BC450" s="84"/>
      <c r="BD450" s="84"/>
      <c r="BE450" s="84"/>
      <c r="BF450" s="84"/>
      <c r="BG450" s="84"/>
      <c r="BH450" s="84"/>
      <c r="BI450" s="84"/>
      <c r="BJ450" s="84"/>
      <c r="BK450" s="84"/>
      <c r="BL450" s="84"/>
      <c r="BM450" s="84"/>
      <c r="BN450" s="84"/>
      <c r="BO450" s="84"/>
      <c r="BP450" s="84"/>
      <c r="BQ450" s="84"/>
      <c r="BR450" s="84"/>
      <c r="BS450" s="84"/>
      <c r="BT450" s="84"/>
      <c r="BU450" s="84"/>
      <c r="BV450" s="84"/>
      <c r="BW450" s="84"/>
      <c r="BX450" s="85"/>
      <c r="BY450" s="86"/>
      <c r="BZ450" s="84"/>
      <c r="CA450" s="84"/>
      <c r="CB450" s="84"/>
      <c r="CC450" s="84"/>
      <c r="CD450" s="84"/>
      <c r="CE450" s="84"/>
      <c r="CF450" s="84"/>
      <c r="CG450" s="84"/>
      <c r="CH450" s="84"/>
      <c r="CI450" s="84"/>
      <c r="CJ450" s="84"/>
      <c r="CK450" s="84"/>
      <c r="CL450" s="84"/>
      <c r="CM450" s="84"/>
      <c r="CN450" s="84"/>
      <c r="CO450" s="84"/>
      <c r="CP450" s="84"/>
      <c r="CQ450" s="84"/>
      <c r="CR450" s="84"/>
      <c r="CS450" s="84"/>
      <c r="CT450" s="84"/>
      <c r="CU450" s="84"/>
      <c r="CV450" s="84"/>
      <c r="CW450" s="84"/>
      <c r="CX450" s="84"/>
      <c r="CY450" s="84"/>
      <c r="CZ450" s="84"/>
      <c r="DA450" s="84"/>
      <c r="DB450" s="84"/>
      <c r="DC450" s="85"/>
    </row>
    <row r="451" customFormat="false" ht="24" hidden="true" customHeight="false" outlineLevel="0" collapsed="false">
      <c r="A451" s="87" t="n">
        <f aca="false">A450</f>
        <v>222</v>
      </c>
      <c r="B451" s="88" t="n">
        <f aca="false">B450</f>
        <v>92</v>
      </c>
      <c r="C451" s="89" t="str">
        <f aca="false">C450</f>
        <v>メールテンプレート選択画面</v>
      </c>
      <c r="D451" s="90" t="str">
        <f aca="false">D450</f>
        <v>メールテンプレート選択画面の新規作成</v>
      </c>
      <c r="E451" s="91" t="str">
        <f aca="false">E450</f>
        <v>管理者</v>
      </c>
      <c r="F451" s="91" t="str">
        <f aca="false">F450</f>
        <v>初級</v>
      </c>
      <c r="G451" s="91" t="n">
        <f aca="false">G450</f>
        <v>0</v>
      </c>
      <c r="H451" s="113" t="str">
        <f aca="false">H450</f>
        <v>設計</v>
      </c>
      <c r="I451" s="93" t="n">
        <f aca="false">I450</f>
        <v>1.94285714285714</v>
      </c>
      <c r="J451" s="94" t="s">
        <v>33</v>
      </c>
      <c r="K451" s="95"/>
      <c r="L451" s="96"/>
      <c r="M451" s="97" t="n">
        <f aca="false">M450</f>
        <v>0</v>
      </c>
      <c r="N451" s="98" t="n">
        <f aca="false">N450</f>
        <v>0</v>
      </c>
      <c r="O451" s="83"/>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5"/>
      <c r="AT451" s="86"/>
      <c r="AU451" s="84"/>
      <c r="AV451" s="84"/>
      <c r="AW451" s="84"/>
      <c r="AX451" s="84"/>
      <c r="AY451" s="84"/>
      <c r="AZ451" s="84"/>
      <c r="BA451" s="84"/>
      <c r="BB451" s="84"/>
      <c r="BC451" s="84"/>
      <c r="BD451" s="84"/>
      <c r="BE451" s="84"/>
      <c r="BF451" s="84"/>
      <c r="BG451" s="84"/>
      <c r="BH451" s="84"/>
      <c r="BI451" s="84"/>
      <c r="BJ451" s="84"/>
      <c r="BK451" s="84"/>
      <c r="BL451" s="84"/>
      <c r="BM451" s="84"/>
      <c r="BN451" s="84"/>
      <c r="BO451" s="84"/>
      <c r="BP451" s="84"/>
      <c r="BQ451" s="84"/>
      <c r="BR451" s="84"/>
      <c r="BS451" s="84"/>
      <c r="BT451" s="84"/>
      <c r="BU451" s="84"/>
      <c r="BV451" s="84"/>
      <c r="BW451" s="84"/>
      <c r="BX451" s="85"/>
      <c r="BY451" s="86"/>
      <c r="BZ451" s="84"/>
      <c r="CA451" s="84"/>
      <c r="CB451" s="84"/>
      <c r="CC451" s="84"/>
      <c r="CD451" s="84"/>
      <c r="CE451" s="84"/>
      <c r="CF451" s="84"/>
      <c r="CG451" s="84"/>
      <c r="CH451" s="84"/>
      <c r="CI451" s="84"/>
      <c r="CJ451" s="84"/>
      <c r="CK451" s="84"/>
      <c r="CL451" s="84"/>
      <c r="CM451" s="84"/>
      <c r="CN451" s="84"/>
      <c r="CO451" s="84"/>
      <c r="CP451" s="84"/>
      <c r="CQ451" s="84"/>
      <c r="CR451" s="84"/>
      <c r="CS451" s="84"/>
      <c r="CT451" s="84"/>
      <c r="CU451" s="84"/>
      <c r="CV451" s="84"/>
      <c r="CW451" s="84"/>
      <c r="CX451" s="84"/>
      <c r="CY451" s="84"/>
      <c r="CZ451" s="84"/>
      <c r="DA451" s="84"/>
      <c r="DB451" s="84"/>
      <c r="DC451" s="85"/>
    </row>
    <row r="452" customFormat="false" ht="24" hidden="true" customHeight="false" outlineLevel="0" collapsed="false">
      <c r="A452" s="70" t="n">
        <f aca="false">(ROW()-6)/2</f>
        <v>223</v>
      </c>
      <c r="B452" s="100" t="n">
        <f aca="false">B451</f>
        <v>92</v>
      </c>
      <c r="C452" s="101" t="str">
        <f aca="false">C451</f>
        <v>メールテンプレート選択画面</v>
      </c>
      <c r="D452" s="102" t="str">
        <f aca="false">D451</f>
        <v>メールテンプレート選択画面の新規作成</v>
      </c>
      <c r="E452" s="74" t="str">
        <f aca="false">E450</f>
        <v>管理者</v>
      </c>
      <c r="F452" s="74" t="str">
        <f aca="false">F450</f>
        <v>初級</v>
      </c>
      <c r="G452" s="74" t="n">
        <f aca="false">G450</f>
        <v>0</v>
      </c>
      <c r="H452" s="77" t="s">
        <v>31</v>
      </c>
      <c r="I452" s="78" t="n">
        <f aca="false">変更管理台帳!$AX98</f>
        <v>2.65714285714286</v>
      </c>
      <c r="J452" s="79" t="s">
        <v>32</v>
      </c>
      <c r="K452" s="81" t="str">
        <f aca="false">IF($L450&lt;&gt;"",WORKDAY($L450,1,祝日・休校日!$B$3:$B$62),"")</f>
        <v/>
      </c>
      <c r="L452" s="81" t="str">
        <f aca="false">IF($K452&lt;&gt;"",WORKDAY($K452,$I452 -0.11,祝日・休校日!$B$3:$B$62),"")</f>
        <v/>
      </c>
      <c r="M452" s="76" t="n">
        <f aca="false">M451</f>
        <v>0</v>
      </c>
      <c r="N452" s="82" t="n">
        <f aca="false">IF(MAX(O452:DC452)&lt;&gt;0,IF(MAX(O453:DC453)/MAX(O452:DC452)=1,1,MAX(O453:DC453)/MAX(O452:DC452)),0)</f>
        <v>0</v>
      </c>
      <c r="O452" s="83"/>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5"/>
      <c r="AT452" s="86"/>
      <c r="AU452" s="84"/>
      <c r="AV452" s="84"/>
      <c r="AW452" s="84"/>
      <c r="AX452" s="84"/>
      <c r="AY452" s="84"/>
      <c r="AZ452" s="84"/>
      <c r="BA452" s="84"/>
      <c r="BB452" s="84"/>
      <c r="BC452" s="84"/>
      <c r="BD452" s="84"/>
      <c r="BE452" s="84"/>
      <c r="BF452" s="84"/>
      <c r="BG452" s="84"/>
      <c r="BH452" s="84"/>
      <c r="BI452" s="84"/>
      <c r="BJ452" s="84"/>
      <c r="BK452" s="84"/>
      <c r="BL452" s="84"/>
      <c r="BM452" s="84"/>
      <c r="BN452" s="84"/>
      <c r="BO452" s="84"/>
      <c r="BP452" s="84"/>
      <c r="BQ452" s="84"/>
      <c r="BR452" s="84"/>
      <c r="BS452" s="84"/>
      <c r="BT452" s="84"/>
      <c r="BU452" s="84"/>
      <c r="BV452" s="84"/>
      <c r="BW452" s="84"/>
      <c r="BX452" s="85"/>
      <c r="BY452" s="86"/>
      <c r="BZ452" s="84"/>
      <c r="CA452" s="84"/>
      <c r="CB452" s="84"/>
      <c r="CC452" s="84"/>
      <c r="CD452" s="84"/>
      <c r="CE452" s="84"/>
      <c r="CF452" s="84"/>
      <c r="CG452" s="84"/>
      <c r="CH452" s="84"/>
      <c r="CI452" s="84"/>
      <c r="CJ452" s="84"/>
      <c r="CK452" s="84"/>
      <c r="CL452" s="84"/>
      <c r="CM452" s="84"/>
      <c r="CN452" s="84"/>
      <c r="CO452" s="84"/>
      <c r="CP452" s="84"/>
      <c r="CQ452" s="84"/>
      <c r="CR452" s="84"/>
      <c r="CS452" s="84"/>
      <c r="CT452" s="84"/>
      <c r="CU452" s="84"/>
      <c r="CV452" s="84"/>
      <c r="CW452" s="84"/>
      <c r="CX452" s="84"/>
      <c r="CY452" s="84"/>
      <c r="CZ452" s="84"/>
      <c r="DA452" s="84"/>
      <c r="DB452" s="84"/>
      <c r="DC452" s="85"/>
    </row>
    <row r="453" customFormat="false" ht="24" hidden="true" customHeight="false" outlineLevel="0" collapsed="false">
      <c r="A453" s="87" t="n">
        <f aca="false">A452</f>
        <v>223</v>
      </c>
      <c r="B453" s="105" t="n">
        <f aca="false">B452</f>
        <v>92</v>
      </c>
      <c r="C453" s="106" t="str">
        <f aca="false">C452</f>
        <v>メールテンプレート選択画面</v>
      </c>
      <c r="D453" s="107" t="str">
        <f aca="false">D452</f>
        <v>メールテンプレート選択画面の新規作成</v>
      </c>
      <c r="E453" s="91" t="str">
        <f aca="false">E452</f>
        <v>管理者</v>
      </c>
      <c r="F453" s="91" t="str">
        <f aca="false">F452</f>
        <v>初級</v>
      </c>
      <c r="G453" s="91" t="n">
        <f aca="false">G452</f>
        <v>0</v>
      </c>
      <c r="H453" s="92" t="str">
        <f aca="false">H452</f>
        <v>製造</v>
      </c>
      <c r="I453" s="93" t="n">
        <f aca="false">I452</f>
        <v>2.65714285714286</v>
      </c>
      <c r="J453" s="94" t="s">
        <v>33</v>
      </c>
      <c r="K453" s="110"/>
      <c r="L453" s="96"/>
      <c r="M453" s="97" t="n">
        <f aca="false">M452</f>
        <v>0</v>
      </c>
      <c r="N453" s="98" t="n">
        <f aca="false">N452</f>
        <v>0</v>
      </c>
      <c r="O453" s="83"/>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5"/>
      <c r="AT453" s="86"/>
      <c r="AU453" s="84"/>
      <c r="AV453" s="84"/>
      <c r="AW453" s="84"/>
      <c r="AX453" s="84"/>
      <c r="AY453" s="84"/>
      <c r="AZ453" s="84"/>
      <c r="BA453" s="84"/>
      <c r="BB453" s="84"/>
      <c r="BC453" s="84"/>
      <c r="BD453" s="84"/>
      <c r="BE453" s="84"/>
      <c r="BF453" s="84"/>
      <c r="BG453" s="84"/>
      <c r="BH453" s="84"/>
      <c r="BI453" s="84"/>
      <c r="BJ453" s="84"/>
      <c r="BK453" s="84"/>
      <c r="BL453" s="84"/>
      <c r="BM453" s="84"/>
      <c r="BN453" s="84"/>
      <c r="BO453" s="84"/>
      <c r="BP453" s="84"/>
      <c r="BQ453" s="84"/>
      <c r="BR453" s="84"/>
      <c r="BS453" s="84"/>
      <c r="BT453" s="84"/>
      <c r="BU453" s="84"/>
      <c r="BV453" s="84"/>
      <c r="BW453" s="84"/>
      <c r="BX453" s="85"/>
      <c r="BY453" s="86"/>
      <c r="BZ453" s="84"/>
      <c r="CA453" s="84"/>
      <c r="CB453" s="84"/>
      <c r="CC453" s="84"/>
      <c r="CD453" s="84"/>
      <c r="CE453" s="84"/>
      <c r="CF453" s="84"/>
      <c r="CG453" s="84"/>
      <c r="CH453" s="84"/>
      <c r="CI453" s="84"/>
      <c r="CJ453" s="84"/>
      <c r="CK453" s="84"/>
      <c r="CL453" s="84"/>
      <c r="CM453" s="84"/>
      <c r="CN453" s="84"/>
      <c r="CO453" s="84"/>
      <c r="CP453" s="84"/>
      <c r="CQ453" s="84"/>
      <c r="CR453" s="84"/>
      <c r="CS453" s="84"/>
      <c r="CT453" s="84"/>
      <c r="CU453" s="84"/>
      <c r="CV453" s="84"/>
      <c r="CW453" s="84"/>
      <c r="CX453" s="84"/>
      <c r="CY453" s="84"/>
      <c r="CZ453" s="84"/>
      <c r="DA453" s="84"/>
      <c r="DB453" s="84"/>
      <c r="DC453" s="85"/>
    </row>
    <row r="454" customFormat="false" ht="24" hidden="true" customHeight="false" outlineLevel="0" collapsed="false">
      <c r="A454" s="99" t="n">
        <f aca="false">(ROW()-6)/2</f>
        <v>224</v>
      </c>
      <c r="B454" s="100" t="n">
        <f aca="false">B453</f>
        <v>92</v>
      </c>
      <c r="C454" s="101" t="str">
        <f aca="false">C453</f>
        <v>メールテンプレート選択画面</v>
      </c>
      <c r="D454" s="102" t="str">
        <f aca="false">D453</f>
        <v>メールテンプレート選択画面の新規作成</v>
      </c>
      <c r="E454" s="74" t="str">
        <f aca="false">E452</f>
        <v>管理者</v>
      </c>
      <c r="F454" s="74" t="str">
        <f aca="false">F452</f>
        <v>初級</v>
      </c>
      <c r="G454" s="74" t="n">
        <f aca="false">G452</f>
        <v>0</v>
      </c>
      <c r="H454" s="103" t="s">
        <v>34</v>
      </c>
      <c r="I454" s="78" t="n">
        <f aca="false">変更管理台帳!$BW98</f>
        <v>2.6</v>
      </c>
      <c r="J454" s="79" t="s">
        <v>32</v>
      </c>
      <c r="K454" s="81" t="str">
        <f aca="false">IF($L452&lt;&gt;"",WORKDAY($L452,1,祝日・休校日!$B$3:$B$62),"")</f>
        <v/>
      </c>
      <c r="L454" s="81" t="str">
        <f aca="false">IF($K454&lt;&gt;"",WORKDAY($K454,$I454 -0.11,祝日・休校日!$B$3:$B$62),"")</f>
        <v/>
      </c>
      <c r="M454" s="76" t="n">
        <f aca="false">M453</f>
        <v>0</v>
      </c>
      <c r="N454" s="82" t="n">
        <f aca="false">IF(MAX(O454:DC454)&lt;&gt;0,IF(MAX(O455:DC455)/MAX(O454:DC454)=1,1,MAX(O455:DC455)/MAX(O454:DC454)),0)</f>
        <v>0</v>
      </c>
      <c r="O454" s="83"/>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5"/>
      <c r="AT454" s="86"/>
      <c r="AU454" s="84"/>
      <c r="AV454" s="84"/>
      <c r="AW454" s="84"/>
      <c r="AX454" s="84"/>
      <c r="AY454" s="84"/>
      <c r="AZ454" s="84"/>
      <c r="BA454" s="84"/>
      <c r="BB454" s="84"/>
      <c r="BC454" s="84"/>
      <c r="BD454" s="84"/>
      <c r="BE454" s="84"/>
      <c r="BF454" s="84"/>
      <c r="BG454" s="84"/>
      <c r="BH454" s="84"/>
      <c r="BI454" s="84"/>
      <c r="BJ454" s="84"/>
      <c r="BK454" s="84"/>
      <c r="BL454" s="84"/>
      <c r="BM454" s="84"/>
      <c r="BN454" s="84"/>
      <c r="BO454" s="84"/>
      <c r="BP454" s="84"/>
      <c r="BQ454" s="84"/>
      <c r="BR454" s="84"/>
      <c r="BS454" s="84"/>
      <c r="BT454" s="84"/>
      <c r="BU454" s="84"/>
      <c r="BV454" s="84"/>
      <c r="BW454" s="84"/>
      <c r="BX454" s="85"/>
      <c r="BY454" s="86"/>
      <c r="BZ454" s="84"/>
      <c r="CA454" s="84"/>
      <c r="CB454" s="84"/>
      <c r="CC454" s="84"/>
      <c r="CD454" s="84"/>
      <c r="CE454" s="84"/>
      <c r="CF454" s="84"/>
      <c r="CG454" s="84"/>
      <c r="CH454" s="84"/>
      <c r="CI454" s="84"/>
      <c r="CJ454" s="84"/>
      <c r="CK454" s="84"/>
      <c r="CL454" s="84"/>
      <c r="CM454" s="84"/>
      <c r="CN454" s="84"/>
      <c r="CO454" s="84"/>
      <c r="CP454" s="84"/>
      <c r="CQ454" s="84"/>
      <c r="CR454" s="84"/>
      <c r="CS454" s="84"/>
      <c r="CT454" s="84"/>
      <c r="CU454" s="84"/>
      <c r="CV454" s="84"/>
      <c r="CW454" s="84"/>
      <c r="CX454" s="84"/>
      <c r="CY454" s="84"/>
      <c r="CZ454" s="84"/>
      <c r="DA454" s="84"/>
      <c r="DB454" s="84"/>
      <c r="DC454" s="85"/>
    </row>
    <row r="455" customFormat="false" ht="24" hidden="true" customHeight="false" outlineLevel="0" collapsed="false">
      <c r="A455" s="104" t="n">
        <f aca="false">A454</f>
        <v>224</v>
      </c>
      <c r="B455" s="105" t="n">
        <f aca="false">B454</f>
        <v>92</v>
      </c>
      <c r="C455" s="106" t="str">
        <f aca="false">C454</f>
        <v>メールテンプレート選択画面</v>
      </c>
      <c r="D455" s="107" t="str">
        <f aca="false">D454</f>
        <v>メールテンプレート選択画面の新規作成</v>
      </c>
      <c r="E455" s="91" t="str">
        <f aca="false">E454</f>
        <v>管理者</v>
      </c>
      <c r="F455" s="91" t="str">
        <f aca="false">F454</f>
        <v>初級</v>
      </c>
      <c r="G455" s="91" t="n">
        <f aca="false">G454</f>
        <v>0</v>
      </c>
      <c r="H455" s="108" t="str">
        <f aca="false">H454</f>
        <v>試験</v>
      </c>
      <c r="I455" s="109" t="n">
        <f aca="false">I454</f>
        <v>2.6</v>
      </c>
      <c r="J455" s="94" t="s">
        <v>33</v>
      </c>
      <c r="K455" s="110"/>
      <c r="L455" s="96"/>
      <c r="M455" s="97" t="n">
        <f aca="false">M454</f>
        <v>0</v>
      </c>
      <c r="N455" s="98" t="n">
        <f aca="false">N454</f>
        <v>0</v>
      </c>
      <c r="O455" s="83"/>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5"/>
      <c r="AT455" s="86"/>
      <c r="AU455" s="84"/>
      <c r="AV455" s="84"/>
      <c r="AW455" s="84"/>
      <c r="AX455" s="84"/>
      <c r="AY455" s="84"/>
      <c r="AZ455" s="84"/>
      <c r="BA455" s="84"/>
      <c r="BB455" s="84"/>
      <c r="BC455" s="84"/>
      <c r="BD455" s="84"/>
      <c r="BE455" s="84"/>
      <c r="BF455" s="84"/>
      <c r="BG455" s="84"/>
      <c r="BH455" s="84"/>
      <c r="BI455" s="84"/>
      <c r="BJ455" s="84"/>
      <c r="BK455" s="84"/>
      <c r="BL455" s="84"/>
      <c r="BM455" s="84"/>
      <c r="BN455" s="84"/>
      <c r="BO455" s="84"/>
      <c r="BP455" s="84"/>
      <c r="BQ455" s="84"/>
      <c r="BR455" s="84"/>
      <c r="BS455" s="84"/>
      <c r="BT455" s="84"/>
      <c r="BU455" s="84"/>
      <c r="BV455" s="84"/>
      <c r="BW455" s="84"/>
      <c r="BX455" s="85"/>
      <c r="BY455" s="86"/>
      <c r="BZ455" s="84"/>
      <c r="CA455" s="84"/>
      <c r="CB455" s="84"/>
      <c r="CC455" s="84"/>
      <c r="CD455" s="84"/>
      <c r="CE455" s="84"/>
      <c r="CF455" s="84"/>
      <c r="CG455" s="84"/>
      <c r="CH455" s="84"/>
      <c r="CI455" s="84"/>
      <c r="CJ455" s="84"/>
      <c r="CK455" s="84"/>
      <c r="CL455" s="84"/>
      <c r="CM455" s="84"/>
      <c r="CN455" s="84"/>
      <c r="CO455" s="84"/>
      <c r="CP455" s="84"/>
      <c r="CQ455" s="84"/>
      <c r="CR455" s="84"/>
      <c r="CS455" s="84"/>
      <c r="CT455" s="84"/>
      <c r="CU455" s="84"/>
      <c r="CV455" s="84"/>
      <c r="CW455" s="84"/>
      <c r="CX455" s="84"/>
      <c r="CY455" s="84"/>
      <c r="CZ455" s="84"/>
      <c r="DA455" s="84"/>
      <c r="DB455" s="84"/>
      <c r="DC455" s="85"/>
    </row>
    <row r="456" customFormat="false" ht="18.75" hidden="true" customHeight="false" outlineLevel="0" collapsed="false">
      <c r="A456" s="70" t="n">
        <f aca="false">(ROW()-6)/2</f>
        <v>225</v>
      </c>
      <c r="B456" s="71" t="n">
        <f aca="false">変更管理台帳!$A99</f>
        <v>93</v>
      </c>
      <c r="C456" s="72" t="str">
        <f aca="false">変更管理台帳!$B99</f>
        <v>テンプレート内容確認画面</v>
      </c>
      <c r="D456" s="73" t="str">
        <f aca="false">変更管理台帳!$C99</f>
        <v>テンプレート内容確認画面の新規作成</v>
      </c>
      <c r="E456" s="74" t="str">
        <f aca="false">変更管理台帳!$G99</f>
        <v>管理者</v>
      </c>
      <c r="F456" s="75" t="str">
        <f aca="false">変更管理台帳!$K99</f>
        <v>中級</v>
      </c>
      <c r="G456" s="76" t="str">
        <f aca="false">変更管理台帳!$L99</f>
        <v>B</v>
      </c>
      <c r="H456" s="112" t="s">
        <v>36</v>
      </c>
      <c r="I456" s="78" t="n">
        <f aca="false">変更管理台帳!$AE99</f>
        <v>2.48571428571429</v>
      </c>
      <c r="J456" s="79" t="s">
        <v>32</v>
      </c>
      <c r="K456" s="80" t="n">
        <v>45384</v>
      </c>
      <c r="L456" s="81" t="n">
        <f aca="false">IF($K456&lt;&gt;"",WORKDAY($K456,$I456 -0.11,祝日・休校日!$B$3:$B$62),"")</f>
        <v>45386</v>
      </c>
      <c r="M456" s="76"/>
      <c r="N456" s="82" t="n">
        <f aca="false">IF(MAX(O456:DC456)&lt;&gt;0,IF(MAX(O457:DC457)/MAX(O456:DC456)=1,1,MAX(O457:DC457)/MAX(O456:DC456)),0)</f>
        <v>0</v>
      </c>
      <c r="O456" s="83"/>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5"/>
      <c r="AT456" s="86"/>
      <c r="AU456" s="84"/>
      <c r="AV456" s="84"/>
      <c r="AW456" s="84"/>
      <c r="AX456" s="84"/>
      <c r="AY456" s="84"/>
      <c r="AZ456" s="84"/>
      <c r="BA456" s="84"/>
      <c r="BB456" s="84"/>
      <c r="BC456" s="84"/>
      <c r="BD456" s="84"/>
      <c r="BE456" s="84"/>
      <c r="BF456" s="84"/>
      <c r="BG456" s="84"/>
      <c r="BH456" s="84"/>
      <c r="BI456" s="84"/>
      <c r="BJ456" s="84"/>
      <c r="BK456" s="84"/>
      <c r="BL456" s="84"/>
      <c r="BM456" s="84"/>
      <c r="BN456" s="84"/>
      <c r="BO456" s="84"/>
      <c r="BP456" s="84"/>
      <c r="BQ456" s="84"/>
      <c r="BR456" s="84"/>
      <c r="BS456" s="84"/>
      <c r="BT456" s="84"/>
      <c r="BU456" s="84"/>
      <c r="BV456" s="84"/>
      <c r="BW456" s="84"/>
      <c r="BX456" s="85"/>
      <c r="BY456" s="86"/>
      <c r="BZ456" s="84"/>
      <c r="CA456" s="84"/>
      <c r="CB456" s="84"/>
      <c r="CC456" s="84"/>
      <c r="CD456" s="84"/>
      <c r="CE456" s="84"/>
      <c r="CF456" s="84"/>
      <c r="CG456" s="84"/>
      <c r="CH456" s="84"/>
      <c r="CI456" s="84"/>
      <c r="CJ456" s="84"/>
      <c r="CK456" s="84"/>
      <c r="CL456" s="84"/>
      <c r="CM456" s="84"/>
      <c r="CN456" s="84"/>
      <c r="CO456" s="84"/>
      <c r="CP456" s="84"/>
      <c r="CQ456" s="84"/>
      <c r="CR456" s="84"/>
      <c r="CS456" s="84"/>
      <c r="CT456" s="84"/>
      <c r="CU456" s="84"/>
      <c r="CV456" s="84"/>
      <c r="CW456" s="84"/>
      <c r="CX456" s="84"/>
      <c r="CY456" s="84"/>
      <c r="CZ456" s="84"/>
      <c r="DA456" s="84"/>
      <c r="DB456" s="84"/>
      <c r="DC456" s="85"/>
    </row>
    <row r="457" customFormat="false" ht="18.75" hidden="true" customHeight="false" outlineLevel="0" collapsed="false">
      <c r="A457" s="87" t="n">
        <f aca="false">A456</f>
        <v>225</v>
      </c>
      <c r="B457" s="88" t="n">
        <f aca="false">B456</f>
        <v>93</v>
      </c>
      <c r="C457" s="89" t="str">
        <f aca="false">C456</f>
        <v>テンプレート内容確認画面</v>
      </c>
      <c r="D457" s="90" t="str">
        <f aca="false">D456</f>
        <v>テンプレート内容確認画面の新規作成</v>
      </c>
      <c r="E457" s="91" t="str">
        <f aca="false">E456</f>
        <v>管理者</v>
      </c>
      <c r="F457" s="91" t="str">
        <f aca="false">F456</f>
        <v>中級</v>
      </c>
      <c r="G457" s="91" t="str">
        <f aca="false">G456</f>
        <v>B</v>
      </c>
      <c r="H457" s="113" t="str">
        <f aca="false">H456</f>
        <v>設計</v>
      </c>
      <c r="I457" s="93" t="n">
        <f aca="false">I456</f>
        <v>2.48571428571429</v>
      </c>
      <c r="J457" s="94" t="s">
        <v>33</v>
      </c>
      <c r="K457" s="95"/>
      <c r="L457" s="96"/>
      <c r="M457" s="97" t="n">
        <f aca="false">M456</f>
        <v>0</v>
      </c>
      <c r="N457" s="98" t="n">
        <f aca="false">N456</f>
        <v>0</v>
      </c>
      <c r="O457" s="83"/>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4"/>
      <c r="AN457" s="84"/>
      <c r="AO457" s="84"/>
      <c r="AP457" s="84"/>
      <c r="AQ457" s="84"/>
      <c r="AR457" s="84"/>
      <c r="AS457" s="85"/>
      <c r="AT457" s="86"/>
      <c r="AU457" s="84"/>
      <c r="AV457" s="84"/>
      <c r="AW457" s="84"/>
      <c r="AX457" s="84"/>
      <c r="AY457" s="84"/>
      <c r="AZ457" s="84"/>
      <c r="BA457" s="84"/>
      <c r="BB457" s="84"/>
      <c r="BC457" s="84"/>
      <c r="BD457" s="84"/>
      <c r="BE457" s="84"/>
      <c r="BF457" s="84"/>
      <c r="BG457" s="84"/>
      <c r="BH457" s="84"/>
      <c r="BI457" s="84"/>
      <c r="BJ457" s="84"/>
      <c r="BK457" s="84"/>
      <c r="BL457" s="84"/>
      <c r="BM457" s="84"/>
      <c r="BN457" s="84"/>
      <c r="BO457" s="84"/>
      <c r="BP457" s="84"/>
      <c r="BQ457" s="84"/>
      <c r="BR457" s="84"/>
      <c r="BS457" s="84"/>
      <c r="BT457" s="84"/>
      <c r="BU457" s="84"/>
      <c r="BV457" s="84"/>
      <c r="BW457" s="84"/>
      <c r="BX457" s="85"/>
      <c r="BY457" s="86"/>
      <c r="BZ457" s="84"/>
      <c r="CA457" s="84"/>
      <c r="CB457" s="84"/>
      <c r="CC457" s="84"/>
      <c r="CD457" s="84"/>
      <c r="CE457" s="84"/>
      <c r="CF457" s="84"/>
      <c r="CG457" s="84"/>
      <c r="CH457" s="84"/>
      <c r="CI457" s="84"/>
      <c r="CJ457" s="84"/>
      <c r="CK457" s="84"/>
      <c r="CL457" s="84"/>
      <c r="CM457" s="84"/>
      <c r="CN457" s="84"/>
      <c r="CO457" s="84"/>
      <c r="CP457" s="84"/>
      <c r="CQ457" s="84"/>
      <c r="CR457" s="84"/>
      <c r="CS457" s="84"/>
      <c r="CT457" s="84"/>
      <c r="CU457" s="84"/>
      <c r="CV457" s="84"/>
      <c r="CW457" s="84"/>
      <c r="CX457" s="84"/>
      <c r="CY457" s="84"/>
      <c r="CZ457" s="84"/>
      <c r="DA457" s="84"/>
      <c r="DB457" s="84"/>
      <c r="DC457" s="85"/>
    </row>
    <row r="458" customFormat="false" ht="18.75" hidden="true" customHeight="false" outlineLevel="0" collapsed="false">
      <c r="A458" s="70" t="n">
        <f aca="false">(ROW()-6)/2</f>
        <v>226</v>
      </c>
      <c r="B458" s="100" t="n">
        <f aca="false">B457</f>
        <v>93</v>
      </c>
      <c r="C458" s="101" t="str">
        <f aca="false">C457</f>
        <v>テンプレート内容確認画面</v>
      </c>
      <c r="D458" s="102" t="str">
        <f aca="false">D457</f>
        <v>テンプレート内容確認画面の新規作成</v>
      </c>
      <c r="E458" s="74" t="str">
        <f aca="false">E456</f>
        <v>管理者</v>
      </c>
      <c r="F458" s="74" t="str">
        <f aca="false">F456</f>
        <v>中級</v>
      </c>
      <c r="G458" s="74" t="str">
        <f aca="false">G456</f>
        <v>B</v>
      </c>
      <c r="H458" s="77" t="s">
        <v>31</v>
      </c>
      <c r="I458" s="78" t="n">
        <f aca="false">変更管理台帳!$AX99</f>
        <v>3.6</v>
      </c>
      <c r="J458" s="79" t="s">
        <v>32</v>
      </c>
      <c r="K458" s="81" t="n">
        <f aca="false">IF($L456&lt;&gt;"",WORKDAY($L456,1,祝日・休校日!$B$3:$B$62),"")</f>
        <v>45387</v>
      </c>
      <c r="L458" s="81" t="n">
        <f aca="false">IF($K458&lt;&gt;"",WORKDAY($K458,$I458 -0.11,祝日・休校日!$B$3:$B$62),"")</f>
        <v>45392</v>
      </c>
      <c r="M458" s="76" t="n">
        <f aca="false">M457</f>
        <v>0</v>
      </c>
      <c r="N458" s="82" t="n">
        <f aca="false">IF(MAX(O458:DC458)&lt;&gt;0,IF(MAX(O459:DC459)/MAX(O458:DC458)=1,1,MAX(O459:DC459)/MAX(O458:DC458)),0)</f>
        <v>0</v>
      </c>
      <c r="O458" s="83"/>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5"/>
      <c r="AT458" s="86"/>
      <c r="AU458" s="84"/>
      <c r="AV458" s="84"/>
      <c r="AW458" s="84"/>
      <c r="AX458" s="84"/>
      <c r="AY458" s="84"/>
      <c r="AZ458" s="84"/>
      <c r="BA458" s="84"/>
      <c r="BB458" s="84"/>
      <c r="BC458" s="84"/>
      <c r="BD458" s="84"/>
      <c r="BE458" s="84"/>
      <c r="BF458" s="84"/>
      <c r="BG458" s="84"/>
      <c r="BH458" s="84"/>
      <c r="BI458" s="84"/>
      <c r="BJ458" s="84"/>
      <c r="BK458" s="84"/>
      <c r="BL458" s="84"/>
      <c r="BM458" s="84"/>
      <c r="BN458" s="84"/>
      <c r="BO458" s="84"/>
      <c r="BP458" s="84"/>
      <c r="BQ458" s="84"/>
      <c r="BR458" s="84"/>
      <c r="BS458" s="84"/>
      <c r="BT458" s="84"/>
      <c r="BU458" s="84"/>
      <c r="BV458" s="84"/>
      <c r="BW458" s="84"/>
      <c r="BX458" s="85"/>
      <c r="BY458" s="86"/>
      <c r="BZ458" s="84"/>
      <c r="CA458" s="84"/>
      <c r="CB458" s="84"/>
      <c r="CC458" s="84"/>
      <c r="CD458" s="84"/>
      <c r="CE458" s="84"/>
      <c r="CF458" s="84"/>
      <c r="CG458" s="84"/>
      <c r="CH458" s="84"/>
      <c r="CI458" s="84"/>
      <c r="CJ458" s="84"/>
      <c r="CK458" s="84"/>
      <c r="CL458" s="84"/>
      <c r="CM458" s="84"/>
      <c r="CN458" s="84"/>
      <c r="CO458" s="84"/>
      <c r="CP458" s="84"/>
      <c r="CQ458" s="84"/>
      <c r="CR458" s="84"/>
      <c r="CS458" s="84"/>
      <c r="CT458" s="84"/>
      <c r="CU458" s="84"/>
      <c r="CV458" s="84"/>
      <c r="CW458" s="84"/>
      <c r="CX458" s="84"/>
      <c r="CY458" s="84"/>
      <c r="CZ458" s="84"/>
      <c r="DA458" s="84"/>
      <c r="DB458" s="84"/>
      <c r="DC458" s="85"/>
    </row>
    <row r="459" customFormat="false" ht="18.75" hidden="true" customHeight="false" outlineLevel="0" collapsed="false">
      <c r="A459" s="87" t="n">
        <f aca="false">A458</f>
        <v>226</v>
      </c>
      <c r="B459" s="105" t="n">
        <f aca="false">B458</f>
        <v>93</v>
      </c>
      <c r="C459" s="106" t="str">
        <f aca="false">C458</f>
        <v>テンプレート内容確認画面</v>
      </c>
      <c r="D459" s="107" t="str">
        <f aca="false">D458</f>
        <v>テンプレート内容確認画面の新規作成</v>
      </c>
      <c r="E459" s="91" t="str">
        <f aca="false">E458</f>
        <v>管理者</v>
      </c>
      <c r="F459" s="91" t="str">
        <f aca="false">F458</f>
        <v>中級</v>
      </c>
      <c r="G459" s="91" t="str">
        <f aca="false">G458</f>
        <v>B</v>
      </c>
      <c r="H459" s="92" t="str">
        <f aca="false">H458</f>
        <v>製造</v>
      </c>
      <c r="I459" s="93" t="n">
        <f aca="false">I458</f>
        <v>3.6</v>
      </c>
      <c r="J459" s="94" t="s">
        <v>33</v>
      </c>
      <c r="K459" s="110"/>
      <c r="L459" s="96"/>
      <c r="M459" s="97" t="n">
        <f aca="false">M458</f>
        <v>0</v>
      </c>
      <c r="N459" s="98" t="n">
        <f aca="false">N458</f>
        <v>0</v>
      </c>
      <c r="O459" s="83"/>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5"/>
      <c r="AT459" s="86"/>
      <c r="AU459" s="84"/>
      <c r="AV459" s="84"/>
      <c r="AW459" s="84"/>
      <c r="AX459" s="84"/>
      <c r="AY459" s="84"/>
      <c r="AZ459" s="84"/>
      <c r="BA459" s="84"/>
      <c r="BB459" s="84"/>
      <c r="BC459" s="84"/>
      <c r="BD459" s="84"/>
      <c r="BE459" s="84"/>
      <c r="BF459" s="84"/>
      <c r="BG459" s="84"/>
      <c r="BH459" s="84"/>
      <c r="BI459" s="84"/>
      <c r="BJ459" s="84"/>
      <c r="BK459" s="84"/>
      <c r="BL459" s="84"/>
      <c r="BM459" s="84"/>
      <c r="BN459" s="84"/>
      <c r="BO459" s="84"/>
      <c r="BP459" s="84"/>
      <c r="BQ459" s="84"/>
      <c r="BR459" s="84"/>
      <c r="BS459" s="84"/>
      <c r="BT459" s="84"/>
      <c r="BU459" s="84"/>
      <c r="BV459" s="84"/>
      <c r="BW459" s="84"/>
      <c r="BX459" s="85"/>
      <c r="BY459" s="86"/>
      <c r="BZ459" s="84"/>
      <c r="CA459" s="84"/>
      <c r="CB459" s="84"/>
      <c r="CC459" s="84"/>
      <c r="CD459" s="84"/>
      <c r="CE459" s="84"/>
      <c r="CF459" s="84"/>
      <c r="CG459" s="84"/>
      <c r="CH459" s="84"/>
      <c r="CI459" s="84"/>
      <c r="CJ459" s="84"/>
      <c r="CK459" s="84"/>
      <c r="CL459" s="84"/>
      <c r="CM459" s="84"/>
      <c r="CN459" s="84"/>
      <c r="CO459" s="84"/>
      <c r="CP459" s="84"/>
      <c r="CQ459" s="84"/>
      <c r="CR459" s="84"/>
      <c r="CS459" s="84"/>
      <c r="CT459" s="84"/>
      <c r="CU459" s="84"/>
      <c r="CV459" s="84"/>
      <c r="CW459" s="84"/>
      <c r="CX459" s="84"/>
      <c r="CY459" s="84"/>
      <c r="CZ459" s="84"/>
      <c r="DA459" s="84"/>
      <c r="DB459" s="84"/>
      <c r="DC459" s="85"/>
    </row>
    <row r="460" customFormat="false" ht="18.75" hidden="true" customHeight="false" outlineLevel="0" collapsed="false">
      <c r="A460" s="99" t="n">
        <f aca="false">(ROW()-6)/2</f>
        <v>227</v>
      </c>
      <c r="B460" s="100" t="n">
        <f aca="false">B459</f>
        <v>93</v>
      </c>
      <c r="C460" s="101" t="str">
        <f aca="false">C459</f>
        <v>テンプレート内容確認画面</v>
      </c>
      <c r="D460" s="102" t="str">
        <f aca="false">D459</f>
        <v>テンプレート内容確認画面の新規作成</v>
      </c>
      <c r="E460" s="74" t="str">
        <f aca="false">E458</f>
        <v>管理者</v>
      </c>
      <c r="F460" s="74" t="str">
        <f aca="false">F458</f>
        <v>中級</v>
      </c>
      <c r="G460" s="74" t="str">
        <f aca="false">G458</f>
        <v>B</v>
      </c>
      <c r="H460" s="103" t="s">
        <v>34</v>
      </c>
      <c r="I460" s="78" t="n">
        <f aca="false">変更管理台帳!$BW99</f>
        <v>2.62857142857143</v>
      </c>
      <c r="J460" s="79" t="s">
        <v>32</v>
      </c>
      <c r="K460" s="81" t="n">
        <f aca="false">IF($L458&lt;&gt;"",WORKDAY($L458,1,祝日・休校日!$B$3:$B$62),"")</f>
        <v>45393</v>
      </c>
      <c r="L460" s="81" t="n">
        <f aca="false">IF($K460&lt;&gt;"",WORKDAY($K460,$I460 -0.11,祝日・休校日!$B$3:$B$62),"")</f>
        <v>45397</v>
      </c>
      <c r="M460" s="76" t="n">
        <f aca="false">M459</f>
        <v>0</v>
      </c>
      <c r="N460" s="82" t="n">
        <f aca="false">IF(MAX(O460:DC460)&lt;&gt;0,IF(MAX(O461:DC461)/MAX(O460:DC460)=1,1,MAX(O461:DC461)/MAX(O460:DC460)),0)</f>
        <v>0</v>
      </c>
      <c r="O460" s="83"/>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5"/>
      <c r="AT460" s="86"/>
      <c r="AU460" s="84"/>
      <c r="AV460" s="84"/>
      <c r="AW460" s="84"/>
      <c r="AX460" s="84"/>
      <c r="AY460" s="84"/>
      <c r="AZ460" s="84"/>
      <c r="BA460" s="84"/>
      <c r="BB460" s="84"/>
      <c r="BC460" s="84"/>
      <c r="BD460" s="84"/>
      <c r="BE460" s="84"/>
      <c r="BF460" s="84"/>
      <c r="BG460" s="84"/>
      <c r="BH460" s="84"/>
      <c r="BI460" s="84"/>
      <c r="BJ460" s="84"/>
      <c r="BK460" s="84"/>
      <c r="BL460" s="84"/>
      <c r="BM460" s="84"/>
      <c r="BN460" s="84"/>
      <c r="BO460" s="84"/>
      <c r="BP460" s="84"/>
      <c r="BQ460" s="84"/>
      <c r="BR460" s="84"/>
      <c r="BS460" s="84"/>
      <c r="BT460" s="84"/>
      <c r="BU460" s="84"/>
      <c r="BV460" s="84"/>
      <c r="BW460" s="84"/>
      <c r="BX460" s="85"/>
      <c r="BY460" s="86"/>
      <c r="BZ460" s="84"/>
      <c r="CA460" s="84"/>
      <c r="CB460" s="84"/>
      <c r="CC460" s="84"/>
      <c r="CD460" s="84"/>
      <c r="CE460" s="84"/>
      <c r="CF460" s="84"/>
      <c r="CG460" s="84"/>
      <c r="CH460" s="84"/>
      <c r="CI460" s="84"/>
      <c r="CJ460" s="84"/>
      <c r="CK460" s="84"/>
      <c r="CL460" s="84"/>
      <c r="CM460" s="84"/>
      <c r="CN460" s="84"/>
      <c r="CO460" s="84"/>
      <c r="CP460" s="84"/>
      <c r="CQ460" s="84"/>
      <c r="CR460" s="84"/>
      <c r="CS460" s="84"/>
      <c r="CT460" s="84"/>
      <c r="CU460" s="84"/>
      <c r="CV460" s="84"/>
      <c r="CW460" s="84"/>
      <c r="CX460" s="84"/>
      <c r="CY460" s="84"/>
      <c r="CZ460" s="84"/>
      <c r="DA460" s="84"/>
      <c r="DB460" s="84"/>
      <c r="DC460" s="85"/>
    </row>
    <row r="461" customFormat="false" ht="18.75" hidden="true" customHeight="false" outlineLevel="0" collapsed="false">
      <c r="A461" s="104" t="n">
        <f aca="false">A460</f>
        <v>227</v>
      </c>
      <c r="B461" s="105" t="n">
        <f aca="false">B460</f>
        <v>93</v>
      </c>
      <c r="C461" s="106" t="str">
        <f aca="false">C460</f>
        <v>テンプレート内容確認画面</v>
      </c>
      <c r="D461" s="107" t="str">
        <f aca="false">D460</f>
        <v>テンプレート内容確認画面の新規作成</v>
      </c>
      <c r="E461" s="91" t="str">
        <f aca="false">E460</f>
        <v>管理者</v>
      </c>
      <c r="F461" s="91" t="str">
        <f aca="false">F460</f>
        <v>中級</v>
      </c>
      <c r="G461" s="91" t="str">
        <f aca="false">G460</f>
        <v>B</v>
      </c>
      <c r="H461" s="108" t="str">
        <f aca="false">H460</f>
        <v>試験</v>
      </c>
      <c r="I461" s="109" t="n">
        <f aca="false">I460</f>
        <v>2.62857142857143</v>
      </c>
      <c r="J461" s="94" t="s">
        <v>33</v>
      </c>
      <c r="K461" s="110"/>
      <c r="L461" s="96"/>
      <c r="M461" s="97" t="n">
        <f aca="false">M460</f>
        <v>0</v>
      </c>
      <c r="N461" s="98" t="n">
        <f aca="false">N460</f>
        <v>0</v>
      </c>
      <c r="O461" s="83"/>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5"/>
      <c r="AT461" s="86"/>
      <c r="AU461" s="84"/>
      <c r="AV461" s="84"/>
      <c r="AW461" s="84"/>
      <c r="AX461" s="84"/>
      <c r="AY461" s="84"/>
      <c r="AZ461" s="84"/>
      <c r="BA461" s="84"/>
      <c r="BB461" s="84"/>
      <c r="BC461" s="84"/>
      <c r="BD461" s="84"/>
      <c r="BE461" s="84"/>
      <c r="BF461" s="84"/>
      <c r="BG461" s="84"/>
      <c r="BH461" s="84"/>
      <c r="BI461" s="84"/>
      <c r="BJ461" s="84"/>
      <c r="BK461" s="84"/>
      <c r="BL461" s="84"/>
      <c r="BM461" s="84"/>
      <c r="BN461" s="84"/>
      <c r="BO461" s="84"/>
      <c r="BP461" s="84"/>
      <c r="BQ461" s="84"/>
      <c r="BR461" s="84"/>
      <c r="BS461" s="84"/>
      <c r="BT461" s="84"/>
      <c r="BU461" s="84"/>
      <c r="BV461" s="84"/>
      <c r="BW461" s="84"/>
      <c r="BX461" s="85"/>
      <c r="BY461" s="86"/>
      <c r="BZ461" s="84"/>
      <c r="CA461" s="84"/>
      <c r="CB461" s="84"/>
      <c r="CC461" s="84"/>
      <c r="CD461" s="84"/>
      <c r="CE461" s="84"/>
      <c r="CF461" s="84"/>
      <c r="CG461" s="84"/>
      <c r="CH461" s="84"/>
      <c r="CI461" s="84"/>
      <c r="CJ461" s="84"/>
      <c r="CK461" s="84"/>
      <c r="CL461" s="84"/>
      <c r="CM461" s="84"/>
      <c r="CN461" s="84"/>
      <c r="CO461" s="84"/>
      <c r="CP461" s="84"/>
      <c r="CQ461" s="84"/>
      <c r="CR461" s="84"/>
      <c r="CS461" s="84"/>
      <c r="CT461" s="84"/>
      <c r="CU461" s="84"/>
      <c r="CV461" s="84"/>
      <c r="CW461" s="84"/>
      <c r="CX461" s="84"/>
      <c r="CY461" s="84"/>
      <c r="CZ461" s="84"/>
      <c r="DA461" s="84"/>
      <c r="DB461" s="84"/>
      <c r="DC461" s="85"/>
    </row>
    <row r="462" customFormat="false" ht="18.75" hidden="true" customHeight="false" outlineLevel="0" collapsed="false">
      <c r="A462" s="70" t="n">
        <f aca="false">(ROW()-6)/2</f>
        <v>228</v>
      </c>
      <c r="B462" s="71" t="n">
        <f aca="false">変更管理台帳!$A100</f>
        <v>94</v>
      </c>
      <c r="C462" s="72" t="str">
        <f aca="false">変更管理台帳!$B100</f>
        <v>メール送信キュー一覧画面</v>
      </c>
      <c r="D462" s="73" t="str">
        <f aca="false">変更管理台帳!$C100</f>
        <v>メール送信キュー一覧画面の新規作成</v>
      </c>
      <c r="E462" s="74" t="str">
        <f aca="false">変更管理台帳!$G100</f>
        <v>管理者</v>
      </c>
      <c r="F462" s="75" t="str">
        <f aca="false">変更管理台帳!$K100</f>
        <v>中級</v>
      </c>
      <c r="G462" s="76" t="n">
        <f aca="false">変更管理台帳!$L100</f>
        <v>0</v>
      </c>
      <c r="H462" s="112" t="s">
        <v>36</v>
      </c>
      <c r="I462" s="78" t="n">
        <f aca="false">変更管理台帳!$AE100</f>
        <v>3.04285714285714</v>
      </c>
      <c r="J462" s="79" t="s">
        <v>32</v>
      </c>
      <c r="K462" s="80"/>
      <c r="L462" s="81" t="str">
        <f aca="false">IF($K462&lt;&gt;"",WORKDAY($K462,$I462 -0.11,祝日・休校日!$B$3:$B$62),"")</f>
        <v/>
      </c>
      <c r="M462" s="76"/>
      <c r="N462" s="82" t="n">
        <f aca="false">IF(MAX(O462:DC462)&lt;&gt;0,IF(MAX(O463:DC463)/MAX(O462:DC462)=1,1,MAX(O463:DC463)/MAX(O462:DC462)),0)</f>
        <v>0</v>
      </c>
      <c r="O462" s="83"/>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5"/>
      <c r="AT462" s="86"/>
      <c r="AU462" s="84"/>
      <c r="AV462" s="84"/>
      <c r="AW462" s="84"/>
      <c r="AX462" s="84"/>
      <c r="AY462" s="84"/>
      <c r="AZ462" s="84"/>
      <c r="BA462" s="84"/>
      <c r="BB462" s="84"/>
      <c r="BC462" s="84"/>
      <c r="BD462" s="84"/>
      <c r="BE462" s="84"/>
      <c r="BF462" s="84"/>
      <c r="BG462" s="84"/>
      <c r="BH462" s="84"/>
      <c r="BI462" s="84"/>
      <c r="BJ462" s="84"/>
      <c r="BK462" s="84"/>
      <c r="BL462" s="84"/>
      <c r="BM462" s="84"/>
      <c r="BN462" s="84"/>
      <c r="BO462" s="84"/>
      <c r="BP462" s="84"/>
      <c r="BQ462" s="84"/>
      <c r="BR462" s="84"/>
      <c r="BS462" s="84"/>
      <c r="BT462" s="84"/>
      <c r="BU462" s="84"/>
      <c r="BV462" s="84"/>
      <c r="BW462" s="84"/>
      <c r="BX462" s="85"/>
      <c r="BY462" s="86"/>
      <c r="BZ462" s="84"/>
      <c r="CA462" s="84"/>
      <c r="CB462" s="84"/>
      <c r="CC462" s="84"/>
      <c r="CD462" s="84"/>
      <c r="CE462" s="84"/>
      <c r="CF462" s="84"/>
      <c r="CG462" s="84"/>
      <c r="CH462" s="84"/>
      <c r="CI462" s="84"/>
      <c r="CJ462" s="84"/>
      <c r="CK462" s="84"/>
      <c r="CL462" s="84"/>
      <c r="CM462" s="84"/>
      <c r="CN462" s="84"/>
      <c r="CO462" s="84"/>
      <c r="CP462" s="84"/>
      <c r="CQ462" s="84"/>
      <c r="CR462" s="84"/>
      <c r="CS462" s="84"/>
      <c r="CT462" s="84"/>
      <c r="CU462" s="84"/>
      <c r="CV462" s="84"/>
      <c r="CW462" s="84"/>
      <c r="CX462" s="84"/>
      <c r="CY462" s="84"/>
      <c r="CZ462" s="84"/>
      <c r="DA462" s="84"/>
      <c r="DB462" s="84"/>
      <c r="DC462" s="85"/>
    </row>
    <row r="463" customFormat="false" ht="18.75" hidden="true" customHeight="false" outlineLevel="0" collapsed="false">
      <c r="A463" s="87" t="n">
        <f aca="false">A462</f>
        <v>228</v>
      </c>
      <c r="B463" s="88" t="n">
        <f aca="false">B462</f>
        <v>94</v>
      </c>
      <c r="C463" s="89" t="str">
        <f aca="false">C462</f>
        <v>メール送信キュー一覧画面</v>
      </c>
      <c r="D463" s="90" t="str">
        <f aca="false">D462</f>
        <v>メール送信キュー一覧画面の新規作成</v>
      </c>
      <c r="E463" s="91" t="str">
        <f aca="false">E462</f>
        <v>管理者</v>
      </c>
      <c r="F463" s="91" t="str">
        <f aca="false">F462</f>
        <v>中級</v>
      </c>
      <c r="G463" s="91" t="n">
        <f aca="false">G462</f>
        <v>0</v>
      </c>
      <c r="H463" s="113" t="str">
        <f aca="false">H462</f>
        <v>設計</v>
      </c>
      <c r="I463" s="93" t="n">
        <f aca="false">I462</f>
        <v>3.04285714285714</v>
      </c>
      <c r="J463" s="94" t="s">
        <v>33</v>
      </c>
      <c r="K463" s="95"/>
      <c r="L463" s="96"/>
      <c r="M463" s="97" t="n">
        <f aca="false">M462</f>
        <v>0</v>
      </c>
      <c r="N463" s="98" t="n">
        <f aca="false">N462</f>
        <v>0</v>
      </c>
      <c r="O463" s="83"/>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5"/>
      <c r="AT463" s="86"/>
      <c r="AU463" s="84"/>
      <c r="AV463" s="84"/>
      <c r="AW463" s="84"/>
      <c r="AX463" s="84"/>
      <c r="AY463" s="84"/>
      <c r="AZ463" s="84"/>
      <c r="BA463" s="84"/>
      <c r="BB463" s="84"/>
      <c r="BC463" s="84"/>
      <c r="BD463" s="84"/>
      <c r="BE463" s="84"/>
      <c r="BF463" s="84"/>
      <c r="BG463" s="84"/>
      <c r="BH463" s="84"/>
      <c r="BI463" s="84"/>
      <c r="BJ463" s="84"/>
      <c r="BK463" s="84"/>
      <c r="BL463" s="84"/>
      <c r="BM463" s="84"/>
      <c r="BN463" s="84"/>
      <c r="BO463" s="84"/>
      <c r="BP463" s="84"/>
      <c r="BQ463" s="84"/>
      <c r="BR463" s="84"/>
      <c r="BS463" s="84"/>
      <c r="BT463" s="84"/>
      <c r="BU463" s="84"/>
      <c r="BV463" s="84"/>
      <c r="BW463" s="84"/>
      <c r="BX463" s="85"/>
      <c r="BY463" s="86"/>
      <c r="BZ463" s="84"/>
      <c r="CA463" s="84"/>
      <c r="CB463" s="84"/>
      <c r="CC463" s="84"/>
      <c r="CD463" s="84"/>
      <c r="CE463" s="84"/>
      <c r="CF463" s="84"/>
      <c r="CG463" s="84"/>
      <c r="CH463" s="84"/>
      <c r="CI463" s="84"/>
      <c r="CJ463" s="84"/>
      <c r="CK463" s="84"/>
      <c r="CL463" s="84"/>
      <c r="CM463" s="84"/>
      <c r="CN463" s="84"/>
      <c r="CO463" s="84"/>
      <c r="CP463" s="84"/>
      <c r="CQ463" s="84"/>
      <c r="CR463" s="84"/>
      <c r="CS463" s="84"/>
      <c r="CT463" s="84"/>
      <c r="CU463" s="84"/>
      <c r="CV463" s="84"/>
      <c r="CW463" s="84"/>
      <c r="CX463" s="84"/>
      <c r="CY463" s="84"/>
      <c r="CZ463" s="84"/>
      <c r="DA463" s="84"/>
      <c r="DB463" s="84"/>
      <c r="DC463" s="85"/>
    </row>
    <row r="464" customFormat="false" ht="18.75" hidden="true" customHeight="false" outlineLevel="0" collapsed="false">
      <c r="A464" s="70" t="n">
        <f aca="false">(ROW()-6)/2</f>
        <v>229</v>
      </c>
      <c r="B464" s="100" t="n">
        <f aca="false">B463</f>
        <v>94</v>
      </c>
      <c r="C464" s="101" t="str">
        <f aca="false">C463</f>
        <v>メール送信キュー一覧画面</v>
      </c>
      <c r="D464" s="102" t="str">
        <f aca="false">D463</f>
        <v>メール送信キュー一覧画面の新規作成</v>
      </c>
      <c r="E464" s="74" t="str">
        <f aca="false">E462</f>
        <v>管理者</v>
      </c>
      <c r="F464" s="74" t="str">
        <f aca="false">F462</f>
        <v>中級</v>
      </c>
      <c r="G464" s="74" t="n">
        <f aca="false">G462</f>
        <v>0</v>
      </c>
      <c r="H464" s="77" t="s">
        <v>31</v>
      </c>
      <c r="I464" s="78" t="n">
        <f aca="false">変更管理台帳!$AX100</f>
        <v>3.51428571428571</v>
      </c>
      <c r="J464" s="79" t="s">
        <v>32</v>
      </c>
      <c r="K464" s="81" t="str">
        <f aca="false">IF($L462&lt;&gt;"",WORKDAY($L462,1,祝日・休校日!$B$3:$B$62),"")</f>
        <v/>
      </c>
      <c r="L464" s="81" t="str">
        <f aca="false">IF($K464&lt;&gt;"",WORKDAY($K464,$I464 -0.11,祝日・休校日!$B$3:$B$62),"")</f>
        <v/>
      </c>
      <c r="M464" s="76" t="n">
        <f aca="false">M463</f>
        <v>0</v>
      </c>
      <c r="N464" s="82" t="n">
        <f aca="false">IF(MAX(O464:DC464)&lt;&gt;0,IF(MAX(O465:DC465)/MAX(O464:DC464)=1,1,MAX(O465:DC465)/MAX(O464:DC464)),0)</f>
        <v>0</v>
      </c>
      <c r="O464" s="83"/>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5"/>
      <c r="AT464" s="86"/>
      <c r="AU464" s="84"/>
      <c r="AV464" s="84"/>
      <c r="AW464" s="84"/>
      <c r="AX464" s="84"/>
      <c r="AY464" s="84"/>
      <c r="AZ464" s="84"/>
      <c r="BA464" s="84"/>
      <c r="BB464" s="84"/>
      <c r="BC464" s="84"/>
      <c r="BD464" s="84"/>
      <c r="BE464" s="84"/>
      <c r="BF464" s="84"/>
      <c r="BG464" s="84"/>
      <c r="BH464" s="84"/>
      <c r="BI464" s="84"/>
      <c r="BJ464" s="84"/>
      <c r="BK464" s="84"/>
      <c r="BL464" s="84"/>
      <c r="BM464" s="84"/>
      <c r="BN464" s="84"/>
      <c r="BO464" s="84"/>
      <c r="BP464" s="84"/>
      <c r="BQ464" s="84"/>
      <c r="BR464" s="84"/>
      <c r="BS464" s="84"/>
      <c r="BT464" s="84"/>
      <c r="BU464" s="84"/>
      <c r="BV464" s="84"/>
      <c r="BW464" s="84"/>
      <c r="BX464" s="85"/>
      <c r="BY464" s="86"/>
      <c r="BZ464" s="84"/>
      <c r="CA464" s="84"/>
      <c r="CB464" s="84"/>
      <c r="CC464" s="84"/>
      <c r="CD464" s="84"/>
      <c r="CE464" s="84"/>
      <c r="CF464" s="84"/>
      <c r="CG464" s="84"/>
      <c r="CH464" s="84"/>
      <c r="CI464" s="84"/>
      <c r="CJ464" s="84"/>
      <c r="CK464" s="84"/>
      <c r="CL464" s="84"/>
      <c r="CM464" s="84"/>
      <c r="CN464" s="84"/>
      <c r="CO464" s="84"/>
      <c r="CP464" s="84"/>
      <c r="CQ464" s="84"/>
      <c r="CR464" s="84"/>
      <c r="CS464" s="84"/>
      <c r="CT464" s="84"/>
      <c r="CU464" s="84"/>
      <c r="CV464" s="84"/>
      <c r="CW464" s="84"/>
      <c r="CX464" s="84"/>
      <c r="CY464" s="84"/>
      <c r="CZ464" s="84"/>
      <c r="DA464" s="84"/>
      <c r="DB464" s="84"/>
      <c r="DC464" s="85"/>
    </row>
    <row r="465" customFormat="false" ht="18.75" hidden="true" customHeight="false" outlineLevel="0" collapsed="false">
      <c r="A465" s="87" t="n">
        <f aca="false">A464</f>
        <v>229</v>
      </c>
      <c r="B465" s="105" t="n">
        <f aca="false">B464</f>
        <v>94</v>
      </c>
      <c r="C465" s="106" t="str">
        <f aca="false">C464</f>
        <v>メール送信キュー一覧画面</v>
      </c>
      <c r="D465" s="107" t="str">
        <f aca="false">D464</f>
        <v>メール送信キュー一覧画面の新規作成</v>
      </c>
      <c r="E465" s="91" t="str">
        <f aca="false">E464</f>
        <v>管理者</v>
      </c>
      <c r="F465" s="91" t="str">
        <f aca="false">F464</f>
        <v>中級</v>
      </c>
      <c r="G465" s="91" t="n">
        <f aca="false">G464</f>
        <v>0</v>
      </c>
      <c r="H465" s="92" t="str">
        <f aca="false">H464</f>
        <v>製造</v>
      </c>
      <c r="I465" s="93" t="n">
        <f aca="false">I464</f>
        <v>3.51428571428571</v>
      </c>
      <c r="J465" s="94" t="s">
        <v>33</v>
      </c>
      <c r="K465" s="110"/>
      <c r="L465" s="96"/>
      <c r="M465" s="97" t="n">
        <f aca="false">M464</f>
        <v>0</v>
      </c>
      <c r="N465" s="98" t="n">
        <f aca="false">N464</f>
        <v>0</v>
      </c>
      <c r="O465" s="83"/>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5"/>
      <c r="AT465" s="86"/>
      <c r="AU465" s="84"/>
      <c r="AV465" s="84"/>
      <c r="AW465" s="84"/>
      <c r="AX465" s="84"/>
      <c r="AY465" s="84"/>
      <c r="AZ465" s="84"/>
      <c r="BA465" s="84"/>
      <c r="BB465" s="84"/>
      <c r="BC465" s="84"/>
      <c r="BD465" s="84"/>
      <c r="BE465" s="84"/>
      <c r="BF465" s="84"/>
      <c r="BG465" s="84"/>
      <c r="BH465" s="84"/>
      <c r="BI465" s="84"/>
      <c r="BJ465" s="84"/>
      <c r="BK465" s="84"/>
      <c r="BL465" s="84"/>
      <c r="BM465" s="84"/>
      <c r="BN465" s="84"/>
      <c r="BO465" s="84"/>
      <c r="BP465" s="84"/>
      <c r="BQ465" s="84"/>
      <c r="BR465" s="84"/>
      <c r="BS465" s="84"/>
      <c r="BT465" s="84"/>
      <c r="BU465" s="84"/>
      <c r="BV465" s="84"/>
      <c r="BW465" s="84"/>
      <c r="BX465" s="85"/>
      <c r="BY465" s="86"/>
      <c r="BZ465" s="84"/>
      <c r="CA465" s="84"/>
      <c r="CB465" s="84"/>
      <c r="CC465" s="84"/>
      <c r="CD465" s="84"/>
      <c r="CE465" s="84"/>
      <c r="CF465" s="84"/>
      <c r="CG465" s="84"/>
      <c r="CH465" s="84"/>
      <c r="CI465" s="84"/>
      <c r="CJ465" s="84"/>
      <c r="CK465" s="84"/>
      <c r="CL465" s="84"/>
      <c r="CM465" s="84"/>
      <c r="CN465" s="84"/>
      <c r="CO465" s="84"/>
      <c r="CP465" s="84"/>
      <c r="CQ465" s="84"/>
      <c r="CR465" s="84"/>
      <c r="CS465" s="84"/>
      <c r="CT465" s="84"/>
      <c r="CU465" s="84"/>
      <c r="CV465" s="84"/>
      <c r="CW465" s="84"/>
      <c r="CX465" s="84"/>
      <c r="CY465" s="84"/>
      <c r="CZ465" s="84"/>
      <c r="DA465" s="84"/>
      <c r="DB465" s="84"/>
      <c r="DC465" s="85"/>
    </row>
    <row r="466" customFormat="false" ht="18.75" hidden="true" customHeight="false" outlineLevel="0" collapsed="false">
      <c r="A466" s="99" t="n">
        <f aca="false">(ROW()-6)/2</f>
        <v>230</v>
      </c>
      <c r="B466" s="100" t="n">
        <f aca="false">B465</f>
        <v>94</v>
      </c>
      <c r="C466" s="101" t="str">
        <f aca="false">C465</f>
        <v>メール送信キュー一覧画面</v>
      </c>
      <c r="D466" s="102" t="str">
        <f aca="false">D465</f>
        <v>メール送信キュー一覧画面の新規作成</v>
      </c>
      <c r="E466" s="74" t="str">
        <f aca="false">E464</f>
        <v>管理者</v>
      </c>
      <c r="F466" s="74" t="str">
        <f aca="false">F464</f>
        <v>中級</v>
      </c>
      <c r="G466" s="74" t="n">
        <f aca="false">G464</f>
        <v>0</v>
      </c>
      <c r="H466" s="103" t="s">
        <v>34</v>
      </c>
      <c r="I466" s="78" t="n">
        <f aca="false">変更管理台帳!$BW100</f>
        <v>3.57142857142857</v>
      </c>
      <c r="J466" s="79" t="s">
        <v>32</v>
      </c>
      <c r="K466" s="81" t="str">
        <f aca="false">IF($L464&lt;&gt;"",WORKDAY($L464,1,祝日・休校日!$B$3:$B$62),"")</f>
        <v/>
      </c>
      <c r="L466" s="81" t="str">
        <f aca="false">IF($K466&lt;&gt;"",WORKDAY($K466,$I466 -0.11,祝日・休校日!$B$3:$B$62),"")</f>
        <v/>
      </c>
      <c r="M466" s="76" t="n">
        <f aca="false">M465</f>
        <v>0</v>
      </c>
      <c r="N466" s="82" t="n">
        <f aca="false">IF(MAX(O466:DC466)&lt;&gt;0,IF(MAX(O467:DC467)/MAX(O466:DC466)=1,1,MAX(O467:DC467)/MAX(O466:DC466)),0)</f>
        <v>0</v>
      </c>
      <c r="O466" s="83"/>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5"/>
      <c r="AT466" s="86"/>
      <c r="AU466" s="84"/>
      <c r="AV466" s="84"/>
      <c r="AW466" s="84"/>
      <c r="AX466" s="84"/>
      <c r="AY466" s="84"/>
      <c r="AZ466" s="84"/>
      <c r="BA466" s="84"/>
      <c r="BB466" s="84"/>
      <c r="BC466" s="84"/>
      <c r="BD466" s="84"/>
      <c r="BE466" s="84"/>
      <c r="BF466" s="84"/>
      <c r="BG466" s="84"/>
      <c r="BH466" s="84"/>
      <c r="BI466" s="84"/>
      <c r="BJ466" s="84"/>
      <c r="BK466" s="84"/>
      <c r="BL466" s="84"/>
      <c r="BM466" s="84"/>
      <c r="BN466" s="84"/>
      <c r="BO466" s="84"/>
      <c r="BP466" s="84"/>
      <c r="BQ466" s="84"/>
      <c r="BR466" s="84"/>
      <c r="BS466" s="84"/>
      <c r="BT466" s="84"/>
      <c r="BU466" s="84"/>
      <c r="BV466" s="84"/>
      <c r="BW466" s="84"/>
      <c r="BX466" s="85"/>
      <c r="BY466" s="86"/>
      <c r="BZ466" s="84"/>
      <c r="CA466" s="84"/>
      <c r="CB466" s="84"/>
      <c r="CC466" s="84"/>
      <c r="CD466" s="84"/>
      <c r="CE466" s="84"/>
      <c r="CF466" s="84"/>
      <c r="CG466" s="84"/>
      <c r="CH466" s="84"/>
      <c r="CI466" s="84"/>
      <c r="CJ466" s="84"/>
      <c r="CK466" s="84"/>
      <c r="CL466" s="84"/>
      <c r="CM466" s="84"/>
      <c r="CN466" s="84"/>
      <c r="CO466" s="84"/>
      <c r="CP466" s="84"/>
      <c r="CQ466" s="84"/>
      <c r="CR466" s="84"/>
      <c r="CS466" s="84"/>
      <c r="CT466" s="84"/>
      <c r="CU466" s="84"/>
      <c r="CV466" s="84"/>
      <c r="CW466" s="84"/>
      <c r="CX466" s="84"/>
      <c r="CY466" s="84"/>
      <c r="CZ466" s="84"/>
      <c r="DA466" s="84"/>
      <c r="DB466" s="84"/>
      <c r="DC466" s="85"/>
    </row>
    <row r="467" customFormat="false" ht="18.75" hidden="true" customHeight="false" outlineLevel="0" collapsed="false">
      <c r="A467" s="104" t="n">
        <f aca="false">A466</f>
        <v>230</v>
      </c>
      <c r="B467" s="115" t="n">
        <f aca="false">B466</f>
        <v>94</v>
      </c>
      <c r="C467" s="106" t="str">
        <f aca="false">C466</f>
        <v>メール送信キュー一覧画面</v>
      </c>
      <c r="D467" s="107" t="str">
        <f aca="false">D466</f>
        <v>メール送信キュー一覧画面の新規作成</v>
      </c>
      <c r="E467" s="91" t="str">
        <f aca="false">E466</f>
        <v>管理者</v>
      </c>
      <c r="F467" s="91" t="str">
        <f aca="false">F466</f>
        <v>中級</v>
      </c>
      <c r="G467" s="91" t="n">
        <f aca="false">G466</f>
        <v>0</v>
      </c>
      <c r="H467" s="108" t="str">
        <f aca="false">H466</f>
        <v>試験</v>
      </c>
      <c r="I467" s="109" t="n">
        <f aca="false">I466</f>
        <v>3.57142857142857</v>
      </c>
      <c r="J467" s="94" t="s">
        <v>33</v>
      </c>
      <c r="K467" s="110"/>
      <c r="L467" s="96"/>
      <c r="M467" s="97" t="n">
        <f aca="false">M466</f>
        <v>0</v>
      </c>
      <c r="N467" s="98" t="n">
        <f aca="false">N466</f>
        <v>0</v>
      </c>
      <c r="O467" s="83"/>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5"/>
      <c r="AT467" s="86"/>
      <c r="AU467" s="84"/>
      <c r="AV467" s="84"/>
      <c r="AW467" s="84"/>
      <c r="AX467" s="84"/>
      <c r="AY467" s="84"/>
      <c r="AZ467" s="84"/>
      <c r="BA467" s="84"/>
      <c r="BB467" s="84"/>
      <c r="BC467" s="84"/>
      <c r="BD467" s="84"/>
      <c r="BE467" s="84"/>
      <c r="BF467" s="84"/>
      <c r="BG467" s="84"/>
      <c r="BH467" s="84"/>
      <c r="BI467" s="84"/>
      <c r="BJ467" s="84"/>
      <c r="BK467" s="84"/>
      <c r="BL467" s="84"/>
      <c r="BM467" s="84"/>
      <c r="BN467" s="84"/>
      <c r="BO467" s="84"/>
      <c r="BP467" s="84"/>
      <c r="BQ467" s="84"/>
      <c r="BR467" s="84"/>
      <c r="BS467" s="84"/>
      <c r="BT467" s="84"/>
      <c r="BU467" s="84"/>
      <c r="BV467" s="84"/>
      <c r="BW467" s="84"/>
      <c r="BX467" s="85"/>
      <c r="BY467" s="86"/>
      <c r="BZ467" s="84"/>
      <c r="CA467" s="84"/>
      <c r="CB467" s="84"/>
      <c r="CC467" s="84"/>
      <c r="CD467" s="84"/>
      <c r="CE467" s="84"/>
      <c r="CF467" s="84"/>
      <c r="CG467" s="84"/>
      <c r="CH467" s="84"/>
      <c r="CI467" s="84"/>
      <c r="CJ467" s="84"/>
      <c r="CK467" s="84"/>
      <c r="CL467" s="84"/>
      <c r="CM467" s="84"/>
      <c r="CN467" s="84"/>
      <c r="CO467" s="84"/>
      <c r="CP467" s="84"/>
      <c r="CQ467" s="84"/>
      <c r="CR467" s="84"/>
      <c r="CS467" s="84"/>
      <c r="CT467" s="84"/>
      <c r="CU467" s="84"/>
      <c r="CV467" s="84"/>
      <c r="CW467" s="84"/>
      <c r="CX467" s="84"/>
      <c r="CY467" s="84"/>
      <c r="CZ467" s="84"/>
      <c r="DA467" s="84"/>
      <c r="DB467" s="84"/>
      <c r="DC467" s="85"/>
    </row>
    <row r="468" customFormat="false" ht="18.75" hidden="true" customHeight="false" outlineLevel="0" collapsed="false">
      <c r="A468" s="70" t="n">
        <f aca="false">(ROW()-6)/2</f>
        <v>231</v>
      </c>
      <c r="B468" s="71" t="n">
        <f aca="false">変更管理台帳!$A101</f>
        <v>95</v>
      </c>
      <c r="C468" s="72" t="str">
        <f aca="false">変更管理台帳!$B101</f>
        <v>会場一覧画面</v>
      </c>
      <c r="D468" s="73" t="str">
        <f aca="false">変更管理台帳!$C101</f>
        <v>会場一覧画面の新規作成</v>
      </c>
      <c r="E468" s="74" t="str">
        <f aca="false">変更管理台帳!$G101</f>
        <v>管理者</v>
      </c>
      <c r="F468" s="75" t="str">
        <f aca="false">変更管理台帳!$K101</f>
        <v>中級</v>
      </c>
      <c r="G468" s="76" t="n">
        <f aca="false">変更管理台帳!$L101</f>
        <v>0</v>
      </c>
      <c r="H468" s="112" t="s">
        <v>36</v>
      </c>
      <c r="I468" s="78" t="n">
        <f aca="false">変更管理台帳!$AE101</f>
        <v>3.61428571428571</v>
      </c>
      <c r="J468" s="79" t="s">
        <v>32</v>
      </c>
      <c r="K468" s="80"/>
      <c r="L468" s="81" t="str">
        <f aca="false">IF($K468&lt;&gt;"",WORKDAY($K468,$I468 -0.11,祝日・休校日!$B$3:$B$62),"")</f>
        <v/>
      </c>
      <c r="M468" s="76"/>
      <c r="N468" s="82" t="n">
        <f aca="false">IF(MAX(O468:DC468)&lt;&gt;0,IF(MAX(O469:DC469)/MAX(O468:DC468)=1,1,MAX(O469:DC469)/MAX(O468:DC468)),0)</f>
        <v>0</v>
      </c>
      <c r="O468" s="83"/>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5"/>
      <c r="AT468" s="86"/>
      <c r="AU468" s="84"/>
      <c r="AV468" s="84"/>
      <c r="AW468" s="84"/>
      <c r="AX468" s="84"/>
      <c r="AY468" s="84"/>
      <c r="AZ468" s="84"/>
      <c r="BA468" s="84"/>
      <c r="BB468" s="84"/>
      <c r="BC468" s="84"/>
      <c r="BD468" s="84"/>
      <c r="BE468" s="84"/>
      <c r="BF468" s="84"/>
      <c r="BG468" s="84"/>
      <c r="BH468" s="84"/>
      <c r="BI468" s="84"/>
      <c r="BJ468" s="84"/>
      <c r="BK468" s="84"/>
      <c r="BL468" s="84"/>
      <c r="BM468" s="84"/>
      <c r="BN468" s="84"/>
      <c r="BO468" s="84"/>
      <c r="BP468" s="84"/>
      <c r="BQ468" s="84"/>
      <c r="BR468" s="84"/>
      <c r="BS468" s="84"/>
      <c r="BT468" s="84"/>
      <c r="BU468" s="84"/>
      <c r="BV468" s="84"/>
      <c r="BW468" s="84"/>
      <c r="BX468" s="85"/>
      <c r="BY468" s="86"/>
      <c r="BZ468" s="84"/>
      <c r="CA468" s="84"/>
      <c r="CB468" s="84"/>
      <c r="CC468" s="84"/>
      <c r="CD468" s="84"/>
      <c r="CE468" s="84"/>
      <c r="CF468" s="84"/>
      <c r="CG468" s="84"/>
      <c r="CH468" s="84"/>
      <c r="CI468" s="84"/>
      <c r="CJ468" s="84"/>
      <c r="CK468" s="84"/>
      <c r="CL468" s="84"/>
      <c r="CM468" s="84"/>
      <c r="CN468" s="84"/>
      <c r="CO468" s="84"/>
      <c r="CP468" s="84"/>
      <c r="CQ468" s="84"/>
      <c r="CR468" s="84"/>
      <c r="CS468" s="84"/>
      <c r="CT468" s="84"/>
      <c r="CU468" s="84"/>
      <c r="CV468" s="84"/>
      <c r="CW468" s="84"/>
      <c r="CX468" s="84"/>
      <c r="CY468" s="84"/>
      <c r="CZ468" s="84"/>
      <c r="DA468" s="84"/>
      <c r="DB468" s="84"/>
      <c r="DC468" s="85"/>
    </row>
    <row r="469" customFormat="false" ht="18.75" hidden="true" customHeight="false" outlineLevel="0" collapsed="false">
      <c r="A469" s="87" t="n">
        <f aca="false">A468</f>
        <v>231</v>
      </c>
      <c r="B469" s="88" t="n">
        <f aca="false">B468</f>
        <v>95</v>
      </c>
      <c r="C469" s="89" t="str">
        <f aca="false">C468</f>
        <v>会場一覧画面</v>
      </c>
      <c r="D469" s="90" t="str">
        <f aca="false">D468</f>
        <v>会場一覧画面の新規作成</v>
      </c>
      <c r="E469" s="91" t="str">
        <f aca="false">E468</f>
        <v>管理者</v>
      </c>
      <c r="F469" s="91" t="str">
        <f aca="false">F468</f>
        <v>中級</v>
      </c>
      <c r="G469" s="91" t="n">
        <f aca="false">G468</f>
        <v>0</v>
      </c>
      <c r="H469" s="113" t="str">
        <f aca="false">H468</f>
        <v>設計</v>
      </c>
      <c r="I469" s="93" t="n">
        <f aca="false">I468</f>
        <v>3.61428571428571</v>
      </c>
      <c r="J469" s="94" t="s">
        <v>33</v>
      </c>
      <c r="K469" s="95"/>
      <c r="L469" s="96"/>
      <c r="M469" s="97" t="n">
        <f aca="false">M468</f>
        <v>0</v>
      </c>
      <c r="N469" s="98" t="n">
        <f aca="false">N468</f>
        <v>0</v>
      </c>
      <c r="O469" s="83"/>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5"/>
      <c r="AT469" s="86"/>
      <c r="AU469" s="84"/>
      <c r="AV469" s="84"/>
      <c r="AW469" s="84"/>
      <c r="AX469" s="84"/>
      <c r="AY469" s="84"/>
      <c r="AZ469" s="84"/>
      <c r="BA469" s="84"/>
      <c r="BB469" s="84"/>
      <c r="BC469" s="84"/>
      <c r="BD469" s="84"/>
      <c r="BE469" s="84"/>
      <c r="BF469" s="84"/>
      <c r="BG469" s="84"/>
      <c r="BH469" s="84"/>
      <c r="BI469" s="84"/>
      <c r="BJ469" s="84"/>
      <c r="BK469" s="84"/>
      <c r="BL469" s="84"/>
      <c r="BM469" s="84"/>
      <c r="BN469" s="84"/>
      <c r="BO469" s="84"/>
      <c r="BP469" s="84"/>
      <c r="BQ469" s="84"/>
      <c r="BR469" s="84"/>
      <c r="BS469" s="84"/>
      <c r="BT469" s="84"/>
      <c r="BU469" s="84"/>
      <c r="BV469" s="84"/>
      <c r="BW469" s="84"/>
      <c r="BX469" s="85"/>
      <c r="BY469" s="86"/>
      <c r="BZ469" s="84"/>
      <c r="CA469" s="84"/>
      <c r="CB469" s="84"/>
      <c r="CC469" s="84"/>
      <c r="CD469" s="84"/>
      <c r="CE469" s="84"/>
      <c r="CF469" s="84"/>
      <c r="CG469" s="84"/>
      <c r="CH469" s="84"/>
      <c r="CI469" s="84"/>
      <c r="CJ469" s="84"/>
      <c r="CK469" s="84"/>
      <c r="CL469" s="84"/>
      <c r="CM469" s="84"/>
      <c r="CN469" s="84"/>
      <c r="CO469" s="84"/>
      <c r="CP469" s="84"/>
      <c r="CQ469" s="84"/>
      <c r="CR469" s="84"/>
      <c r="CS469" s="84"/>
      <c r="CT469" s="84"/>
      <c r="CU469" s="84"/>
      <c r="CV469" s="84"/>
      <c r="CW469" s="84"/>
      <c r="CX469" s="84"/>
      <c r="CY469" s="84"/>
      <c r="CZ469" s="84"/>
      <c r="DA469" s="84"/>
      <c r="DB469" s="84"/>
      <c r="DC469" s="85"/>
    </row>
    <row r="470" customFormat="false" ht="18.75" hidden="true" customHeight="false" outlineLevel="0" collapsed="false">
      <c r="A470" s="70" t="n">
        <f aca="false">(ROW()-6)/2</f>
        <v>232</v>
      </c>
      <c r="B470" s="100" t="n">
        <f aca="false">B469</f>
        <v>95</v>
      </c>
      <c r="C470" s="101" t="str">
        <f aca="false">C469</f>
        <v>会場一覧画面</v>
      </c>
      <c r="D470" s="102" t="str">
        <f aca="false">D469</f>
        <v>会場一覧画面の新規作成</v>
      </c>
      <c r="E470" s="74" t="str">
        <f aca="false">E468</f>
        <v>管理者</v>
      </c>
      <c r="F470" s="74" t="str">
        <f aca="false">F468</f>
        <v>中級</v>
      </c>
      <c r="G470" s="74" t="n">
        <f aca="false">G468</f>
        <v>0</v>
      </c>
      <c r="H470" s="77" t="s">
        <v>31</v>
      </c>
      <c r="I470" s="78" t="n">
        <f aca="false">変更管理台帳!$AX101</f>
        <v>3.6</v>
      </c>
      <c r="J470" s="79" t="s">
        <v>32</v>
      </c>
      <c r="K470" s="81" t="str">
        <f aca="false">IF($L468&lt;&gt;"",WORKDAY($L468,1,祝日・休校日!$B$3:$B$62),"")</f>
        <v/>
      </c>
      <c r="L470" s="81" t="str">
        <f aca="false">IF($K470&lt;&gt;"",WORKDAY($K470,$I470 -0.11,祝日・休校日!$B$3:$B$62),"")</f>
        <v/>
      </c>
      <c r="M470" s="76" t="n">
        <f aca="false">M469</f>
        <v>0</v>
      </c>
      <c r="N470" s="82" t="n">
        <f aca="false">IF(MAX(O470:DC470)&lt;&gt;0,IF(MAX(O471:DC471)/MAX(O470:DC470)=1,1,MAX(O471:DC471)/MAX(O470:DC470)),0)</f>
        <v>0</v>
      </c>
      <c r="O470" s="83"/>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5"/>
      <c r="AT470" s="86"/>
      <c r="AU470" s="84"/>
      <c r="AV470" s="84"/>
      <c r="AW470" s="84"/>
      <c r="AX470" s="84"/>
      <c r="AY470" s="84"/>
      <c r="AZ470" s="84"/>
      <c r="BA470" s="84"/>
      <c r="BB470" s="84"/>
      <c r="BC470" s="84"/>
      <c r="BD470" s="84"/>
      <c r="BE470" s="84"/>
      <c r="BF470" s="84"/>
      <c r="BG470" s="84"/>
      <c r="BH470" s="84"/>
      <c r="BI470" s="84"/>
      <c r="BJ470" s="84"/>
      <c r="BK470" s="84"/>
      <c r="BL470" s="84"/>
      <c r="BM470" s="84"/>
      <c r="BN470" s="84"/>
      <c r="BO470" s="84"/>
      <c r="BP470" s="84"/>
      <c r="BQ470" s="84"/>
      <c r="BR470" s="84"/>
      <c r="BS470" s="84"/>
      <c r="BT470" s="84"/>
      <c r="BU470" s="84"/>
      <c r="BV470" s="84"/>
      <c r="BW470" s="84"/>
      <c r="BX470" s="85"/>
      <c r="BY470" s="86"/>
      <c r="BZ470" s="84"/>
      <c r="CA470" s="84"/>
      <c r="CB470" s="84"/>
      <c r="CC470" s="84"/>
      <c r="CD470" s="84"/>
      <c r="CE470" s="84"/>
      <c r="CF470" s="84"/>
      <c r="CG470" s="84"/>
      <c r="CH470" s="84"/>
      <c r="CI470" s="84"/>
      <c r="CJ470" s="84"/>
      <c r="CK470" s="84"/>
      <c r="CL470" s="84"/>
      <c r="CM470" s="84"/>
      <c r="CN470" s="84"/>
      <c r="CO470" s="84"/>
      <c r="CP470" s="84"/>
      <c r="CQ470" s="84"/>
      <c r="CR470" s="84"/>
      <c r="CS470" s="84"/>
      <c r="CT470" s="84"/>
      <c r="CU470" s="84"/>
      <c r="CV470" s="84"/>
      <c r="CW470" s="84"/>
      <c r="CX470" s="84"/>
      <c r="CY470" s="84"/>
      <c r="CZ470" s="84"/>
      <c r="DA470" s="84"/>
      <c r="DB470" s="84"/>
      <c r="DC470" s="85"/>
    </row>
    <row r="471" customFormat="false" ht="18.75" hidden="true" customHeight="false" outlineLevel="0" collapsed="false">
      <c r="A471" s="87" t="n">
        <f aca="false">A470</f>
        <v>232</v>
      </c>
      <c r="B471" s="105" t="n">
        <f aca="false">B470</f>
        <v>95</v>
      </c>
      <c r="C471" s="106" t="str">
        <f aca="false">C470</f>
        <v>会場一覧画面</v>
      </c>
      <c r="D471" s="107" t="str">
        <f aca="false">D470</f>
        <v>会場一覧画面の新規作成</v>
      </c>
      <c r="E471" s="91" t="str">
        <f aca="false">E470</f>
        <v>管理者</v>
      </c>
      <c r="F471" s="91" t="str">
        <f aca="false">F470</f>
        <v>中級</v>
      </c>
      <c r="G471" s="91" t="n">
        <f aca="false">G470</f>
        <v>0</v>
      </c>
      <c r="H471" s="92" t="str">
        <f aca="false">H470</f>
        <v>製造</v>
      </c>
      <c r="I471" s="93" t="n">
        <f aca="false">I470</f>
        <v>3.6</v>
      </c>
      <c r="J471" s="94" t="s">
        <v>33</v>
      </c>
      <c r="K471" s="110"/>
      <c r="L471" s="96"/>
      <c r="M471" s="97" t="n">
        <f aca="false">M470</f>
        <v>0</v>
      </c>
      <c r="N471" s="98" t="n">
        <f aca="false">N470</f>
        <v>0</v>
      </c>
      <c r="O471" s="83"/>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5"/>
      <c r="AT471" s="86"/>
      <c r="AU471" s="84"/>
      <c r="AV471" s="84"/>
      <c r="AW471" s="84"/>
      <c r="AX471" s="84"/>
      <c r="AY471" s="84"/>
      <c r="AZ471" s="84"/>
      <c r="BA471" s="84"/>
      <c r="BB471" s="84"/>
      <c r="BC471" s="84"/>
      <c r="BD471" s="84"/>
      <c r="BE471" s="84"/>
      <c r="BF471" s="84"/>
      <c r="BG471" s="84"/>
      <c r="BH471" s="84"/>
      <c r="BI471" s="84"/>
      <c r="BJ471" s="84"/>
      <c r="BK471" s="84"/>
      <c r="BL471" s="84"/>
      <c r="BM471" s="84"/>
      <c r="BN471" s="84"/>
      <c r="BO471" s="84"/>
      <c r="BP471" s="84"/>
      <c r="BQ471" s="84"/>
      <c r="BR471" s="84"/>
      <c r="BS471" s="84"/>
      <c r="BT471" s="84"/>
      <c r="BU471" s="84"/>
      <c r="BV471" s="84"/>
      <c r="BW471" s="84"/>
      <c r="BX471" s="85"/>
      <c r="BY471" s="86"/>
      <c r="BZ471" s="84"/>
      <c r="CA471" s="84"/>
      <c r="CB471" s="84"/>
      <c r="CC471" s="84"/>
      <c r="CD471" s="84"/>
      <c r="CE471" s="84"/>
      <c r="CF471" s="84"/>
      <c r="CG471" s="84"/>
      <c r="CH471" s="84"/>
      <c r="CI471" s="84"/>
      <c r="CJ471" s="84"/>
      <c r="CK471" s="84"/>
      <c r="CL471" s="84"/>
      <c r="CM471" s="84"/>
      <c r="CN471" s="84"/>
      <c r="CO471" s="84"/>
      <c r="CP471" s="84"/>
      <c r="CQ471" s="84"/>
      <c r="CR471" s="84"/>
      <c r="CS471" s="84"/>
      <c r="CT471" s="84"/>
      <c r="CU471" s="84"/>
      <c r="CV471" s="84"/>
      <c r="CW471" s="84"/>
      <c r="CX471" s="84"/>
      <c r="CY471" s="84"/>
      <c r="CZ471" s="84"/>
      <c r="DA471" s="84"/>
      <c r="DB471" s="84"/>
      <c r="DC471" s="85"/>
    </row>
    <row r="472" customFormat="false" ht="18.75" hidden="true" customHeight="false" outlineLevel="0" collapsed="false">
      <c r="A472" s="99" t="n">
        <f aca="false">(ROW()-6)/2</f>
        <v>233</v>
      </c>
      <c r="B472" s="100" t="n">
        <f aca="false">B471</f>
        <v>95</v>
      </c>
      <c r="C472" s="101" t="str">
        <f aca="false">C471</f>
        <v>会場一覧画面</v>
      </c>
      <c r="D472" s="102" t="str">
        <f aca="false">D471</f>
        <v>会場一覧画面の新規作成</v>
      </c>
      <c r="E472" s="74" t="str">
        <f aca="false">E470</f>
        <v>管理者</v>
      </c>
      <c r="F472" s="74" t="str">
        <f aca="false">F470</f>
        <v>中級</v>
      </c>
      <c r="G472" s="74" t="n">
        <f aca="false">G470</f>
        <v>0</v>
      </c>
      <c r="H472" s="103" t="s">
        <v>34</v>
      </c>
      <c r="I472" s="78" t="n">
        <f aca="false">変更管理台帳!$BW101</f>
        <v>4.71428571428571</v>
      </c>
      <c r="J472" s="79" t="s">
        <v>32</v>
      </c>
      <c r="K472" s="81" t="str">
        <f aca="false">IF($L470&lt;&gt;"",WORKDAY($L470,1,祝日・休校日!$B$3:$B$62),"")</f>
        <v/>
      </c>
      <c r="L472" s="81" t="str">
        <f aca="false">IF($K472&lt;&gt;"",WORKDAY($K472,$I472 -0.11,祝日・休校日!$B$3:$B$62),"")</f>
        <v/>
      </c>
      <c r="M472" s="76" t="n">
        <f aca="false">M471</f>
        <v>0</v>
      </c>
      <c r="N472" s="82" t="n">
        <f aca="false">IF(MAX(O472:DC472)&lt;&gt;0,IF(MAX(O473:DC473)/MAX(O472:DC472)=1,1,MAX(O473:DC473)/MAX(O472:DC472)),0)</f>
        <v>0</v>
      </c>
      <c r="O472" s="83"/>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5"/>
      <c r="AT472" s="86"/>
      <c r="AU472" s="84"/>
      <c r="AV472" s="84"/>
      <c r="AW472" s="84"/>
      <c r="AX472" s="84"/>
      <c r="AY472" s="84"/>
      <c r="AZ472" s="84"/>
      <c r="BA472" s="84"/>
      <c r="BB472" s="84"/>
      <c r="BC472" s="84"/>
      <c r="BD472" s="84"/>
      <c r="BE472" s="84"/>
      <c r="BF472" s="84"/>
      <c r="BG472" s="84"/>
      <c r="BH472" s="84"/>
      <c r="BI472" s="84"/>
      <c r="BJ472" s="84"/>
      <c r="BK472" s="84"/>
      <c r="BL472" s="84"/>
      <c r="BM472" s="84"/>
      <c r="BN472" s="84"/>
      <c r="BO472" s="84"/>
      <c r="BP472" s="84"/>
      <c r="BQ472" s="84"/>
      <c r="BR472" s="84"/>
      <c r="BS472" s="84"/>
      <c r="BT472" s="84"/>
      <c r="BU472" s="84"/>
      <c r="BV472" s="84"/>
      <c r="BW472" s="84"/>
      <c r="BX472" s="85"/>
      <c r="BY472" s="86"/>
      <c r="BZ472" s="84"/>
      <c r="CA472" s="84"/>
      <c r="CB472" s="84"/>
      <c r="CC472" s="84"/>
      <c r="CD472" s="84"/>
      <c r="CE472" s="84"/>
      <c r="CF472" s="84"/>
      <c r="CG472" s="84"/>
      <c r="CH472" s="84"/>
      <c r="CI472" s="84"/>
      <c r="CJ472" s="84"/>
      <c r="CK472" s="84"/>
      <c r="CL472" s="84"/>
      <c r="CM472" s="84"/>
      <c r="CN472" s="84"/>
      <c r="CO472" s="84"/>
      <c r="CP472" s="84"/>
      <c r="CQ472" s="84"/>
      <c r="CR472" s="84"/>
      <c r="CS472" s="84"/>
      <c r="CT472" s="84"/>
      <c r="CU472" s="84"/>
      <c r="CV472" s="84"/>
      <c r="CW472" s="84"/>
      <c r="CX472" s="84"/>
      <c r="CY472" s="84"/>
      <c r="CZ472" s="84"/>
      <c r="DA472" s="84"/>
      <c r="DB472" s="84"/>
      <c r="DC472" s="85"/>
    </row>
    <row r="473" customFormat="false" ht="18.75" hidden="true" customHeight="false" outlineLevel="0" collapsed="false">
      <c r="A473" s="104" t="n">
        <f aca="false">A472</f>
        <v>233</v>
      </c>
      <c r="B473" s="115" t="n">
        <f aca="false">B472</f>
        <v>95</v>
      </c>
      <c r="C473" s="106" t="str">
        <f aca="false">C472</f>
        <v>会場一覧画面</v>
      </c>
      <c r="D473" s="107" t="str">
        <f aca="false">D472</f>
        <v>会場一覧画面の新規作成</v>
      </c>
      <c r="E473" s="91" t="str">
        <f aca="false">E472</f>
        <v>管理者</v>
      </c>
      <c r="F473" s="91" t="str">
        <f aca="false">F472</f>
        <v>中級</v>
      </c>
      <c r="G473" s="91" t="n">
        <f aca="false">G472</f>
        <v>0</v>
      </c>
      <c r="H473" s="108" t="str">
        <f aca="false">H472</f>
        <v>試験</v>
      </c>
      <c r="I473" s="109" t="n">
        <f aca="false">I472</f>
        <v>4.71428571428571</v>
      </c>
      <c r="J473" s="94" t="s">
        <v>33</v>
      </c>
      <c r="K473" s="110"/>
      <c r="L473" s="96"/>
      <c r="M473" s="97" t="n">
        <f aca="false">M472</f>
        <v>0</v>
      </c>
      <c r="N473" s="98" t="n">
        <f aca="false">N472</f>
        <v>0</v>
      </c>
      <c r="O473" s="83"/>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5"/>
      <c r="AT473" s="86"/>
      <c r="AU473" s="84"/>
      <c r="AV473" s="84"/>
      <c r="AW473" s="84"/>
      <c r="AX473" s="84"/>
      <c r="AY473" s="84"/>
      <c r="AZ473" s="84"/>
      <c r="BA473" s="84"/>
      <c r="BB473" s="84"/>
      <c r="BC473" s="84"/>
      <c r="BD473" s="84"/>
      <c r="BE473" s="84"/>
      <c r="BF473" s="84"/>
      <c r="BG473" s="84"/>
      <c r="BH473" s="84"/>
      <c r="BI473" s="84"/>
      <c r="BJ473" s="84"/>
      <c r="BK473" s="84"/>
      <c r="BL473" s="84"/>
      <c r="BM473" s="84"/>
      <c r="BN473" s="84"/>
      <c r="BO473" s="84"/>
      <c r="BP473" s="84"/>
      <c r="BQ473" s="84"/>
      <c r="BR473" s="84"/>
      <c r="BS473" s="84"/>
      <c r="BT473" s="84"/>
      <c r="BU473" s="84"/>
      <c r="BV473" s="84"/>
      <c r="BW473" s="84"/>
      <c r="BX473" s="85"/>
      <c r="BY473" s="86"/>
      <c r="BZ473" s="84"/>
      <c r="CA473" s="84"/>
      <c r="CB473" s="84"/>
      <c r="CC473" s="84"/>
      <c r="CD473" s="84"/>
      <c r="CE473" s="84"/>
      <c r="CF473" s="84"/>
      <c r="CG473" s="84"/>
      <c r="CH473" s="84"/>
      <c r="CI473" s="84"/>
      <c r="CJ473" s="84"/>
      <c r="CK473" s="84"/>
      <c r="CL473" s="84"/>
      <c r="CM473" s="84"/>
      <c r="CN473" s="84"/>
      <c r="CO473" s="84"/>
      <c r="CP473" s="84"/>
      <c r="CQ473" s="84"/>
      <c r="CR473" s="84"/>
      <c r="CS473" s="84"/>
      <c r="CT473" s="84"/>
      <c r="CU473" s="84"/>
      <c r="CV473" s="84"/>
      <c r="CW473" s="84"/>
      <c r="CX473" s="84"/>
      <c r="CY473" s="84"/>
      <c r="CZ473" s="84"/>
      <c r="DA473" s="84"/>
      <c r="DB473" s="84"/>
      <c r="DC473" s="85"/>
    </row>
    <row r="474" customFormat="false" ht="18.75" hidden="true" customHeight="false" outlineLevel="0" collapsed="false">
      <c r="A474" s="70" t="n">
        <f aca="false">(ROW()-6)/2</f>
        <v>234</v>
      </c>
      <c r="B474" s="71" t="n">
        <f aca="false">変更管理台帳!$A102</f>
        <v>96</v>
      </c>
      <c r="C474" s="72" t="str">
        <f aca="false">変更管理台帳!$B102</f>
        <v>会場登録画面</v>
      </c>
      <c r="D474" s="73" t="str">
        <f aca="false">変更管理台帳!$C102</f>
        <v>会場登録画面の新規作成</v>
      </c>
      <c r="E474" s="74" t="str">
        <f aca="false">変更管理台帳!$G102</f>
        <v>管理者</v>
      </c>
      <c r="F474" s="75" t="str">
        <f aca="false">変更管理台帳!$K102</f>
        <v>中級</v>
      </c>
      <c r="G474" s="76" t="str">
        <f aca="false">変更管理台帳!$L102</f>
        <v>B</v>
      </c>
      <c r="H474" s="112" t="s">
        <v>36</v>
      </c>
      <c r="I474" s="78" t="n">
        <f aca="false">変更管理台帳!$AE102</f>
        <v>1.97142857142857</v>
      </c>
      <c r="J474" s="79" t="s">
        <v>32</v>
      </c>
      <c r="K474" s="80" t="n">
        <v>45384</v>
      </c>
      <c r="L474" s="81" t="n">
        <f aca="false">IF($K474&lt;&gt;"",WORKDAY($K474,$I474 -0.11,祝日・休校日!$B$3:$B$62),"")</f>
        <v>45385</v>
      </c>
      <c r="M474" s="76"/>
      <c r="N474" s="82" t="n">
        <f aca="false">IF(MAX(O474:DC474)&lt;&gt;0,IF(MAX(O475:DC475)/MAX(O474:DC474)=1,1,MAX(O475:DC475)/MAX(O474:DC474)),0)</f>
        <v>0</v>
      </c>
      <c r="O474" s="83"/>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5"/>
      <c r="AT474" s="86"/>
      <c r="AU474" s="84"/>
      <c r="AV474" s="84"/>
      <c r="AW474" s="84"/>
      <c r="AX474" s="84"/>
      <c r="AY474" s="84"/>
      <c r="AZ474" s="84"/>
      <c r="BA474" s="84"/>
      <c r="BB474" s="84"/>
      <c r="BC474" s="84"/>
      <c r="BD474" s="84"/>
      <c r="BE474" s="84"/>
      <c r="BF474" s="84"/>
      <c r="BG474" s="84"/>
      <c r="BH474" s="84"/>
      <c r="BI474" s="84"/>
      <c r="BJ474" s="84"/>
      <c r="BK474" s="84"/>
      <c r="BL474" s="84"/>
      <c r="BM474" s="84"/>
      <c r="BN474" s="84"/>
      <c r="BO474" s="84"/>
      <c r="BP474" s="84"/>
      <c r="BQ474" s="84"/>
      <c r="BR474" s="84"/>
      <c r="BS474" s="84"/>
      <c r="BT474" s="84"/>
      <c r="BU474" s="84"/>
      <c r="BV474" s="84"/>
      <c r="BW474" s="84"/>
      <c r="BX474" s="85"/>
      <c r="BY474" s="86"/>
      <c r="BZ474" s="84"/>
      <c r="CA474" s="84"/>
      <c r="CB474" s="84"/>
      <c r="CC474" s="84"/>
      <c r="CD474" s="84"/>
      <c r="CE474" s="84"/>
      <c r="CF474" s="84"/>
      <c r="CG474" s="84"/>
      <c r="CH474" s="84"/>
      <c r="CI474" s="84"/>
      <c r="CJ474" s="84"/>
      <c r="CK474" s="84"/>
      <c r="CL474" s="84"/>
      <c r="CM474" s="84"/>
      <c r="CN474" s="84"/>
      <c r="CO474" s="84"/>
      <c r="CP474" s="84"/>
      <c r="CQ474" s="84"/>
      <c r="CR474" s="84"/>
      <c r="CS474" s="84"/>
      <c r="CT474" s="84"/>
      <c r="CU474" s="84"/>
      <c r="CV474" s="84"/>
      <c r="CW474" s="84"/>
      <c r="CX474" s="84"/>
      <c r="CY474" s="84"/>
      <c r="CZ474" s="84"/>
      <c r="DA474" s="84"/>
      <c r="DB474" s="84"/>
      <c r="DC474" s="85"/>
    </row>
    <row r="475" customFormat="false" ht="18.75" hidden="true" customHeight="false" outlineLevel="0" collapsed="false">
      <c r="A475" s="87" t="n">
        <f aca="false">A474</f>
        <v>234</v>
      </c>
      <c r="B475" s="88" t="n">
        <f aca="false">B474</f>
        <v>96</v>
      </c>
      <c r="C475" s="89" t="str">
        <f aca="false">C474</f>
        <v>会場登録画面</v>
      </c>
      <c r="D475" s="90" t="str">
        <f aca="false">D474</f>
        <v>会場登録画面の新規作成</v>
      </c>
      <c r="E475" s="91" t="str">
        <f aca="false">E474</f>
        <v>管理者</v>
      </c>
      <c r="F475" s="91" t="str">
        <f aca="false">F474</f>
        <v>中級</v>
      </c>
      <c r="G475" s="91" t="str">
        <f aca="false">G474</f>
        <v>B</v>
      </c>
      <c r="H475" s="113" t="str">
        <f aca="false">H474</f>
        <v>設計</v>
      </c>
      <c r="I475" s="93" t="n">
        <f aca="false">I474</f>
        <v>1.97142857142857</v>
      </c>
      <c r="J475" s="94" t="s">
        <v>33</v>
      </c>
      <c r="K475" s="95"/>
      <c r="L475" s="96"/>
      <c r="M475" s="97" t="n">
        <f aca="false">M474</f>
        <v>0</v>
      </c>
      <c r="N475" s="98" t="n">
        <f aca="false">N474</f>
        <v>0</v>
      </c>
      <c r="O475" s="83"/>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5"/>
      <c r="AT475" s="86"/>
      <c r="AU475" s="84"/>
      <c r="AV475" s="84"/>
      <c r="AW475" s="84"/>
      <c r="AX475" s="84"/>
      <c r="AY475" s="84"/>
      <c r="AZ475" s="84"/>
      <c r="BA475" s="84"/>
      <c r="BB475" s="84"/>
      <c r="BC475" s="84"/>
      <c r="BD475" s="84"/>
      <c r="BE475" s="84"/>
      <c r="BF475" s="84"/>
      <c r="BG475" s="84"/>
      <c r="BH475" s="84"/>
      <c r="BI475" s="84"/>
      <c r="BJ475" s="84"/>
      <c r="BK475" s="84"/>
      <c r="BL475" s="84"/>
      <c r="BM475" s="84"/>
      <c r="BN475" s="84"/>
      <c r="BO475" s="84"/>
      <c r="BP475" s="84"/>
      <c r="BQ475" s="84"/>
      <c r="BR475" s="84"/>
      <c r="BS475" s="84"/>
      <c r="BT475" s="84"/>
      <c r="BU475" s="84"/>
      <c r="BV475" s="84"/>
      <c r="BW475" s="84"/>
      <c r="BX475" s="85"/>
      <c r="BY475" s="86"/>
      <c r="BZ475" s="84"/>
      <c r="CA475" s="84"/>
      <c r="CB475" s="84"/>
      <c r="CC475" s="84"/>
      <c r="CD475" s="84"/>
      <c r="CE475" s="84"/>
      <c r="CF475" s="84"/>
      <c r="CG475" s="84"/>
      <c r="CH475" s="84"/>
      <c r="CI475" s="84"/>
      <c r="CJ475" s="84"/>
      <c r="CK475" s="84"/>
      <c r="CL475" s="84"/>
      <c r="CM475" s="84"/>
      <c r="CN475" s="84"/>
      <c r="CO475" s="84"/>
      <c r="CP475" s="84"/>
      <c r="CQ475" s="84"/>
      <c r="CR475" s="84"/>
      <c r="CS475" s="84"/>
      <c r="CT475" s="84"/>
      <c r="CU475" s="84"/>
      <c r="CV475" s="84"/>
      <c r="CW475" s="84"/>
      <c r="CX475" s="84"/>
      <c r="CY475" s="84"/>
      <c r="CZ475" s="84"/>
      <c r="DA475" s="84"/>
      <c r="DB475" s="84"/>
      <c r="DC475" s="85"/>
    </row>
    <row r="476" customFormat="false" ht="18.75" hidden="true" customHeight="false" outlineLevel="0" collapsed="false">
      <c r="A476" s="70" t="n">
        <f aca="false">(ROW()-6)/2</f>
        <v>235</v>
      </c>
      <c r="B476" s="100" t="n">
        <f aca="false">B475</f>
        <v>96</v>
      </c>
      <c r="C476" s="101" t="str">
        <f aca="false">C475</f>
        <v>会場登録画面</v>
      </c>
      <c r="D476" s="102" t="str">
        <f aca="false">D475</f>
        <v>会場登録画面の新規作成</v>
      </c>
      <c r="E476" s="74" t="str">
        <f aca="false">E474</f>
        <v>管理者</v>
      </c>
      <c r="F476" s="74" t="str">
        <f aca="false">F474</f>
        <v>中級</v>
      </c>
      <c r="G476" s="74" t="str">
        <f aca="false">G474</f>
        <v>B</v>
      </c>
      <c r="H476" s="77" t="s">
        <v>31</v>
      </c>
      <c r="I476" s="78" t="n">
        <f aca="false">変更管理台帳!$AX102</f>
        <v>3.34285714285714</v>
      </c>
      <c r="J476" s="79" t="s">
        <v>32</v>
      </c>
      <c r="K476" s="81" t="n">
        <f aca="false">IF($L474&lt;&gt;"",WORKDAY($L474,1,祝日・休校日!$B$3:$B$62),"")</f>
        <v>45386</v>
      </c>
      <c r="L476" s="81" t="n">
        <f aca="false">IF($K476&lt;&gt;"",WORKDAY($K476,$I476 -0.11,祝日・休校日!$B$3:$B$62),"")</f>
        <v>45391</v>
      </c>
      <c r="M476" s="76" t="n">
        <f aca="false">M475</f>
        <v>0</v>
      </c>
      <c r="N476" s="82" t="n">
        <f aca="false">IF(MAX(O476:DC476)&lt;&gt;0,IF(MAX(O477:DC477)/MAX(O476:DC476)=1,1,MAX(O477:DC477)/MAX(O476:DC476)),0)</f>
        <v>0</v>
      </c>
      <c r="O476" s="83"/>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5"/>
      <c r="AT476" s="86"/>
      <c r="AU476" s="84"/>
      <c r="AV476" s="84"/>
      <c r="AW476" s="84"/>
      <c r="AX476" s="84"/>
      <c r="AY476" s="84"/>
      <c r="AZ476" s="84"/>
      <c r="BA476" s="84"/>
      <c r="BB476" s="84"/>
      <c r="BC476" s="84"/>
      <c r="BD476" s="84"/>
      <c r="BE476" s="84"/>
      <c r="BF476" s="84"/>
      <c r="BG476" s="84"/>
      <c r="BH476" s="84"/>
      <c r="BI476" s="84"/>
      <c r="BJ476" s="84"/>
      <c r="BK476" s="84"/>
      <c r="BL476" s="84"/>
      <c r="BM476" s="84"/>
      <c r="BN476" s="84"/>
      <c r="BO476" s="84"/>
      <c r="BP476" s="84"/>
      <c r="BQ476" s="84"/>
      <c r="BR476" s="84"/>
      <c r="BS476" s="84"/>
      <c r="BT476" s="84"/>
      <c r="BU476" s="84"/>
      <c r="BV476" s="84"/>
      <c r="BW476" s="84"/>
      <c r="BX476" s="85"/>
      <c r="BY476" s="86"/>
      <c r="BZ476" s="84"/>
      <c r="CA476" s="84"/>
      <c r="CB476" s="84"/>
      <c r="CC476" s="84"/>
      <c r="CD476" s="84"/>
      <c r="CE476" s="84"/>
      <c r="CF476" s="84"/>
      <c r="CG476" s="84"/>
      <c r="CH476" s="84"/>
      <c r="CI476" s="84"/>
      <c r="CJ476" s="84"/>
      <c r="CK476" s="84"/>
      <c r="CL476" s="84"/>
      <c r="CM476" s="84"/>
      <c r="CN476" s="84"/>
      <c r="CO476" s="84"/>
      <c r="CP476" s="84"/>
      <c r="CQ476" s="84"/>
      <c r="CR476" s="84"/>
      <c r="CS476" s="84"/>
      <c r="CT476" s="84"/>
      <c r="CU476" s="84"/>
      <c r="CV476" s="84"/>
      <c r="CW476" s="84"/>
      <c r="CX476" s="84"/>
      <c r="CY476" s="84"/>
      <c r="CZ476" s="84"/>
      <c r="DA476" s="84"/>
      <c r="DB476" s="84"/>
      <c r="DC476" s="85"/>
    </row>
    <row r="477" customFormat="false" ht="18.75" hidden="true" customHeight="false" outlineLevel="0" collapsed="false">
      <c r="A477" s="87" t="n">
        <f aca="false">A476</f>
        <v>235</v>
      </c>
      <c r="B477" s="105" t="n">
        <f aca="false">B476</f>
        <v>96</v>
      </c>
      <c r="C477" s="106" t="str">
        <f aca="false">C476</f>
        <v>会場登録画面</v>
      </c>
      <c r="D477" s="107" t="str">
        <f aca="false">D476</f>
        <v>会場登録画面の新規作成</v>
      </c>
      <c r="E477" s="91" t="str">
        <f aca="false">E476</f>
        <v>管理者</v>
      </c>
      <c r="F477" s="91" t="str">
        <f aca="false">F476</f>
        <v>中級</v>
      </c>
      <c r="G477" s="91" t="str">
        <f aca="false">G476</f>
        <v>B</v>
      </c>
      <c r="H477" s="92" t="str">
        <f aca="false">H476</f>
        <v>製造</v>
      </c>
      <c r="I477" s="93" t="n">
        <f aca="false">I476</f>
        <v>3.34285714285714</v>
      </c>
      <c r="J477" s="94" t="s">
        <v>33</v>
      </c>
      <c r="K477" s="110"/>
      <c r="L477" s="96"/>
      <c r="M477" s="97" t="n">
        <f aca="false">M476</f>
        <v>0</v>
      </c>
      <c r="N477" s="98" t="n">
        <f aca="false">N476</f>
        <v>0</v>
      </c>
      <c r="O477" s="83"/>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5"/>
      <c r="AT477" s="86"/>
      <c r="AU477" s="84"/>
      <c r="AV477" s="84"/>
      <c r="AW477" s="84"/>
      <c r="AX477" s="84"/>
      <c r="AY477" s="84"/>
      <c r="AZ477" s="84"/>
      <c r="BA477" s="84"/>
      <c r="BB477" s="84"/>
      <c r="BC477" s="84"/>
      <c r="BD477" s="84"/>
      <c r="BE477" s="84"/>
      <c r="BF477" s="84"/>
      <c r="BG477" s="84"/>
      <c r="BH477" s="84"/>
      <c r="BI477" s="84"/>
      <c r="BJ477" s="84"/>
      <c r="BK477" s="84"/>
      <c r="BL477" s="84"/>
      <c r="BM477" s="84"/>
      <c r="BN477" s="84"/>
      <c r="BO477" s="84"/>
      <c r="BP477" s="84"/>
      <c r="BQ477" s="84"/>
      <c r="BR477" s="84"/>
      <c r="BS477" s="84"/>
      <c r="BT477" s="84"/>
      <c r="BU477" s="84"/>
      <c r="BV477" s="84"/>
      <c r="BW477" s="84"/>
      <c r="BX477" s="85"/>
      <c r="BY477" s="86"/>
      <c r="BZ477" s="84"/>
      <c r="CA477" s="84"/>
      <c r="CB477" s="84"/>
      <c r="CC477" s="84"/>
      <c r="CD477" s="84"/>
      <c r="CE477" s="84"/>
      <c r="CF477" s="84"/>
      <c r="CG477" s="84"/>
      <c r="CH477" s="84"/>
      <c r="CI477" s="84"/>
      <c r="CJ477" s="84"/>
      <c r="CK477" s="84"/>
      <c r="CL477" s="84"/>
      <c r="CM477" s="84"/>
      <c r="CN477" s="84"/>
      <c r="CO477" s="84"/>
      <c r="CP477" s="84"/>
      <c r="CQ477" s="84"/>
      <c r="CR477" s="84"/>
      <c r="CS477" s="84"/>
      <c r="CT477" s="84"/>
      <c r="CU477" s="84"/>
      <c r="CV477" s="84"/>
      <c r="CW477" s="84"/>
      <c r="CX477" s="84"/>
      <c r="CY477" s="84"/>
      <c r="CZ477" s="84"/>
      <c r="DA477" s="84"/>
      <c r="DB477" s="84"/>
      <c r="DC477" s="85"/>
    </row>
    <row r="478" customFormat="false" ht="18.75" hidden="true" customHeight="false" outlineLevel="0" collapsed="false">
      <c r="A478" s="99" t="n">
        <f aca="false">(ROW()-6)/2</f>
        <v>236</v>
      </c>
      <c r="B478" s="100" t="n">
        <f aca="false">B477</f>
        <v>96</v>
      </c>
      <c r="C478" s="101" t="str">
        <f aca="false">C477</f>
        <v>会場登録画面</v>
      </c>
      <c r="D478" s="102" t="str">
        <f aca="false">D477</f>
        <v>会場登録画面の新規作成</v>
      </c>
      <c r="E478" s="74" t="str">
        <f aca="false">E476</f>
        <v>管理者</v>
      </c>
      <c r="F478" s="74" t="str">
        <f aca="false">F476</f>
        <v>中級</v>
      </c>
      <c r="G478" s="74" t="str">
        <f aca="false">G476</f>
        <v>B</v>
      </c>
      <c r="H478" s="103" t="s">
        <v>34</v>
      </c>
      <c r="I478" s="78" t="n">
        <f aca="false">変更管理台帳!$BW102</f>
        <v>4.4</v>
      </c>
      <c r="J478" s="79" t="s">
        <v>32</v>
      </c>
      <c r="K478" s="81" t="n">
        <f aca="false">IF($L476&lt;&gt;"",WORKDAY($L476,1,祝日・休校日!$B$3:$B$62),"")</f>
        <v>45392</v>
      </c>
      <c r="L478" s="81" t="n">
        <f aca="false">IF($K478&lt;&gt;"",WORKDAY($K478,$I478 -0.11,祝日・休校日!$B$3:$B$62),"")</f>
        <v>45398</v>
      </c>
      <c r="M478" s="76" t="n">
        <f aca="false">M477</f>
        <v>0</v>
      </c>
      <c r="N478" s="82" t="n">
        <f aca="false">IF(MAX(O478:DC478)&lt;&gt;0,IF(MAX(O479:DC479)/MAX(O478:DC478)=1,1,MAX(O479:DC479)/MAX(O478:DC478)),0)</f>
        <v>0</v>
      </c>
      <c r="O478" s="83"/>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5"/>
      <c r="AT478" s="86"/>
      <c r="AU478" s="84"/>
      <c r="AV478" s="84"/>
      <c r="AW478" s="84"/>
      <c r="AX478" s="84"/>
      <c r="AY478" s="84"/>
      <c r="AZ478" s="84"/>
      <c r="BA478" s="84"/>
      <c r="BB478" s="84"/>
      <c r="BC478" s="84"/>
      <c r="BD478" s="84"/>
      <c r="BE478" s="84"/>
      <c r="BF478" s="84"/>
      <c r="BG478" s="84"/>
      <c r="BH478" s="84"/>
      <c r="BI478" s="84"/>
      <c r="BJ478" s="84"/>
      <c r="BK478" s="84"/>
      <c r="BL478" s="84"/>
      <c r="BM478" s="84"/>
      <c r="BN478" s="84"/>
      <c r="BO478" s="84"/>
      <c r="BP478" s="84"/>
      <c r="BQ478" s="84"/>
      <c r="BR478" s="84"/>
      <c r="BS478" s="84"/>
      <c r="BT478" s="84"/>
      <c r="BU478" s="84"/>
      <c r="BV478" s="84"/>
      <c r="BW478" s="84"/>
      <c r="BX478" s="85"/>
      <c r="BY478" s="86"/>
      <c r="BZ478" s="84"/>
      <c r="CA478" s="84"/>
      <c r="CB478" s="84"/>
      <c r="CC478" s="84"/>
      <c r="CD478" s="84"/>
      <c r="CE478" s="84"/>
      <c r="CF478" s="84"/>
      <c r="CG478" s="84"/>
      <c r="CH478" s="84"/>
      <c r="CI478" s="84"/>
      <c r="CJ478" s="84"/>
      <c r="CK478" s="84"/>
      <c r="CL478" s="84"/>
      <c r="CM478" s="84"/>
      <c r="CN478" s="84"/>
      <c r="CO478" s="84"/>
      <c r="CP478" s="84"/>
      <c r="CQ478" s="84"/>
      <c r="CR478" s="84"/>
      <c r="CS478" s="84"/>
      <c r="CT478" s="84"/>
      <c r="CU478" s="84"/>
      <c r="CV478" s="84"/>
      <c r="CW478" s="84"/>
      <c r="CX478" s="84"/>
      <c r="CY478" s="84"/>
      <c r="CZ478" s="84"/>
      <c r="DA478" s="84"/>
      <c r="DB478" s="84"/>
      <c r="DC478" s="85"/>
    </row>
    <row r="479" customFormat="false" ht="18.75" hidden="true" customHeight="false" outlineLevel="0" collapsed="false">
      <c r="A479" s="104" t="n">
        <f aca="false">A478</f>
        <v>236</v>
      </c>
      <c r="B479" s="105" t="n">
        <f aca="false">B478</f>
        <v>96</v>
      </c>
      <c r="C479" s="106" t="str">
        <f aca="false">C478</f>
        <v>会場登録画面</v>
      </c>
      <c r="D479" s="107" t="str">
        <f aca="false">D478</f>
        <v>会場登録画面の新規作成</v>
      </c>
      <c r="E479" s="91" t="str">
        <f aca="false">E478</f>
        <v>管理者</v>
      </c>
      <c r="F479" s="91" t="str">
        <f aca="false">F478</f>
        <v>中級</v>
      </c>
      <c r="G479" s="91" t="str">
        <f aca="false">G478</f>
        <v>B</v>
      </c>
      <c r="H479" s="108" t="str">
        <f aca="false">H478</f>
        <v>試験</v>
      </c>
      <c r="I479" s="109" t="n">
        <f aca="false">I478</f>
        <v>4.4</v>
      </c>
      <c r="J479" s="94" t="s">
        <v>33</v>
      </c>
      <c r="K479" s="110"/>
      <c r="L479" s="96"/>
      <c r="M479" s="97" t="n">
        <f aca="false">M478</f>
        <v>0</v>
      </c>
      <c r="N479" s="98" t="n">
        <f aca="false">N478</f>
        <v>0</v>
      </c>
      <c r="O479" s="83"/>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5"/>
      <c r="AT479" s="86"/>
      <c r="AU479" s="84"/>
      <c r="AV479" s="84"/>
      <c r="AW479" s="84"/>
      <c r="AX479" s="84"/>
      <c r="AY479" s="84"/>
      <c r="AZ479" s="84"/>
      <c r="BA479" s="84"/>
      <c r="BB479" s="84"/>
      <c r="BC479" s="84"/>
      <c r="BD479" s="84"/>
      <c r="BE479" s="84"/>
      <c r="BF479" s="84"/>
      <c r="BG479" s="84"/>
      <c r="BH479" s="84"/>
      <c r="BI479" s="84"/>
      <c r="BJ479" s="84"/>
      <c r="BK479" s="84"/>
      <c r="BL479" s="84"/>
      <c r="BM479" s="84"/>
      <c r="BN479" s="84"/>
      <c r="BO479" s="84"/>
      <c r="BP479" s="84"/>
      <c r="BQ479" s="84"/>
      <c r="BR479" s="84"/>
      <c r="BS479" s="84"/>
      <c r="BT479" s="84"/>
      <c r="BU479" s="84"/>
      <c r="BV479" s="84"/>
      <c r="BW479" s="84"/>
      <c r="BX479" s="85"/>
      <c r="BY479" s="86"/>
      <c r="BZ479" s="84"/>
      <c r="CA479" s="84"/>
      <c r="CB479" s="84"/>
      <c r="CC479" s="84"/>
      <c r="CD479" s="84"/>
      <c r="CE479" s="84"/>
      <c r="CF479" s="84"/>
      <c r="CG479" s="84"/>
      <c r="CH479" s="84"/>
      <c r="CI479" s="84"/>
      <c r="CJ479" s="84"/>
      <c r="CK479" s="84"/>
      <c r="CL479" s="84"/>
      <c r="CM479" s="84"/>
      <c r="CN479" s="84"/>
      <c r="CO479" s="84"/>
      <c r="CP479" s="84"/>
      <c r="CQ479" s="84"/>
      <c r="CR479" s="84"/>
      <c r="CS479" s="84"/>
      <c r="CT479" s="84"/>
      <c r="CU479" s="84"/>
      <c r="CV479" s="84"/>
      <c r="CW479" s="84"/>
      <c r="CX479" s="84"/>
      <c r="CY479" s="84"/>
      <c r="CZ479" s="84"/>
      <c r="DA479" s="84"/>
      <c r="DB479" s="84"/>
      <c r="DC479" s="85"/>
    </row>
    <row r="480" customFormat="false" ht="18.75" hidden="true" customHeight="false" outlineLevel="0" collapsed="false">
      <c r="A480" s="70" t="n">
        <f aca="false">(ROW()-6)/2</f>
        <v>237</v>
      </c>
      <c r="B480" s="71" t="n">
        <f aca="false">変更管理台帳!$A103</f>
        <v>97</v>
      </c>
      <c r="C480" s="72" t="str">
        <f aca="false">変更管理台帳!$B103</f>
        <v>試験カテゴリー一覧画面</v>
      </c>
      <c r="D480" s="73" t="str">
        <f aca="false">変更管理台帳!$C103</f>
        <v>試験カテゴリー一覧画面の新規作成</v>
      </c>
      <c r="E480" s="74" t="str">
        <f aca="false">変更管理台帳!$G103</f>
        <v>管理者</v>
      </c>
      <c r="F480" s="75" t="str">
        <f aca="false">変更管理台帳!$K103</f>
        <v>中級</v>
      </c>
      <c r="G480" s="76" t="n">
        <f aca="false">変更管理台帳!$L103</f>
        <v>0</v>
      </c>
      <c r="H480" s="112" t="s">
        <v>36</v>
      </c>
      <c r="I480" s="78" t="n">
        <f aca="false">変更管理台帳!$AE103</f>
        <v>4.41428571428571</v>
      </c>
      <c r="J480" s="79" t="s">
        <v>32</v>
      </c>
      <c r="K480" s="80"/>
      <c r="L480" s="81" t="str">
        <f aca="false">IF($K480&lt;&gt;"",WORKDAY($K480,$I480 -0.11,祝日・休校日!$B$3:$B$62),"")</f>
        <v/>
      </c>
      <c r="M480" s="76"/>
      <c r="N480" s="82" t="n">
        <f aca="false">IF(MAX(O480:DC480)&lt;&gt;0,IF(MAX(O481:DC481)/MAX(O480:DC480)=1,1,MAX(O481:DC481)/MAX(O480:DC480)),0)</f>
        <v>0</v>
      </c>
      <c r="O480" s="83"/>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5"/>
      <c r="AT480" s="86"/>
      <c r="AU480" s="84"/>
      <c r="AV480" s="84"/>
      <c r="AW480" s="84"/>
      <c r="AX480" s="84"/>
      <c r="AY480" s="84"/>
      <c r="AZ480" s="84"/>
      <c r="BA480" s="84"/>
      <c r="BB480" s="84"/>
      <c r="BC480" s="84"/>
      <c r="BD480" s="84"/>
      <c r="BE480" s="84"/>
      <c r="BF480" s="84"/>
      <c r="BG480" s="84"/>
      <c r="BH480" s="84"/>
      <c r="BI480" s="84"/>
      <c r="BJ480" s="84"/>
      <c r="BK480" s="84"/>
      <c r="BL480" s="84"/>
      <c r="BM480" s="84"/>
      <c r="BN480" s="84"/>
      <c r="BO480" s="84"/>
      <c r="BP480" s="84"/>
      <c r="BQ480" s="84"/>
      <c r="BR480" s="84"/>
      <c r="BS480" s="84"/>
      <c r="BT480" s="84"/>
      <c r="BU480" s="84"/>
      <c r="BV480" s="84"/>
      <c r="BW480" s="84"/>
      <c r="BX480" s="85"/>
      <c r="BY480" s="86"/>
      <c r="BZ480" s="84"/>
      <c r="CA480" s="84"/>
      <c r="CB480" s="84"/>
      <c r="CC480" s="84"/>
      <c r="CD480" s="84"/>
      <c r="CE480" s="84"/>
      <c r="CF480" s="84"/>
      <c r="CG480" s="84"/>
      <c r="CH480" s="84"/>
      <c r="CI480" s="84"/>
      <c r="CJ480" s="84"/>
      <c r="CK480" s="84"/>
      <c r="CL480" s="84"/>
      <c r="CM480" s="84"/>
      <c r="CN480" s="84"/>
      <c r="CO480" s="84"/>
      <c r="CP480" s="84"/>
      <c r="CQ480" s="84"/>
      <c r="CR480" s="84"/>
      <c r="CS480" s="84"/>
      <c r="CT480" s="84"/>
      <c r="CU480" s="84"/>
      <c r="CV480" s="84"/>
      <c r="CW480" s="84"/>
      <c r="CX480" s="84"/>
      <c r="CY480" s="84"/>
      <c r="CZ480" s="84"/>
      <c r="DA480" s="84"/>
      <c r="DB480" s="84"/>
      <c r="DC480" s="85"/>
    </row>
    <row r="481" customFormat="false" ht="18.75" hidden="true" customHeight="false" outlineLevel="0" collapsed="false">
      <c r="A481" s="87" t="n">
        <f aca="false">A480</f>
        <v>237</v>
      </c>
      <c r="B481" s="88" t="n">
        <f aca="false">B480</f>
        <v>97</v>
      </c>
      <c r="C481" s="89" t="str">
        <f aca="false">C480</f>
        <v>試験カテゴリー一覧画面</v>
      </c>
      <c r="D481" s="90" t="str">
        <f aca="false">D480</f>
        <v>試験カテゴリー一覧画面の新規作成</v>
      </c>
      <c r="E481" s="91" t="str">
        <f aca="false">E480</f>
        <v>管理者</v>
      </c>
      <c r="F481" s="91" t="str">
        <f aca="false">F480</f>
        <v>中級</v>
      </c>
      <c r="G481" s="91" t="n">
        <f aca="false">G480</f>
        <v>0</v>
      </c>
      <c r="H481" s="113" t="str">
        <f aca="false">H480</f>
        <v>設計</v>
      </c>
      <c r="I481" s="93" t="n">
        <f aca="false">I480</f>
        <v>4.41428571428571</v>
      </c>
      <c r="J481" s="94" t="s">
        <v>33</v>
      </c>
      <c r="K481" s="95"/>
      <c r="L481" s="96"/>
      <c r="M481" s="97" t="n">
        <f aca="false">M480</f>
        <v>0</v>
      </c>
      <c r="N481" s="98" t="n">
        <f aca="false">N480</f>
        <v>0</v>
      </c>
      <c r="O481" s="83"/>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5"/>
      <c r="AT481" s="86"/>
      <c r="AU481" s="84"/>
      <c r="AV481" s="84"/>
      <c r="AW481" s="84"/>
      <c r="AX481" s="84"/>
      <c r="AY481" s="84"/>
      <c r="AZ481" s="84"/>
      <c r="BA481" s="84"/>
      <c r="BB481" s="84"/>
      <c r="BC481" s="84"/>
      <c r="BD481" s="84"/>
      <c r="BE481" s="84"/>
      <c r="BF481" s="84"/>
      <c r="BG481" s="84"/>
      <c r="BH481" s="84"/>
      <c r="BI481" s="84"/>
      <c r="BJ481" s="84"/>
      <c r="BK481" s="84"/>
      <c r="BL481" s="84"/>
      <c r="BM481" s="84"/>
      <c r="BN481" s="84"/>
      <c r="BO481" s="84"/>
      <c r="BP481" s="84"/>
      <c r="BQ481" s="84"/>
      <c r="BR481" s="84"/>
      <c r="BS481" s="84"/>
      <c r="BT481" s="84"/>
      <c r="BU481" s="84"/>
      <c r="BV481" s="84"/>
      <c r="BW481" s="84"/>
      <c r="BX481" s="85"/>
      <c r="BY481" s="86"/>
      <c r="BZ481" s="84"/>
      <c r="CA481" s="84"/>
      <c r="CB481" s="84"/>
      <c r="CC481" s="84"/>
      <c r="CD481" s="84"/>
      <c r="CE481" s="84"/>
      <c r="CF481" s="84"/>
      <c r="CG481" s="84"/>
      <c r="CH481" s="84"/>
      <c r="CI481" s="84"/>
      <c r="CJ481" s="84"/>
      <c r="CK481" s="84"/>
      <c r="CL481" s="84"/>
      <c r="CM481" s="84"/>
      <c r="CN481" s="84"/>
      <c r="CO481" s="84"/>
      <c r="CP481" s="84"/>
      <c r="CQ481" s="84"/>
      <c r="CR481" s="84"/>
      <c r="CS481" s="84"/>
      <c r="CT481" s="84"/>
      <c r="CU481" s="84"/>
      <c r="CV481" s="84"/>
      <c r="CW481" s="84"/>
      <c r="CX481" s="84"/>
      <c r="CY481" s="84"/>
      <c r="CZ481" s="84"/>
      <c r="DA481" s="84"/>
      <c r="DB481" s="84"/>
      <c r="DC481" s="85"/>
    </row>
    <row r="482" customFormat="false" ht="18.75" hidden="true" customHeight="false" outlineLevel="0" collapsed="false">
      <c r="A482" s="70" t="n">
        <f aca="false">(ROW()-6)/2</f>
        <v>238</v>
      </c>
      <c r="B482" s="100" t="n">
        <f aca="false">B481</f>
        <v>97</v>
      </c>
      <c r="C482" s="101" t="str">
        <f aca="false">C481</f>
        <v>試験カテゴリー一覧画面</v>
      </c>
      <c r="D482" s="102" t="str">
        <f aca="false">D481</f>
        <v>試験カテゴリー一覧画面の新規作成</v>
      </c>
      <c r="E482" s="74" t="str">
        <f aca="false">E480</f>
        <v>管理者</v>
      </c>
      <c r="F482" s="74" t="str">
        <f aca="false">F480</f>
        <v>中級</v>
      </c>
      <c r="G482" s="74" t="n">
        <f aca="false">G480</f>
        <v>0</v>
      </c>
      <c r="H482" s="77" t="s">
        <v>31</v>
      </c>
      <c r="I482" s="78" t="n">
        <f aca="false">変更管理台帳!$AX103</f>
        <v>5.22857142857143</v>
      </c>
      <c r="J482" s="79" t="s">
        <v>32</v>
      </c>
      <c r="K482" s="81" t="str">
        <f aca="false">IF($L480&lt;&gt;"",WORKDAY($L480,1,祝日・休校日!$B$3:$B$62),"")</f>
        <v/>
      </c>
      <c r="L482" s="81" t="str">
        <f aca="false">IF($K482&lt;&gt;"",WORKDAY($K482,$I482 -0.11,祝日・休校日!$B$3:$B$62),"")</f>
        <v/>
      </c>
      <c r="M482" s="76" t="n">
        <f aca="false">M481</f>
        <v>0</v>
      </c>
      <c r="N482" s="82" t="n">
        <f aca="false">IF(MAX(O482:DC482)&lt;&gt;0,IF(MAX(O483:DC483)/MAX(O482:DC482)=1,1,MAX(O483:DC483)/MAX(O482:DC482)),0)</f>
        <v>0</v>
      </c>
      <c r="O482" s="83"/>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4"/>
      <c r="AN482" s="84"/>
      <c r="AO482" s="84"/>
      <c r="AP482" s="84"/>
      <c r="AQ482" s="84"/>
      <c r="AR482" s="84"/>
      <c r="AS482" s="85"/>
      <c r="AT482" s="86"/>
      <c r="AU482" s="84"/>
      <c r="AV482" s="84"/>
      <c r="AW482" s="84"/>
      <c r="AX482" s="84"/>
      <c r="AY482" s="84"/>
      <c r="AZ482" s="84"/>
      <c r="BA482" s="84"/>
      <c r="BB482" s="84"/>
      <c r="BC482" s="84"/>
      <c r="BD482" s="84"/>
      <c r="BE482" s="84"/>
      <c r="BF482" s="84"/>
      <c r="BG482" s="84"/>
      <c r="BH482" s="84"/>
      <c r="BI482" s="84"/>
      <c r="BJ482" s="84"/>
      <c r="BK482" s="84"/>
      <c r="BL482" s="84"/>
      <c r="BM482" s="84"/>
      <c r="BN482" s="84"/>
      <c r="BO482" s="84"/>
      <c r="BP482" s="84"/>
      <c r="BQ482" s="84"/>
      <c r="BR482" s="84"/>
      <c r="BS482" s="84"/>
      <c r="BT482" s="84"/>
      <c r="BU482" s="84"/>
      <c r="BV482" s="84"/>
      <c r="BW482" s="84"/>
      <c r="BX482" s="85"/>
      <c r="BY482" s="86"/>
      <c r="BZ482" s="84"/>
      <c r="CA482" s="84"/>
      <c r="CB482" s="84"/>
      <c r="CC482" s="84"/>
      <c r="CD482" s="84"/>
      <c r="CE482" s="84"/>
      <c r="CF482" s="84"/>
      <c r="CG482" s="84"/>
      <c r="CH482" s="84"/>
      <c r="CI482" s="84"/>
      <c r="CJ482" s="84"/>
      <c r="CK482" s="84"/>
      <c r="CL482" s="84"/>
      <c r="CM482" s="84"/>
      <c r="CN482" s="84"/>
      <c r="CO482" s="84"/>
      <c r="CP482" s="84"/>
      <c r="CQ482" s="84"/>
      <c r="CR482" s="84"/>
      <c r="CS482" s="84"/>
      <c r="CT482" s="84"/>
      <c r="CU482" s="84"/>
      <c r="CV482" s="84"/>
      <c r="CW482" s="84"/>
      <c r="CX482" s="84"/>
      <c r="CY482" s="84"/>
      <c r="CZ482" s="84"/>
      <c r="DA482" s="84"/>
      <c r="DB482" s="84"/>
      <c r="DC482" s="85"/>
    </row>
    <row r="483" customFormat="false" ht="18.75" hidden="true" customHeight="false" outlineLevel="0" collapsed="false">
      <c r="A483" s="87" t="n">
        <f aca="false">A482</f>
        <v>238</v>
      </c>
      <c r="B483" s="105" t="n">
        <f aca="false">B482</f>
        <v>97</v>
      </c>
      <c r="C483" s="106" t="str">
        <f aca="false">C482</f>
        <v>試験カテゴリー一覧画面</v>
      </c>
      <c r="D483" s="107" t="str">
        <f aca="false">D482</f>
        <v>試験カテゴリー一覧画面の新規作成</v>
      </c>
      <c r="E483" s="91" t="str">
        <f aca="false">E482</f>
        <v>管理者</v>
      </c>
      <c r="F483" s="91" t="str">
        <f aca="false">F482</f>
        <v>中級</v>
      </c>
      <c r="G483" s="91" t="n">
        <f aca="false">G482</f>
        <v>0</v>
      </c>
      <c r="H483" s="92" t="str">
        <f aca="false">H482</f>
        <v>製造</v>
      </c>
      <c r="I483" s="93" t="n">
        <f aca="false">I482</f>
        <v>5.22857142857143</v>
      </c>
      <c r="J483" s="94" t="s">
        <v>33</v>
      </c>
      <c r="K483" s="110"/>
      <c r="L483" s="96"/>
      <c r="M483" s="97" t="n">
        <f aca="false">M482</f>
        <v>0</v>
      </c>
      <c r="N483" s="98" t="n">
        <f aca="false">N482</f>
        <v>0</v>
      </c>
      <c r="O483" s="83"/>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5"/>
      <c r="AT483" s="86"/>
      <c r="AU483" s="84"/>
      <c r="AV483" s="84"/>
      <c r="AW483" s="84"/>
      <c r="AX483" s="84"/>
      <c r="AY483" s="84"/>
      <c r="AZ483" s="84"/>
      <c r="BA483" s="84"/>
      <c r="BB483" s="84"/>
      <c r="BC483" s="84"/>
      <c r="BD483" s="84"/>
      <c r="BE483" s="84"/>
      <c r="BF483" s="84"/>
      <c r="BG483" s="84"/>
      <c r="BH483" s="84"/>
      <c r="BI483" s="84"/>
      <c r="BJ483" s="84"/>
      <c r="BK483" s="84"/>
      <c r="BL483" s="84"/>
      <c r="BM483" s="84"/>
      <c r="BN483" s="84"/>
      <c r="BO483" s="84"/>
      <c r="BP483" s="84"/>
      <c r="BQ483" s="84"/>
      <c r="BR483" s="84"/>
      <c r="BS483" s="84"/>
      <c r="BT483" s="84"/>
      <c r="BU483" s="84"/>
      <c r="BV483" s="84"/>
      <c r="BW483" s="84"/>
      <c r="BX483" s="85"/>
      <c r="BY483" s="86"/>
      <c r="BZ483" s="84"/>
      <c r="CA483" s="84"/>
      <c r="CB483" s="84"/>
      <c r="CC483" s="84"/>
      <c r="CD483" s="84"/>
      <c r="CE483" s="84"/>
      <c r="CF483" s="84"/>
      <c r="CG483" s="84"/>
      <c r="CH483" s="84"/>
      <c r="CI483" s="84"/>
      <c r="CJ483" s="84"/>
      <c r="CK483" s="84"/>
      <c r="CL483" s="84"/>
      <c r="CM483" s="84"/>
      <c r="CN483" s="84"/>
      <c r="CO483" s="84"/>
      <c r="CP483" s="84"/>
      <c r="CQ483" s="84"/>
      <c r="CR483" s="84"/>
      <c r="CS483" s="84"/>
      <c r="CT483" s="84"/>
      <c r="CU483" s="84"/>
      <c r="CV483" s="84"/>
      <c r="CW483" s="84"/>
      <c r="CX483" s="84"/>
      <c r="CY483" s="84"/>
      <c r="CZ483" s="84"/>
      <c r="DA483" s="84"/>
      <c r="DB483" s="84"/>
      <c r="DC483" s="85"/>
    </row>
    <row r="484" customFormat="false" ht="18.75" hidden="true" customHeight="false" outlineLevel="0" collapsed="false">
      <c r="A484" s="99" t="n">
        <f aca="false">(ROW()-6)/2</f>
        <v>239</v>
      </c>
      <c r="B484" s="100" t="n">
        <f aca="false">B483</f>
        <v>97</v>
      </c>
      <c r="C484" s="101" t="str">
        <f aca="false">C483</f>
        <v>試験カテゴリー一覧画面</v>
      </c>
      <c r="D484" s="102" t="str">
        <f aca="false">D483</f>
        <v>試験カテゴリー一覧画面の新規作成</v>
      </c>
      <c r="E484" s="74" t="str">
        <f aca="false">E482</f>
        <v>管理者</v>
      </c>
      <c r="F484" s="74" t="str">
        <f aca="false">F482</f>
        <v>中級</v>
      </c>
      <c r="G484" s="74" t="n">
        <f aca="false">G482</f>
        <v>0</v>
      </c>
      <c r="H484" s="103" t="s">
        <v>34</v>
      </c>
      <c r="I484" s="78" t="n">
        <f aca="false">変更管理台帳!$BW103</f>
        <v>4.57142857142857</v>
      </c>
      <c r="J484" s="79" t="s">
        <v>32</v>
      </c>
      <c r="K484" s="81" t="str">
        <f aca="false">IF($L482&lt;&gt;"",WORKDAY($L482,1,祝日・休校日!$B$3:$B$62),"")</f>
        <v/>
      </c>
      <c r="L484" s="81" t="str">
        <f aca="false">IF($K484&lt;&gt;"",WORKDAY($K484,$I484 -0.11,祝日・休校日!$B$3:$B$62),"")</f>
        <v/>
      </c>
      <c r="M484" s="76" t="n">
        <f aca="false">M483</f>
        <v>0</v>
      </c>
      <c r="N484" s="82" t="n">
        <f aca="false">IF(MAX(O484:DC484)&lt;&gt;0,IF(MAX(O485:DC485)/MAX(O484:DC484)=1,1,MAX(O485:DC485)/MAX(O484:DC484)),0)</f>
        <v>0</v>
      </c>
      <c r="O484" s="83"/>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5"/>
      <c r="AT484" s="86"/>
      <c r="AU484" s="84"/>
      <c r="AV484" s="84"/>
      <c r="AW484" s="84"/>
      <c r="AX484" s="84"/>
      <c r="AY484" s="84"/>
      <c r="AZ484" s="84"/>
      <c r="BA484" s="84"/>
      <c r="BB484" s="84"/>
      <c r="BC484" s="84"/>
      <c r="BD484" s="84"/>
      <c r="BE484" s="84"/>
      <c r="BF484" s="84"/>
      <c r="BG484" s="84"/>
      <c r="BH484" s="84"/>
      <c r="BI484" s="84"/>
      <c r="BJ484" s="84"/>
      <c r="BK484" s="84"/>
      <c r="BL484" s="84"/>
      <c r="BM484" s="84"/>
      <c r="BN484" s="84"/>
      <c r="BO484" s="84"/>
      <c r="BP484" s="84"/>
      <c r="BQ484" s="84"/>
      <c r="BR484" s="84"/>
      <c r="BS484" s="84"/>
      <c r="BT484" s="84"/>
      <c r="BU484" s="84"/>
      <c r="BV484" s="84"/>
      <c r="BW484" s="84"/>
      <c r="BX484" s="85"/>
      <c r="BY484" s="86"/>
      <c r="BZ484" s="84"/>
      <c r="CA484" s="84"/>
      <c r="CB484" s="84"/>
      <c r="CC484" s="84"/>
      <c r="CD484" s="84"/>
      <c r="CE484" s="84"/>
      <c r="CF484" s="84"/>
      <c r="CG484" s="84"/>
      <c r="CH484" s="84"/>
      <c r="CI484" s="84"/>
      <c r="CJ484" s="84"/>
      <c r="CK484" s="84"/>
      <c r="CL484" s="84"/>
      <c r="CM484" s="84"/>
      <c r="CN484" s="84"/>
      <c r="CO484" s="84"/>
      <c r="CP484" s="84"/>
      <c r="CQ484" s="84"/>
      <c r="CR484" s="84"/>
      <c r="CS484" s="84"/>
      <c r="CT484" s="84"/>
      <c r="CU484" s="84"/>
      <c r="CV484" s="84"/>
      <c r="CW484" s="84"/>
      <c r="CX484" s="84"/>
      <c r="CY484" s="84"/>
      <c r="CZ484" s="84"/>
      <c r="DA484" s="84"/>
      <c r="DB484" s="84"/>
      <c r="DC484" s="85"/>
    </row>
    <row r="485" customFormat="false" ht="18.75" hidden="true" customHeight="false" outlineLevel="0" collapsed="false">
      <c r="A485" s="104" t="n">
        <f aca="false">A484</f>
        <v>239</v>
      </c>
      <c r="B485" s="105" t="n">
        <f aca="false">B484</f>
        <v>97</v>
      </c>
      <c r="C485" s="106" t="str">
        <f aca="false">C484</f>
        <v>試験カテゴリー一覧画面</v>
      </c>
      <c r="D485" s="107" t="str">
        <f aca="false">D484</f>
        <v>試験カテゴリー一覧画面の新規作成</v>
      </c>
      <c r="E485" s="91" t="str">
        <f aca="false">E484</f>
        <v>管理者</v>
      </c>
      <c r="F485" s="91" t="str">
        <f aca="false">F484</f>
        <v>中級</v>
      </c>
      <c r="G485" s="91" t="n">
        <f aca="false">G484</f>
        <v>0</v>
      </c>
      <c r="H485" s="108" t="str">
        <f aca="false">H484</f>
        <v>試験</v>
      </c>
      <c r="I485" s="109" t="n">
        <f aca="false">I484</f>
        <v>4.57142857142857</v>
      </c>
      <c r="J485" s="94" t="s">
        <v>33</v>
      </c>
      <c r="K485" s="110"/>
      <c r="L485" s="96"/>
      <c r="M485" s="97" t="n">
        <f aca="false">M484</f>
        <v>0</v>
      </c>
      <c r="N485" s="98" t="n">
        <f aca="false">N484</f>
        <v>0</v>
      </c>
      <c r="O485" s="83"/>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5"/>
      <c r="AT485" s="86"/>
      <c r="AU485" s="84"/>
      <c r="AV485" s="84"/>
      <c r="AW485" s="84"/>
      <c r="AX485" s="84"/>
      <c r="AY485" s="84"/>
      <c r="AZ485" s="84"/>
      <c r="BA485" s="84"/>
      <c r="BB485" s="84"/>
      <c r="BC485" s="84"/>
      <c r="BD485" s="84"/>
      <c r="BE485" s="84"/>
      <c r="BF485" s="84"/>
      <c r="BG485" s="84"/>
      <c r="BH485" s="84"/>
      <c r="BI485" s="84"/>
      <c r="BJ485" s="84"/>
      <c r="BK485" s="84"/>
      <c r="BL485" s="84"/>
      <c r="BM485" s="84"/>
      <c r="BN485" s="84"/>
      <c r="BO485" s="84"/>
      <c r="BP485" s="84"/>
      <c r="BQ485" s="84"/>
      <c r="BR485" s="84"/>
      <c r="BS485" s="84"/>
      <c r="BT485" s="84"/>
      <c r="BU485" s="84"/>
      <c r="BV485" s="84"/>
      <c r="BW485" s="84"/>
      <c r="BX485" s="85"/>
      <c r="BY485" s="86"/>
      <c r="BZ485" s="84"/>
      <c r="CA485" s="84"/>
      <c r="CB485" s="84"/>
      <c r="CC485" s="84"/>
      <c r="CD485" s="84"/>
      <c r="CE485" s="84"/>
      <c r="CF485" s="84"/>
      <c r="CG485" s="84"/>
      <c r="CH485" s="84"/>
      <c r="CI485" s="84"/>
      <c r="CJ485" s="84"/>
      <c r="CK485" s="84"/>
      <c r="CL485" s="84"/>
      <c r="CM485" s="84"/>
      <c r="CN485" s="84"/>
      <c r="CO485" s="84"/>
      <c r="CP485" s="84"/>
      <c r="CQ485" s="84"/>
      <c r="CR485" s="84"/>
      <c r="CS485" s="84"/>
      <c r="CT485" s="84"/>
      <c r="CU485" s="84"/>
      <c r="CV485" s="84"/>
      <c r="CW485" s="84"/>
      <c r="CX485" s="84"/>
      <c r="CY485" s="84"/>
      <c r="CZ485" s="84"/>
      <c r="DA485" s="84"/>
      <c r="DB485" s="84"/>
      <c r="DC485" s="85"/>
    </row>
    <row r="486" customFormat="false" ht="18.75" hidden="true" customHeight="false" outlineLevel="0" collapsed="false">
      <c r="A486" s="70" t="n">
        <f aca="false">(ROW()-6)/2</f>
        <v>240</v>
      </c>
      <c r="B486" s="71" t="n">
        <f aca="false">変更管理台帳!$A104</f>
        <v>98</v>
      </c>
      <c r="C486" s="72" t="str">
        <f aca="false">変更管理台帳!$B104</f>
        <v>試験カテゴリー登録画面</v>
      </c>
      <c r="D486" s="73" t="str">
        <f aca="false">変更管理台帳!$C104</f>
        <v>試験カテゴリー登録画面の新規作成</v>
      </c>
      <c r="E486" s="74" t="str">
        <f aca="false">変更管理台帳!$G104</f>
        <v>管理者</v>
      </c>
      <c r="F486" s="75" t="str">
        <f aca="false">変更管理台帳!$K104</f>
        <v>初級</v>
      </c>
      <c r="G486" s="76" t="str">
        <f aca="false">変更管理台帳!$L104</f>
        <v>B</v>
      </c>
      <c r="H486" s="112" t="s">
        <v>36</v>
      </c>
      <c r="I486" s="78" t="n">
        <f aca="false">変更管理台帳!$AE104</f>
        <v>1.94285714285714</v>
      </c>
      <c r="J486" s="79" t="s">
        <v>32</v>
      </c>
      <c r="K486" s="80" t="n">
        <v>45384</v>
      </c>
      <c r="L486" s="81" t="n">
        <f aca="false">IF($K486&lt;&gt;"",WORKDAY($K486,$I486 -0.11,祝日・休校日!$B$3:$B$62),"")</f>
        <v>45385</v>
      </c>
      <c r="M486" s="76"/>
      <c r="N486" s="82" t="n">
        <f aca="false">IF(MAX(O486:DC486)&lt;&gt;0,IF(MAX(O487:DC487)/MAX(O486:DC486)=1,1,MAX(O487:DC487)/MAX(O486:DC486)),0)</f>
        <v>0</v>
      </c>
      <c r="O486" s="83"/>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5"/>
      <c r="AT486" s="86"/>
      <c r="AU486" s="84"/>
      <c r="AV486" s="84"/>
      <c r="AW486" s="84"/>
      <c r="AX486" s="84"/>
      <c r="AY486" s="84"/>
      <c r="AZ486" s="84"/>
      <c r="BA486" s="84"/>
      <c r="BB486" s="84"/>
      <c r="BC486" s="84"/>
      <c r="BD486" s="84"/>
      <c r="BE486" s="84"/>
      <c r="BF486" s="84"/>
      <c r="BG486" s="84"/>
      <c r="BH486" s="84"/>
      <c r="BI486" s="84"/>
      <c r="BJ486" s="84"/>
      <c r="BK486" s="84"/>
      <c r="BL486" s="84"/>
      <c r="BM486" s="84"/>
      <c r="BN486" s="84"/>
      <c r="BO486" s="84"/>
      <c r="BP486" s="84"/>
      <c r="BQ486" s="84"/>
      <c r="BR486" s="84"/>
      <c r="BS486" s="84"/>
      <c r="BT486" s="84"/>
      <c r="BU486" s="84"/>
      <c r="BV486" s="84"/>
      <c r="BW486" s="84"/>
      <c r="BX486" s="85"/>
      <c r="BY486" s="86"/>
      <c r="BZ486" s="84"/>
      <c r="CA486" s="84"/>
      <c r="CB486" s="84"/>
      <c r="CC486" s="84"/>
      <c r="CD486" s="84"/>
      <c r="CE486" s="84"/>
      <c r="CF486" s="84"/>
      <c r="CG486" s="84"/>
      <c r="CH486" s="84"/>
      <c r="CI486" s="84"/>
      <c r="CJ486" s="84"/>
      <c r="CK486" s="84"/>
      <c r="CL486" s="84"/>
      <c r="CM486" s="84"/>
      <c r="CN486" s="84"/>
      <c r="CO486" s="84"/>
      <c r="CP486" s="84"/>
      <c r="CQ486" s="84"/>
      <c r="CR486" s="84"/>
      <c r="CS486" s="84"/>
      <c r="CT486" s="84"/>
      <c r="CU486" s="84"/>
      <c r="CV486" s="84"/>
      <c r="CW486" s="84"/>
      <c r="CX486" s="84"/>
      <c r="CY486" s="84"/>
      <c r="CZ486" s="84"/>
      <c r="DA486" s="84"/>
      <c r="DB486" s="84"/>
      <c r="DC486" s="85"/>
    </row>
    <row r="487" customFormat="false" ht="18.75" hidden="true" customHeight="false" outlineLevel="0" collapsed="false">
      <c r="A487" s="87" t="n">
        <f aca="false">A486</f>
        <v>240</v>
      </c>
      <c r="B487" s="88" t="n">
        <f aca="false">B486</f>
        <v>98</v>
      </c>
      <c r="C487" s="89" t="str">
        <f aca="false">C486</f>
        <v>試験カテゴリー登録画面</v>
      </c>
      <c r="D487" s="90" t="str">
        <f aca="false">D486</f>
        <v>試験カテゴリー登録画面の新規作成</v>
      </c>
      <c r="E487" s="91" t="str">
        <f aca="false">E486</f>
        <v>管理者</v>
      </c>
      <c r="F487" s="91" t="str">
        <f aca="false">F486</f>
        <v>初級</v>
      </c>
      <c r="G487" s="91" t="str">
        <f aca="false">G486</f>
        <v>B</v>
      </c>
      <c r="H487" s="113" t="str">
        <f aca="false">H486</f>
        <v>設計</v>
      </c>
      <c r="I487" s="93" t="n">
        <f aca="false">I486</f>
        <v>1.94285714285714</v>
      </c>
      <c r="J487" s="94" t="s">
        <v>33</v>
      </c>
      <c r="K487" s="95"/>
      <c r="L487" s="96"/>
      <c r="M487" s="97" t="n">
        <f aca="false">M486</f>
        <v>0</v>
      </c>
      <c r="N487" s="98" t="n">
        <f aca="false">N486</f>
        <v>0</v>
      </c>
      <c r="O487" s="83"/>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5"/>
      <c r="AT487" s="86"/>
      <c r="AU487" s="84"/>
      <c r="AV487" s="84"/>
      <c r="AW487" s="84"/>
      <c r="AX487" s="84"/>
      <c r="AY487" s="84"/>
      <c r="AZ487" s="84"/>
      <c r="BA487" s="84"/>
      <c r="BB487" s="84"/>
      <c r="BC487" s="84"/>
      <c r="BD487" s="84"/>
      <c r="BE487" s="84"/>
      <c r="BF487" s="84"/>
      <c r="BG487" s="84"/>
      <c r="BH487" s="84"/>
      <c r="BI487" s="84"/>
      <c r="BJ487" s="84"/>
      <c r="BK487" s="84"/>
      <c r="BL487" s="84"/>
      <c r="BM487" s="84"/>
      <c r="BN487" s="84"/>
      <c r="BO487" s="84"/>
      <c r="BP487" s="84"/>
      <c r="BQ487" s="84"/>
      <c r="BR487" s="84"/>
      <c r="BS487" s="84"/>
      <c r="BT487" s="84"/>
      <c r="BU487" s="84"/>
      <c r="BV487" s="84"/>
      <c r="BW487" s="84"/>
      <c r="BX487" s="85"/>
      <c r="BY487" s="86"/>
      <c r="BZ487" s="84"/>
      <c r="CA487" s="84"/>
      <c r="CB487" s="84"/>
      <c r="CC487" s="84"/>
      <c r="CD487" s="84"/>
      <c r="CE487" s="84"/>
      <c r="CF487" s="84"/>
      <c r="CG487" s="84"/>
      <c r="CH487" s="84"/>
      <c r="CI487" s="84"/>
      <c r="CJ487" s="84"/>
      <c r="CK487" s="84"/>
      <c r="CL487" s="84"/>
      <c r="CM487" s="84"/>
      <c r="CN487" s="84"/>
      <c r="CO487" s="84"/>
      <c r="CP487" s="84"/>
      <c r="CQ487" s="84"/>
      <c r="CR487" s="84"/>
      <c r="CS487" s="84"/>
      <c r="CT487" s="84"/>
      <c r="CU487" s="84"/>
      <c r="CV487" s="84"/>
      <c r="CW487" s="84"/>
      <c r="CX487" s="84"/>
      <c r="CY487" s="84"/>
      <c r="CZ487" s="84"/>
      <c r="DA487" s="84"/>
      <c r="DB487" s="84"/>
      <c r="DC487" s="85"/>
    </row>
    <row r="488" customFormat="false" ht="18.75" hidden="true" customHeight="false" outlineLevel="0" collapsed="false">
      <c r="A488" s="70" t="n">
        <f aca="false">(ROW()-6)/2</f>
        <v>241</v>
      </c>
      <c r="B488" s="100" t="n">
        <f aca="false">B487</f>
        <v>98</v>
      </c>
      <c r="C488" s="101" t="str">
        <f aca="false">C487</f>
        <v>試験カテゴリー登録画面</v>
      </c>
      <c r="D488" s="102" t="str">
        <f aca="false">D487</f>
        <v>試験カテゴリー登録画面の新規作成</v>
      </c>
      <c r="E488" s="74" t="str">
        <f aca="false">E486</f>
        <v>管理者</v>
      </c>
      <c r="F488" s="74" t="str">
        <f aca="false">F486</f>
        <v>初級</v>
      </c>
      <c r="G488" s="74" t="str">
        <f aca="false">G486</f>
        <v>B</v>
      </c>
      <c r="H488" s="77" t="s">
        <v>31</v>
      </c>
      <c r="I488" s="78" t="n">
        <f aca="false">変更管理台帳!$AX104</f>
        <v>3.22857142857143</v>
      </c>
      <c r="J488" s="79" t="s">
        <v>32</v>
      </c>
      <c r="K488" s="81" t="n">
        <f aca="false">IF($L486&lt;&gt;"",WORKDAY($L486,1,祝日・休校日!$B$3:$B$62),"")</f>
        <v>45386</v>
      </c>
      <c r="L488" s="81" t="n">
        <f aca="false">IF($K488&lt;&gt;"",WORKDAY($K488,$I488 -0.11,祝日・休校日!$B$3:$B$62),"")</f>
        <v>45391</v>
      </c>
      <c r="M488" s="76" t="n">
        <f aca="false">M487</f>
        <v>0</v>
      </c>
      <c r="N488" s="82" t="n">
        <f aca="false">IF(MAX(O488:DC488)&lt;&gt;0,IF(MAX(O489:DC489)/MAX(O488:DC488)=1,1,MAX(O489:DC489)/MAX(O488:DC488)),0)</f>
        <v>0</v>
      </c>
      <c r="O488" s="83"/>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5"/>
      <c r="AT488" s="86"/>
      <c r="AU488" s="84"/>
      <c r="AV488" s="84"/>
      <c r="AW488" s="84"/>
      <c r="AX488" s="84"/>
      <c r="AY488" s="84"/>
      <c r="AZ488" s="84"/>
      <c r="BA488" s="84"/>
      <c r="BB488" s="84"/>
      <c r="BC488" s="84"/>
      <c r="BD488" s="84"/>
      <c r="BE488" s="84"/>
      <c r="BF488" s="84"/>
      <c r="BG488" s="84"/>
      <c r="BH488" s="84"/>
      <c r="BI488" s="84"/>
      <c r="BJ488" s="84"/>
      <c r="BK488" s="84"/>
      <c r="BL488" s="84"/>
      <c r="BM488" s="84"/>
      <c r="BN488" s="84"/>
      <c r="BO488" s="84"/>
      <c r="BP488" s="84"/>
      <c r="BQ488" s="84"/>
      <c r="BR488" s="84"/>
      <c r="BS488" s="84"/>
      <c r="BT488" s="84"/>
      <c r="BU488" s="84"/>
      <c r="BV488" s="84"/>
      <c r="BW488" s="84"/>
      <c r="BX488" s="85"/>
      <c r="BY488" s="86"/>
      <c r="BZ488" s="84"/>
      <c r="CA488" s="84"/>
      <c r="CB488" s="84"/>
      <c r="CC488" s="84"/>
      <c r="CD488" s="84"/>
      <c r="CE488" s="84"/>
      <c r="CF488" s="84"/>
      <c r="CG488" s="84"/>
      <c r="CH488" s="84"/>
      <c r="CI488" s="84"/>
      <c r="CJ488" s="84"/>
      <c r="CK488" s="84"/>
      <c r="CL488" s="84"/>
      <c r="CM488" s="84"/>
      <c r="CN488" s="84"/>
      <c r="CO488" s="84"/>
      <c r="CP488" s="84"/>
      <c r="CQ488" s="84"/>
      <c r="CR488" s="84"/>
      <c r="CS488" s="84"/>
      <c r="CT488" s="84"/>
      <c r="CU488" s="84"/>
      <c r="CV488" s="84"/>
      <c r="CW488" s="84"/>
      <c r="CX488" s="84"/>
      <c r="CY488" s="84"/>
      <c r="CZ488" s="84"/>
      <c r="DA488" s="84"/>
      <c r="DB488" s="84"/>
      <c r="DC488" s="85"/>
    </row>
    <row r="489" customFormat="false" ht="18.75" hidden="true" customHeight="false" outlineLevel="0" collapsed="false">
      <c r="A489" s="87" t="n">
        <f aca="false">A488</f>
        <v>241</v>
      </c>
      <c r="B489" s="105" t="n">
        <f aca="false">B488</f>
        <v>98</v>
      </c>
      <c r="C489" s="106" t="str">
        <f aca="false">C488</f>
        <v>試験カテゴリー登録画面</v>
      </c>
      <c r="D489" s="107" t="str">
        <f aca="false">D488</f>
        <v>試験カテゴリー登録画面の新規作成</v>
      </c>
      <c r="E489" s="91" t="str">
        <f aca="false">E488</f>
        <v>管理者</v>
      </c>
      <c r="F489" s="91" t="str">
        <f aca="false">F488</f>
        <v>初級</v>
      </c>
      <c r="G489" s="91" t="str">
        <f aca="false">G488</f>
        <v>B</v>
      </c>
      <c r="H489" s="92" t="str">
        <f aca="false">H488</f>
        <v>製造</v>
      </c>
      <c r="I489" s="93" t="n">
        <f aca="false">I488</f>
        <v>3.22857142857143</v>
      </c>
      <c r="J489" s="94" t="s">
        <v>33</v>
      </c>
      <c r="K489" s="110"/>
      <c r="L489" s="96"/>
      <c r="M489" s="97" t="n">
        <f aca="false">M488</f>
        <v>0</v>
      </c>
      <c r="N489" s="98" t="n">
        <f aca="false">N488</f>
        <v>0</v>
      </c>
      <c r="O489" s="83"/>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5"/>
      <c r="AT489" s="86"/>
      <c r="AU489" s="84"/>
      <c r="AV489" s="84"/>
      <c r="AW489" s="84"/>
      <c r="AX489" s="84"/>
      <c r="AY489" s="84"/>
      <c r="AZ489" s="84"/>
      <c r="BA489" s="84"/>
      <c r="BB489" s="84"/>
      <c r="BC489" s="84"/>
      <c r="BD489" s="84"/>
      <c r="BE489" s="84"/>
      <c r="BF489" s="84"/>
      <c r="BG489" s="84"/>
      <c r="BH489" s="84"/>
      <c r="BI489" s="84"/>
      <c r="BJ489" s="84"/>
      <c r="BK489" s="84"/>
      <c r="BL489" s="84"/>
      <c r="BM489" s="84"/>
      <c r="BN489" s="84"/>
      <c r="BO489" s="84"/>
      <c r="BP489" s="84"/>
      <c r="BQ489" s="84"/>
      <c r="BR489" s="84"/>
      <c r="BS489" s="84"/>
      <c r="BT489" s="84"/>
      <c r="BU489" s="84"/>
      <c r="BV489" s="84"/>
      <c r="BW489" s="84"/>
      <c r="BX489" s="85"/>
      <c r="BY489" s="86"/>
      <c r="BZ489" s="84"/>
      <c r="CA489" s="84"/>
      <c r="CB489" s="84"/>
      <c r="CC489" s="84"/>
      <c r="CD489" s="84"/>
      <c r="CE489" s="84"/>
      <c r="CF489" s="84"/>
      <c r="CG489" s="84"/>
      <c r="CH489" s="84"/>
      <c r="CI489" s="84"/>
      <c r="CJ489" s="84"/>
      <c r="CK489" s="84"/>
      <c r="CL489" s="84"/>
      <c r="CM489" s="84"/>
      <c r="CN489" s="84"/>
      <c r="CO489" s="84"/>
      <c r="CP489" s="84"/>
      <c r="CQ489" s="84"/>
      <c r="CR489" s="84"/>
      <c r="CS489" s="84"/>
      <c r="CT489" s="84"/>
      <c r="CU489" s="84"/>
      <c r="CV489" s="84"/>
      <c r="CW489" s="84"/>
      <c r="CX489" s="84"/>
      <c r="CY489" s="84"/>
      <c r="CZ489" s="84"/>
      <c r="DA489" s="84"/>
      <c r="DB489" s="84"/>
      <c r="DC489" s="85"/>
    </row>
    <row r="490" customFormat="false" ht="18.75" hidden="true" customHeight="false" outlineLevel="0" collapsed="false">
      <c r="A490" s="99" t="n">
        <f aca="false">(ROW()-6)/2</f>
        <v>242</v>
      </c>
      <c r="B490" s="100" t="n">
        <f aca="false">B489</f>
        <v>98</v>
      </c>
      <c r="C490" s="101" t="str">
        <f aca="false">C489</f>
        <v>試験カテゴリー登録画面</v>
      </c>
      <c r="D490" s="102" t="str">
        <f aca="false">D489</f>
        <v>試験カテゴリー登録画面の新規作成</v>
      </c>
      <c r="E490" s="74" t="str">
        <f aca="false">E488</f>
        <v>管理者</v>
      </c>
      <c r="F490" s="74" t="str">
        <f aca="false">F488</f>
        <v>初級</v>
      </c>
      <c r="G490" s="74" t="str">
        <f aca="false">G488</f>
        <v>B</v>
      </c>
      <c r="H490" s="103" t="s">
        <v>34</v>
      </c>
      <c r="I490" s="78" t="n">
        <f aca="false">変更管理台帳!$BW104</f>
        <v>2.85714285714286</v>
      </c>
      <c r="J490" s="79" t="s">
        <v>32</v>
      </c>
      <c r="K490" s="81" t="n">
        <f aca="false">IF($L488&lt;&gt;"",WORKDAY($L488,1,祝日・休校日!$B$3:$B$62),"")</f>
        <v>45392</v>
      </c>
      <c r="L490" s="81" t="n">
        <f aca="false">IF($K490&lt;&gt;"",WORKDAY($K490,$I490 -0.11,祝日・休校日!$B$3:$B$62),"")</f>
        <v>45394</v>
      </c>
      <c r="M490" s="76" t="n">
        <f aca="false">M489</f>
        <v>0</v>
      </c>
      <c r="N490" s="82" t="n">
        <f aca="false">IF(MAX(O490:DC490)&lt;&gt;0,IF(MAX(O491:DC491)/MAX(O490:DC490)=1,1,MAX(O491:DC491)/MAX(O490:DC490)),0)</f>
        <v>0</v>
      </c>
      <c r="O490" s="83"/>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5"/>
      <c r="AT490" s="86"/>
      <c r="AU490" s="84"/>
      <c r="AV490" s="84"/>
      <c r="AW490" s="84"/>
      <c r="AX490" s="84"/>
      <c r="AY490" s="84"/>
      <c r="AZ490" s="84"/>
      <c r="BA490" s="84"/>
      <c r="BB490" s="84"/>
      <c r="BC490" s="84"/>
      <c r="BD490" s="84"/>
      <c r="BE490" s="84"/>
      <c r="BF490" s="84"/>
      <c r="BG490" s="84"/>
      <c r="BH490" s="84"/>
      <c r="BI490" s="84"/>
      <c r="BJ490" s="84"/>
      <c r="BK490" s="84"/>
      <c r="BL490" s="84"/>
      <c r="BM490" s="84"/>
      <c r="BN490" s="84"/>
      <c r="BO490" s="84"/>
      <c r="BP490" s="84"/>
      <c r="BQ490" s="84"/>
      <c r="BR490" s="84"/>
      <c r="BS490" s="84"/>
      <c r="BT490" s="84"/>
      <c r="BU490" s="84"/>
      <c r="BV490" s="84"/>
      <c r="BW490" s="84"/>
      <c r="BX490" s="85"/>
      <c r="BY490" s="86"/>
      <c r="BZ490" s="84"/>
      <c r="CA490" s="84"/>
      <c r="CB490" s="84"/>
      <c r="CC490" s="84"/>
      <c r="CD490" s="84"/>
      <c r="CE490" s="84"/>
      <c r="CF490" s="84"/>
      <c r="CG490" s="84"/>
      <c r="CH490" s="84"/>
      <c r="CI490" s="84"/>
      <c r="CJ490" s="84"/>
      <c r="CK490" s="84"/>
      <c r="CL490" s="84"/>
      <c r="CM490" s="84"/>
      <c r="CN490" s="84"/>
      <c r="CO490" s="84"/>
      <c r="CP490" s="84"/>
      <c r="CQ490" s="84"/>
      <c r="CR490" s="84"/>
      <c r="CS490" s="84"/>
      <c r="CT490" s="84"/>
      <c r="CU490" s="84"/>
      <c r="CV490" s="84"/>
      <c r="CW490" s="84"/>
      <c r="CX490" s="84"/>
      <c r="CY490" s="84"/>
      <c r="CZ490" s="84"/>
      <c r="DA490" s="84"/>
      <c r="DB490" s="84"/>
      <c r="DC490" s="85"/>
    </row>
    <row r="491" customFormat="false" ht="18.75" hidden="true" customHeight="false" outlineLevel="0" collapsed="false">
      <c r="A491" s="104" t="n">
        <f aca="false">A490</f>
        <v>242</v>
      </c>
      <c r="B491" s="105" t="n">
        <f aca="false">B490</f>
        <v>98</v>
      </c>
      <c r="C491" s="106" t="str">
        <f aca="false">C490</f>
        <v>試験カテゴリー登録画面</v>
      </c>
      <c r="D491" s="107" t="str">
        <f aca="false">D490</f>
        <v>試験カテゴリー登録画面の新規作成</v>
      </c>
      <c r="E491" s="91" t="str">
        <f aca="false">E490</f>
        <v>管理者</v>
      </c>
      <c r="F491" s="91" t="str">
        <f aca="false">F490</f>
        <v>初級</v>
      </c>
      <c r="G491" s="91" t="str">
        <f aca="false">G490</f>
        <v>B</v>
      </c>
      <c r="H491" s="108" t="str">
        <f aca="false">H490</f>
        <v>試験</v>
      </c>
      <c r="I491" s="109" t="n">
        <f aca="false">I490</f>
        <v>2.85714285714286</v>
      </c>
      <c r="J491" s="94" t="s">
        <v>33</v>
      </c>
      <c r="K491" s="110"/>
      <c r="L491" s="96"/>
      <c r="M491" s="97" t="n">
        <f aca="false">M490</f>
        <v>0</v>
      </c>
      <c r="N491" s="98" t="n">
        <f aca="false">N490</f>
        <v>0</v>
      </c>
      <c r="O491" s="83"/>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5"/>
      <c r="AT491" s="86"/>
      <c r="AU491" s="84"/>
      <c r="AV491" s="84"/>
      <c r="AW491" s="84"/>
      <c r="AX491" s="84"/>
      <c r="AY491" s="84"/>
      <c r="AZ491" s="84"/>
      <c r="BA491" s="84"/>
      <c r="BB491" s="84"/>
      <c r="BC491" s="84"/>
      <c r="BD491" s="84"/>
      <c r="BE491" s="84"/>
      <c r="BF491" s="84"/>
      <c r="BG491" s="84"/>
      <c r="BH491" s="84"/>
      <c r="BI491" s="84"/>
      <c r="BJ491" s="84"/>
      <c r="BK491" s="84"/>
      <c r="BL491" s="84"/>
      <c r="BM491" s="84"/>
      <c r="BN491" s="84"/>
      <c r="BO491" s="84"/>
      <c r="BP491" s="84"/>
      <c r="BQ491" s="84"/>
      <c r="BR491" s="84"/>
      <c r="BS491" s="84"/>
      <c r="BT491" s="84"/>
      <c r="BU491" s="84"/>
      <c r="BV491" s="84"/>
      <c r="BW491" s="84"/>
      <c r="BX491" s="85"/>
      <c r="BY491" s="86"/>
      <c r="BZ491" s="84"/>
      <c r="CA491" s="84"/>
      <c r="CB491" s="84"/>
      <c r="CC491" s="84"/>
      <c r="CD491" s="84"/>
      <c r="CE491" s="84"/>
      <c r="CF491" s="84"/>
      <c r="CG491" s="84"/>
      <c r="CH491" s="84"/>
      <c r="CI491" s="84"/>
      <c r="CJ491" s="84"/>
      <c r="CK491" s="84"/>
      <c r="CL491" s="84"/>
      <c r="CM491" s="84"/>
      <c r="CN491" s="84"/>
      <c r="CO491" s="84"/>
      <c r="CP491" s="84"/>
      <c r="CQ491" s="84"/>
      <c r="CR491" s="84"/>
      <c r="CS491" s="84"/>
      <c r="CT491" s="84"/>
      <c r="CU491" s="84"/>
      <c r="CV491" s="84"/>
      <c r="CW491" s="84"/>
      <c r="CX491" s="84"/>
      <c r="CY491" s="84"/>
      <c r="CZ491" s="84"/>
      <c r="DA491" s="84"/>
      <c r="DB491" s="84"/>
      <c r="DC491" s="85"/>
    </row>
    <row r="492" customFormat="false" ht="24" hidden="true" customHeight="false" outlineLevel="0" collapsed="false">
      <c r="A492" s="70" t="n">
        <f aca="false">(ROW()-6)/2</f>
        <v>243</v>
      </c>
      <c r="B492" s="71" t="n">
        <f aca="false">変更管理台帳!$A105</f>
        <v>99</v>
      </c>
      <c r="C492" s="72" t="str">
        <f aca="false">変更管理台帳!$B105</f>
        <v>詳細試験カテゴリー登録画面</v>
      </c>
      <c r="D492" s="73" t="str">
        <f aca="false">変更管理台帳!$C105</f>
        <v>詳細試験カテゴリー登録画面の新規作成</v>
      </c>
      <c r="E492" s="74" t="str">
        <f aca="false">変更管理台帳!$G105</f>
        <v>管理者</v>
      </c>
      <c r="F492" s="75" t="str">
        <f aca="false">変更管理台帳!$K105</f>
        <v>初級</v>
      </c>
      <c r="G492" s="76" t="str">
        <f aca="false">変更管理台帳!$L105</f>
        <v>B</v>
      </c>
      <c r="H492" s="112" t="s">
        <v>36</v>
      </c>
      <c r="I492" s="78" t="n">
        <f aca="false">変更管理台帳!$AE105</f>
        <v>1.95714285714286</v>
      </c>
      <c r="J492" s="79" t="s">
        <v>32</v>
      </c>
      <c r="K492" s="80" t="n">
        <v>45384</v>
      </c>
      <c r="L492" s="81" t="n">
        <f aca="false">IF($K492&lt;&gt;"",WORKDAY($K492,$I492 -0.11,祝日・休校日!$B$3:$B$62),"")</f>
        <v>45385</v>
      </c>
      <c r="M492" s="76"/>
      <c r="N492" s="82" t="n">
        <f aca="false">IF(MAX(O492:DC492)&lt;&gt;0,IF(MAX(O493:DC493)/MAX(O492:DC492)=1,1,MAX(O493:DC493)/MAX(O492:DC492)),0)</f>
        <v>0</v>
      </c>
      <c r="O492" s="83"/>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5"/>
      <c r="AT492" s="86"/>
      <c r="AU492" s="84"/>
      <c r="AV492" s="84"/>
      <c r="AW492" s="84"/>
      <c r="AX492" s="84"/>
      <c r="AY492" s="84"/>
      <c r="AZ492" s="84"/>
      <c r="BA492" s="84"/>
      <c r="BB492" s="84"/>
      <c r="BC492" s="84"/>
      <c r="BD492" s="84"/>
      <c r="BE492" s="84"/>
      <c r="BF492" s="84"/>
      <c r="BG492" s="84"/>
      <c r="BH492" s="84"/>
      <c r="BI492" s="84"/>
      <c r="BJ492" s="84"/>
      <c r="BK492" s="84"/>
      <c r="BL492" s="84"/>
      <c r="BM492" s="84"/>
      <c r="BN492" s="84"/>
      <c r="BO492" s="84"/>
      <c r="BP492" s="84"/>
      <c r="BQ492" s="84"/>
      <c r="BR492" s="84"/>
      <c r="BS492" s="84"/>
      <c r="BT492" s="84"/>
      <c r="BU492" s="84"/>
      <c r="BV492" s="84"/>
      <c r="BW492" s="84"/>
      <c r="BX492" s="85"/>
      <c r="BY492" s="86"/>
      <c r="BZ492" s="84"/>
      <c r="CA492" s="84"/>
      <c r="CB492" s="84"/>
      <c r="CC492" s="84"/>
      <c r="CD492" s="84"/>
      <c r="CE492" s="84"/>
      <c r="CF492" s="84"/>
      <c r="CG492" s="84"/>
      <c r="CH492" s="84"/>
      <c r="CI492" s="84"/>
      <c r="CJ492" s="84"/>
      <c r="CK492" s="84"/>
      <c r="CL492" s="84"/>
      <c r="CM492" s="84"/>
      <c r="CN492" s="84"/>
      <c r="CO492" s="84"/>
      <c r="CP492" s="84"/>
      <c r="CQ492" s="84"/>
      <c r="CR492" s="84"/>
      <c r="CS492" s="84"/>
      <c r="CT492" s="84"/>
      <c r="CU492" s="84"/>
      <c r="CV492" s="84"/>
      <c r="CW492" s="84"/>
      <c r="CX492" s="84"/>
      <c r="CY492" s="84"/>
      <c r="CZ492" s="84"/>
      <c r="DA492" s="84"/>
      <c r="DB492" s="84"/>
      <c r="DC492" s="85"/>
    </row>
    <row r="493" customFormat="false" ht="24" hidden="true" customHeight="false" outlineLevel="0" collapsed="false">
      <c r="A493" s="87" t="n">
        <f aca="false">A492</f>
        <v>243</v>
      </c>
      <c r="B493" s="88" t="n">
        <f aca="false">B492</f>
        <v>99</v>
      </c>
      <c r="C493" s="89" t="str">
        <f aca="false">C492</f>
        <v>詳細試験カテゴリー登録画面</v>
      </c>
      <c r="D493" s="90" t="str">
        <f aca="false">D492</f>
        <v>詳細試験カテゴリー登録画面の新規作成</v>
      </c>
      <c r="E493" s="91" t="str">
        <f aca="false">E492</f>
        <v>管理者</v>
      </c>
      <c r="F493" s="91" t="str">
        <f aca="false">F492</f>
        <v>初級</v>
      </c>
      <c r="G493" s="91" t="str">
        <f aca="false">G492</f>
        <v>B</v>
      </c>
      <c r="H493" s="113" t="str">
        <f aca="false">H492</f>
        <v>設計</v>
      </c>
      <c r="I493" s="93" t="n">
        <f aca="false">I492</f>
        <v>1.95714285714286</v>
      </c>
      <c r="J493" s="94" t="s">
        <v>33</v>
      </c>
      <c r="K493" s="95"/>
      <c r="L493" s="96"/>
      <c r="M493" s="97" t="n">
        <f aca="false">M492</f>
        <v>0</v>
      </c>
      <c r="N493" s="98" t="n">
        <f aca="false">N492</f>
        <v>0</v>
      </c>
      <c r="O493" s="83"/>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5"/>
      <c r="AT493" s="86"/>
      <c r="AU493" s="84"/>
      <c r="AV493" s="84"/>
      <c r="AW493" s="84"/>
      <c r="AX493" s="84"/>
      <c r="AY493" s="84"/>
      <c r="AZ493" s="84"/>
      <c r="BA493" s="84"/>
      <c r="BB493" s="84"/>
      <c r="BC493" s="84"/>
      <c r="BD493" s="84"/>
      <c r="BE493" s="84"/>
      <c r="BF493" s="84"/>
      <c r="BG493" s="84"/>
      <c r="BH493" s="84"/>
      <c r="BI493" s="84"/>
      <c r="BJ493" s="84"/>
      <c r="BK493" s="84"/>
      <c r="BL493" s="84"/>
      <c r="BM493" s="84"/>
      <c r="BN493" s="84"/>
      <c r="BO493" s="84"/>
      <c r="BP493" s="84"/>
      <c r="BQ493" s="84"/>
      <c r="BR493" s="84"/>
      <c r="BS493" s="84"/>
      <c r="BT493" s="84"/>
      <c r="BU493" s="84"/>
      <c r="BV493" s="84"/>
      <c r="BW493" s="84"/>
      <c r="BX493" s="85"/>
      <c r="BY493" s="86"/>
      <c r="BZ493" s="84"/>
      <c r="CA493" s="84"/>
      <c r="CB493" s="84"/>
      <c r="CC493" s="84"/>
      <c r="CD493" s="84"/>
      <c r="CE493" s="84"/>
      <c r="CF493" s="84"/>
      <c r="CG493" s="84"/>
      <c r="CH493" s="84"/>
      <c r="CI493" s="84"/>
      <c r="CJ493" s="84"/>
      <c r="CK493" s="84"/>
      <c r="CL493" s="84"/>
      <c r="CM493" s="84"/>
      <c r="CN493" s="84"/>
      <c r="CO493" s="84"/>
      <c r="CP493" s="84"/>
      <c r="CQ493" s="84"/>
      <c r="CR493" s="84"/>
      <c r="CS493" s="84"/>
      <c r="CT493" s="84"/>
      <c r="CU493" s="84"/>
      <c r="CV493" s="84"/>
      <c r="CW493" s="84"/>
      <c r="CX493" s="84"/>
      <c r="CY493" s="84"/>
      <c r="CZ493" s="84"/>
      <c r="DA493" s="84"/>
      <c r="DB493" s="84"/>
      <c r="DC493" s="85"/>
    </row>
    <row r="494" customFormat="false" ht="24" hidden="true" customHeight="false" outlineLevel="0" collapsed="false">
      <c r="A494" s="70" t="n">
        <f aca="false">(ROW()-6)/2</f>
        <v>244</v>
      </c>
      <c r="B494" s="100" t="n">
        <f aca="false">B493</f>
        <v>99</v>
      </c>
      <c r="C494" s="101" t="str">
        <f aca="false">C493</f>
        <v>詳細試験カテゴリー登録画面</v>
      </c>
      <c r="D494" s="102" t="str">
        <f aca="false">D493</f>
        <v>詳細試験カテゴリー登録画面の新規作成</v>
      </c>
      <c r="E494" s="74" t="str">
        <f aca="false">E492</f>
        <v>管理者</v>
      </c>
      <c r="F494" s="74" t="str">
        <f aca="false">F492</f>
        <v>初級</v>
      </c>
      <c r="G494" s="74" t="str">
        <f aca="false">G492</f>
        <v>B</v>
      </c>
      <c r="H494" s="77" t="s">
        <v>31</v>
      </c>
      <c r="I494" s="78" t="n">
        <f aca="false">変更管理台帳!$AX105</f>
        <v>3.11428571428571</v>
      </c>
      <c r="J494" s="79" t="s">
        <v>32</v>
      </c>
      <c r="K494" s="81" t="n">
        <f aca="false">IF($L492&lt;&gt;"",WORKDAY($L492,1,祝日・休校日!$B$3:$B$62),"")</f>
        <v>45386</v>
      </c>
      <c r="L494" s="81" t="n">
        <f aca="false">IF($K494&lt;&gt;"",WORKDAY($K494,$I494 -0.11,祝日・休校日!$B$3:$B$62),"")</f>
        <v>45391</v>
      </c>
      <c r="M494" s="76" t="n">
        <f aca="false">M493</f>
        <v>0</v>
      </c>
      <c r="N494" s="82" t="n">
        <f aca="false">IF(MAX(O494:DC494)&lt;&gt;0,IF(MAX(O495:DC495)/MAX(O494:DC494)=1,1,MAX(O495:DC495)/MAX(O494:DC494)),0)</f>
        <v>0</v>
      </c>
      <c r="O494" s="83"/>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5"/>
      <c r="AT494" s="86"/>
      <c r="AU494" s="84"/>
      <c r="AV494" s="84"/>
      <c r="AW494" s="84"/>
      <c r="AX494" s="84"/>
      <c r="AY494" s="84"/>
      <c r="AZ494" s="84"/>
      <c r="BA494" s="84"/>
      <c r="BB494" s="84"/>
      <c r="BC494" s="84"/>
      <c r="BD494" s="84"/>
      <c r="BE494" s="84"/>
      <c r="BF494" s="84"/>
      <c r="BG494" s="84"/>
      <c r="BH494" s="84"/>
      <c r="BI494" s="84"/>
      <c r="BJ494" s="84"/>
      <c r="BK494" s="84"/>
      <c r="BL494" s="84"/>
      <c r="BM494" s="84"/>
      <c r="BN494" s="84"/>
      <c r="BO494" s="84"/>
      <c r="BP494" s="84"/>
      <c r="BQ494" s="84"/>
      <c r="BR494" s="84"/>
      <c r="BS494" s="84"/>
      <c r="BT494" s="84"/>
      <c r="BU494" s="84"/>
      <c r="BV494" s="84"/>
      <c r="BW494" s="84"/>
      <c r="BX494" s="85"/>
      <c r="BY494" s="86"/>
      <c r="BZ494" s="84"/>
      <c r="CA494" s="84"/>
      <c r="CB494" s="84"/>
      <c r="CC494" s="84"/>
      <c r="CD494" s="84"/>
      <c r="CE494" s="84"/>
      <c r="CF494" s="84"/>
      <c r="CG494" s="84"/>
      <c r="CH494" s="84"/>
      <c r="CI494" s="84"/>
      <c r="CJ494" s="84"/>
      <c r="CK494" s="84"/>
      <c r="CL494" s="84"/>
      <c r="CM494" s="84"/>
      <c r="CN494" s="84"/>
      <c r="CO494" s="84"/>
      <c r="CP494" s="84"/>
      <c r="CQ494" s="84"/>
      <c r="CR494" s="84"/>
      <c r="CS494" s="84"/>
      <c r="CT494" s="84"/>
      <c r="CU494" s="84"/>
      <c r="CV494" s="84"/>
      <c r="CW494" s="84"/>
      <c r="CX494" s="84"/>
      <c r="CY494" s="84"/>
      <c r="CZ494" s="84"/>
      <c r="DA494" s="84"/>
      <c r="DB494" s="84"/>
      <c r="DC494" s="85"/>
    </row>
    <row r="495" customFormat="false" ht="24" hidden="true" customHeight="false" outlineLevel="0" collapsed="false">
      <c r="A495" s="87" t="n">
        <f aca="false">A494</f>
        <v>244</v>
      </c>
      <c r="B495" s="105" t="n">
        <f aca="false">B494</f>
        <v>99</v>
      </c>
      <c r="C495" s="106" t="str">
        <f aca="false">C494</f>
        <v>詳細試験カテゴリー登録画面</v>
      </c>
      <c r="D495" s="107" t="str">
        <f aca="false">D494</f>
        <v>詳細試験カテゴリー登録画面の新規作成</v>
      </c>
      <c r="E495" s="91" t="str">
        <f aca="false">E494</f>
        <v>管理者</v>
      </c>
      <c r="F495" s="91" t="str">
        <f aca="false">F494</f>
        <v>初級</v>
      </c>
      <c r="G495" s="91" t="str">
        <f aca="false">G494</f>
        <v>B</v>
      </c>
      <c r="H495" s="92" t="str">
        <f aca="false">H494</f>
        <v>製造</v>
      </c>
      <c r="I495" s="93" t="n">
        <f aca="false">I494</f>
        <v>3.11428571428571</v>
      </c>
      <c r="J495" s="94" t="s">
        <v>33</v>
      </c>
      <c r="K495" s="110"/>
      <c r="L495" s="96"/>
      <c r="M495" s="97" t="n">
        <f aca="false">M494</f>
        <v>0</v>
      </c>
      <c r="N495" s="98" t="n">
        <f aca="false">N494</f>
        <v>0</v>
      </c>
      <c r="O495" s="83"/>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5"/>
      <c r="AT495" s="86"/>
      <c r="AU495" s="84"/>
      <c r="AV495" s="84"/>
      <c r="AW495" s="84"/>
      <c r="AX495" s="84"/>
      <c r="AY495" s="84"/>
      <c r="AZ495" s="84"/>
      <c r="BA495" s="84"/>
      <c r="BB495" s="84"/>
      <c r="BC495" s="84"/>
      <c r="BD495" s="84"/>
      <c r="BE495" s="84"/>
      <c r="BF495" s="84"/>
      <c r="BG495" s="84"/>
      <c r="BH495" s="84"/>
      <c r="BI495" s="84"/>
      <c r="BJ495" s="84"/>
      <c r="BK495" s="84"/>
      <c r="BL495" s="84"/>
      <c r="BM495" s="84"/>
      <c r="BN495" s="84"/>
      <c r="BO495" s="84"/>
      <c r="BP495" s="84"/>
      <c r="BQ495" s="84"/>
      <c r="BR495" s="84"/>
      <c r="BS495" s="84"/>
      <c r="BT495" s="84"/>
      <c r="BU495" s="84"/>
      <c r="BV495" s="84"/>
      <c r="BW495" s="84"/>
      <c r="BX495" s="85"/>
      <c r="BY495" s="86"/>
      <c r="BZ495" s="84"/>
      <c r="CA495" s="84"/>
      <c r="CB495" s="84"/>
      <c r="CC495" s="84"/>
      <c r="CD495" s="84"/>
      <c r="CE495" s="84"/>
      <c r="CF495" s="84"/>
      <c r="CG495" s="84"/>
      <c r="CH495" s="84"/>
      <c r="CI495" s="84"/>
      <c r="CJ495" s="84"/>
      <c r="CK495" s="84"/>
      <c r="CL495" s="84"/>
      <c r="CM495" s="84"/>
      <c r="CN495" s="84"/>
      <c r="CO495" s="84"/>
      <c r="CP495" s="84"/>
      <c r="CQ495" s="84"/>
      <c r="CR495" s="84"/>
      <c r="CS495" s="84"/>
      <c r="CT495" s="84"/>
      <c r="CU495" s="84"/>
      <c r="CV495" s="84"/>
      <c r="CW495" s="84"/>
      <c r="CX495" s="84"/>
      <c r="CY495" s="84"/>
      <c r="CZ495" s="84"/>
      <c r="DA495" s="84"/>
      <c r="DB495" s="84"/>
      <c r="DC495" s="85"/>
    </row>
    <row r="496" customFormat="false" ht="24" hidden="true" customHeight="false" outlineLevel="0" collapsed="false">
      <c r="A496" s="99" t="n">
        <f aca="false">(ROW()-6)/2</f>
        <v>245</v>
      </c>
      <c r="B496" s="100" t="n">
        <f aca="false">B495</f>
        <v>99</v>
      </c>
      <c r="C496" s="101" t="str">
        <f aca="false">C495</f>
        <v>詳細試験カテゴリー登録画面</v>
      </c>
      <c r="D496" s="102" t="str">
        <f aca="false">D495</f>
        <v>詳細試験カテゴリー登録画面の新規作成</v>
      </c>
      <c r="E496" s="74" t="str">
        <f aca="false">E494</f>
        <v>管理者</v>
      </c>
      <c r="F496" s="74" t="str">
        <f aca="false">F494</f>
        <v>初級</v>
      </c>
      <c r="G496" s="74" t="str">
        <f aca="false">G494</f>
        <v>B</v>
      </c>
      <c r="H496" s="103" t="s">
        <v>34</v>
      </c>
      <c r="I496" s="78" t="n">
        <f aca="false">変更管理台帳!$BW105</f>
        <v>2.85714285714286</v>
      </c>
      <c r="J496" s="79" t="s">
        <v>32</v>
      </c>
      <c r="K496" s="81" t="n">
        <f aca="false">IF($L494&lt;&gt;"",WORKDAY($L494,1,祝日・休校日!$B$3:$B$62),"")</f>
        <v>45392</v>
      </c>
      <c r="L496" s="81" t="n">
        <f aca="false">IF($K496&lt;&gt;"",WORKDAY($K496,$I496 -0.11,祝日・休校日!$B$3:$B$62),"")</f>
        <v>45394</v>
      </c>
      <c r="M496" s="76" t="n">
        <f aca="false">M495</f>
        <v>0</v>
      </c>
      <c r="N496" s="82" t="n">
        <f aca="false">IF(MAX(O496:DC496)&lt;&gt;0,IF(MAX(O497:DC497)/MAX(O496:DC496)=1,1,MAX(O497:DC497)/MAX(O496:DC496)),0)</f>
        <v>0</v>
      </c>
      <c r="O496" s="83"/>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5"/>
      <c r="AT496" s="86"/>
      <c r="AU496" s="84"/>
      <c r="AV496" s="84"/>
      <c r="AW496" s="84"/>
      <c r="AX496" s="84"/>
      <c r="AY496" s="84"/>
      <c r="AZ496" s="84"/>
      <c r="BA496" s="84"/>
      <c r="BB496" s="84"/>
      <c r="BC496" s="84"/>
      <c r="BD496" s="84"/>
      <c r="BE496" s="84"/>
      <c r="BF496" s="84"/>
      <c r="BG496" s="84"/>
      <c r="BH496" s="84"/>
      <c r="BI496" s="84"/>
      <c r="BJ496" s="84"/>
      <c r="BK496" s="84"/>
      <c r="BL496" s="84"/>
      <c r="BM496" s="84"/>
      <c r="BN496" s="84"/>
      <c r="BO496" s="84"/>
      <c r="BP496" s="84"/>
      <c r="BQ496" s="84"/>
      <c r="BR496" s="84"/>
      <c r="BS496" s="84"/>
      <c r="BT496" s="84"/>
      <c r="BU496" s="84"/>
      <c r="BV496" s="84"/>
      <c r="BW496" s="84"/>
      <c r="BX496" s="85"/>
      <c r="BY496" s="86"/>
      <c r="BZ496" s="84"/>
      <c r="CA496" s="84"/>
      <c r="CB496" s="84"/>
      <c r="CC496" s="84"/>
      <c r="CD496" s="84"/>
      <c r="CE496" s="84"/>
      <c r="CF496" s="84"/>
      <c r="CG496" s="84"/>
      <c r="CH496" s="84"/>
      <c r="CI496" s="84"/>
      <c r="CJ496" s="84"/>
      <c r="CK496" s="84"/>
      <c r="CL496" s="84"/>
      <c r="CM496" s="84"/>
      <c r="CN496" s="84"/>
      <c r="CO496" s="84"/>
      <c r="CP496" s="84"/>
      <c r="CQ496" s="84"/>
      <c r="CR496" s="84"/>
      <c r="CS496" s="84"/>
      <c r="CT496" s="84"/>
      <c r="CU496" s="84"/>
      <c r="CV496" s="84"/>
      <c r="CW496" s="84"/>
      <c r="CX496" s="84"/>
      <c r="CY496" s="84"/>
      <c r="CZ496" s="84"/>
      <c r="DA496" s="84"/>
      <c r="DB496" s="84"/>
      <c r="DC496" s="85"/>
    </row>
    <row r="497" customFormat="false" ht="24" hidden="true" customHeight="false" outlineLevel="0" collapsed="false">
      <c r="A497" s="104" t="n">
        <f aca="false">A496</f>
        <v>245</v>
      </c>
      <c r="B497" s="105" t="n">
        <f aca="false">B496</f>
        <v>99</v>
      </c>
      <c r="C497" s="106" t="str">
        <f aca="false">C496</f>
        <v>詳細試験カテゴリー登録画面</v>
      </c>
      <c r="D497" s="107" t="str">
        <f aca="false">D496</f>
        <v>詳細試験カテゴリー登録画面の新規作成</v>
      </c>
      <c r="E497" s="91" t="str">
        <f aca="false">E496</f>
        <v>管理者</v>
      </c>
      <c r="F497" s="91" t="str">
        <f aca="false">F496</f>
        <v>初級</v>
      </c>
      <c r="G497" s="91" t="str">
        <f aca="false">G496</f>
        <v>B</v>
      </c>
      <c r="H497" s="108" t="str">
        <f aca="false">H496</f>
        <v>試験</v>
      </c>
      <c r="I497" s="109" t="n">
        <f aca="false">I496</f>
        <v>2.85714285714286</v>
      </c>
      <c r="J497" s="94" t="s">
        <v>33</v>
      </c>
      <c r="K497" s="110"/>
      <c r="L497" s="96"/>
      <c r="M497" s="97" t="n">
        <f aca="false">M496</f>
        <v>0</v>
      </c>
      <c r="N497" s="98" t="n">
        <f aca="false">N496</f>
        <v>0</v>
      </c>
      <c r="O497" s="83"/>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5"/>
      <c r="AT497" s="86"/>
      <c r="AU497" s="84"/>
      <c r="AV497" s="84"/>
      <c r="AW497" s="84"/>
      <c r="AX497" s="84"/>
      <c r="AY497" s="84"/>
      <c r="AZ497" s="84"/>
      <c r="BA497" s="84"/>
      <c r="BB497" s="84"/>
      <c r="BC497" s="84"/>
      <c r="BD497" s="84"/>
      <c r="BE497" s="84"/>
      <c r="BF497" s="84"/>
      <c r="BG497" s="84"/>
      <c r="BH497" s="84"/>
      <c r="BI497" s="84"/>
      <c r="BJ497" s="84"/>
      <c r="BK497" s="84"/>
      <c r="BL497" s="84"/>
      <c r="BM497" s="84"/>
      <c r="BN497" s="84"/>
      <c r="BO497" s="84"/>
      <c r="BP497" s="84"/>
      <c r="BQ497" s="84"/>
      <c r="BR497" s="84"/>
      <c r="BS497" s="84"/>
      <c r="BT497" s="84"/>
      <c r="BU497" s="84"/>
      <c r="BV497" s="84"/>
      <c r="BW497" s="84"/>
      <c r="BX497" s="85"/>
      <c r="BY497" s="86"/>
      <c r="BZ497" s="84"/>
      <c r="CA497" s="84"/>
      <c r="CB497" s="84"/>
      <c r="CC497" s="84"/>
      <c r="CD497" s="84"/>
      <c r="CE497" s="84"/>
      <c r="CF497" s="84"/>
      <c r="CG497" s="84"/>
      <c r="CH497" s="84"/>
      <c r="CI497" s="84"/>
      <c r="CJ497" s="84"/>
      <c r="CK497" s="84"/>
      <c r="CL497" s="84"/>
      <c r="CM497" s="84"/>
      <c r="CN497" s="84"/>
      <c r="CO497" s="84"/>
      <c r="CP497" s="84"/>
      <c r="CQ497" s="84"/>
      <c r="CR497" s="84"/>
      <c r="CS497" s="84"/>
      <c r="CT497" s="84"/>
      <c r="CU497" s="84"/>
      <c r="CV497" s="84"/>
      <c r="CW497" s="84"/>
      <c r="CX497" s="84"/>
      <c r="CY497" s="84"/>
      <c r="CZ497" s="84"/>
      <c r="DA497" s="84"/>
      <c r="DB497" s="84"/>
      <c r="DC497" s="85"/>
    </row>
    <row r="498" customFormat="false" ht="18.75" hidden="true" customHeight="false" outlineLevel="0" collapsed="false">
      <c r="A498" s="70" t="n">
        <f aca="false">(ROW()-6)/2</f>
        <v>246</v>
      </c>
      <c r="B498" s="71" t="n">
        <f aca="false">変更管理台帳!$A106</f>
        <v>100</v>
      </c>
      <c r="C498" s="72" t="str">
        <f aca="false">変更管理台帳!$B106</f>
        <v>動画一覧画面</v>
      </c>
      <c r="D498" s="73" t="str">
        <f aca="false">変更管理台帳!$C106</f>
        <v>動画一覧画面の新規作成</v>
      </c>
      <c r="E498" s="74" t="str">
        <f aca="false">変更管理台帳!$G106</f>
        <v>管理者</v>
      </c>
      <c r="F498" s="75" t="str">
        <f aca="false">変更管理台帳!$K106</f>
        <v>上級</v>
      </c>
      <c r="G498" s="76" t="str">
        <f aca="false">変更管理台帳!$L106</f>
        <v>A</v>
      </c>
      <c r="H498" s="112" t="s">
        <v>36</v>
      </c>
      <c r="I498" s="78" t="n">
        <f aca="false">変更管理台帳!$AE106</f>
        <v>5.25714285714286</v>
      </c>
      <c r="J498" s="79" t="s">
        <v>32</v>
      </c>
      <c r="K498" s="80" t="n">
        <v>45355</v>
      </c>
      <c r="L498" s="81" t="n">
        <f aca="false">IF($K498&lt;&gt;"",WORKDAY($K498,$I498 -0.11,祝日・休校日!$B$3:$B$62),"")</f>
        <v>45362</v>
      </c>
      <c r="M498" s="76"/>
      <c r="N498" s="82" t="n">
        <f aca="false">IF(MAX(O498:DC498)&lt;&gt;0,IF(MAX(O499:DC499)/MAX(O498:DC498)=1,1,MAX(O499:DC499)/MAX(O498:DC498)),0)</f>
        <v>0</v>
      </c>
      <c r="O498" s="83"/>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5"/>
      <c r="AT498" s="86"/>
      <c r="AU498" s="84"/>
      <c r="AV498" s="84"/>
      <c r="AW498" s="84"/>
      <c r="AX498" s="84"/>
      <c r="AY498" s="84"/>
      <c r="AZ498" s="84"/>
      <c r="BA498" s="84"/>
      <c r="BB498" s="84"/>
      <c r="BC498" s="84"/>
      <c r="BD498" s="84"/>
      <c r="BE498" s="84"/>
      <c r="BF498" s="84"/>
      <c r="BG498" s="84"/>
      <c r="BH498" s="84"/>
      <c r="BI498" s="84"/>
      <c r="BJ498" s="84"/>
      <c r="BK498" s="84"/>
      <c r="BL498" s="84"/>
      <c r="BM498" s="84"/>
      <c r="BN498" s="84"/>
      <c r="BO498" s="84"/>
      <c r="BP498" s="84"/>
      <c r="BQ498" s="84"/>
      <c r="BR498" s="84"/>
      <c r="BS498" s="84"/>
      <c r="BT498" s="84"/>
      <c r="BU498" s="84"/>
      <c r="BV498" s="84"/>
      <c r="BW498" s="84"/>
      <c r="BX498" s="85"/>
      <c r="BY498" s="86"/>
      <c r="BZ498" s="84"/>
      <c r="CA498" s="84"/>
      <c r="CB498" s="84"/>
      <c r="CC498" s="84"/>
      <c r="CD498" s="84"/>
      <c r="CE498" s="84"/>
      <c r="CF498" s="84"/>
      <c r="CG498" s="84"/>
      <c r="CH498" s="84"/>
      <c r="CI498" s="84"/>
      <c r="CJ498" s="84"/>
      <c r="CK498" s="84"/>
      <c r="CL498" s="84"/>
      <c r="CM498" s="84"/>
      <c r="CN498" s="84"/>
      <c r="CO498" s="84"/>
      <c r="CP498" s="84"/>
      <c r="CQ498" s="84"/>
      <c r="CR498" s="84"/>
      <c r="CS498" s="84"/>
      <c r="CT498" s="84"/>
      <c r="CU498" s="84"/>
      <c r="CV498" s="84"/>
      <c r="CW498" s="84"/>
      <c r="CX498" s="84"/>
      <c r="CY498" s="84"/>
      <c r="CZ498" s="84"/>
      <c r="DA498" s="84"/>
      <c r="DB498" s="84"/>
      <c r="DC498" s="85"/>
    </row>
    <row r="499" customFormat="false" ht="18.75" hidden="true" customHeight="false" outlineLevel="0" collapsed="false">
      <c r="A499" s="87" t="n">
        <f aca="false">A498</f>
        <v>246</v>
      </c>
      <c r="B499" s="88" t="n">
        <f aca="false">B498</f>
        <v>100</v>
      </c>
      <c r="C499" s="89" t="str">
        <f aca="false">C498</f>
        <v>動画一覧画面</v>
      </c>
      <c r="D499" s="90" t="str">
        <f aca="false">D498</f>
        <v>動画一覧画面の新規作成</v>
      </c>
      <c r="E499" s="91" t="str">
        <f aca="false">E498</f>
        <v>管理者</v>
      </c>
      <c r="F499" s="91" t="str">
        <f aca="false">F498</f>
        <v>上級</v>
      </c>
      <c r="G499" s="91" t="str">
        <f aca="false">G498</f>
        <v>A</v>
      </c>
      <c r="H499" s="113" t="str">
        <f aca="false">H498</f>
        <v>設計</v>
      </c>
      <c r="I499" s="93" t="n">
        <f aca="false">I498</f>
        <v>5.25714285714286</v>
      </c>
      <c r="J499" s="94" t="s">
        <v>33</v>
      </c>
      <c r="K499" s="95"/>
      <c r="L499" s="96"/>
      <c r="M499" s="97" t="n">
        <f aca="false">M498</f>
        <v>0</v>
      </c>
      <c r="N499" s="98" t="n">
        <f aca="false">N498</f>
        <v>0</v>
      </c>
      <c r="O499" s="83"/>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5"/>
      <c r="AT499" s="86"/>
      <c r="AU499" s="84"/>
      <c r="AV499" s="84"/>
      <c r="AW499" s="84"/>
      <c r="AX499" s="84"/>
      <c r="AY499" s="84"/>
      <c r="AZ499" s="84"/>
      <c r="BA499" s="84"/>
      <c r="BB499" s="84"/>
      <c r="BC499" s="84"/>
      <c r="BD499" s="84"/>
      <c r="BE499" s="84"/>
      <c r="BF499" s="84"/>
      <c r="BG499" s="84"/>
      <c r="BH499" s="84"/>
      <c r="BI499" s="84"/>
      <c r="BJ499" s="84"/>
      <c r="BK499" s="84"/>
      <c r="BL499" s="84"/>
      <c r="BM499" s="84"/>
      <c r="BN499" s="84"/>
      <c r="BO499" s="84"/>
      <c r="BP499" s="84"/>
      <c r="BQ499" s="84"/>
      <c r="BR499" s="84"/>
      <c r="BS499" s="84"/>
      <c r="BT499" s="84"/>
      <c r="BU499" s="84"/>
      <c r="BV499" s="84"/>
      <c r="BW499" s="84"/>
      <c r="BX499" s="85"/>
      <c r="BY499" s="86"/>
      <c r="BZ499" s="84"/>
      <c r="CA499" s="84"/>
      <c r="CB499" s="84"/>
      <c r="CC499" s="84"/>
      <c r="CD499" s="84"/>
      <c r="CE499" s="84"/>
      <c r="CF499" s="84"/>
      <c r="CG499" s="84"/>
      <c r="CH499" s="84"/>
      <c r="CI499" s="84"/>
      <c r="CJ499" s="84"/>
      <c r="CK499" s="84"/>
      <c r="CL499" s="84"/>
      <c r="CM499" s="84"/>
      <c r="CN499" s="84"/>
      <c r="CO499" s="84"/>
      <c r="CP499" s="84"/>
      <c r="CQ499" s="84"/>
      <c r="CR499" s="84"/>
      <c r="CS499" s="84"/>
      <c r="CT499" s="84"/>
      <c r="CU499" s="84"/>
      <c r="CV499" s="84"/>
      <c r="CW499" s="84"/>
      <c r="CX499" s="84"/>
      <c r="CY499" s="84"/>
      <c r="CZ499" s="84"/>
      <c r="DA499" s="84"/>
      <c r="DB499" s="84"/>
      <c r="DC499" s="85"/>
    </row>
    <row r="500" customFormat="false" ht="18.75" hidden="true" customHeight="false" outlineLevel="0" collapsed="false">
      <c r="A500" s="70" t="n">
        <f aca="false">(ROW()-6)/2</f>
        <v>247</v>
      </c>
      <c r="B500" s="100" t="n">
        <f aca="false">B499</f>
        <v>100</v>
      </c>
      <c r="C500" s="101" t="str">
        <f aca="false">C499</f>
        <v>動画一覧画面</v>
      </c>
      <c r="D500" s="102" t="str">
        <f aca="false">D499</f>
        <v>動画一覧画面の新規作成</v>
      </c>
      <c r="E500" s="74" t="str">
        <f aca="false">E498</f>
        <v>管理者</v>
      </c>
      <c r="F500" s="74" t="str">
        <f aca="false">F498</f>
        <v>上級</v>
      </c>
      <c r="G500" s="74" t="str">
        <f aca="false">G498</f>
        <v>A</v>
      </c>
      <c r="H500" s="77" t="s">
        <v>31</v>
      </c>
      <c r="I500" s="78" t="n">
        <f aca="false">変更管理台帳!$AX106</f>
        <v>7.11428571428571</v>
      </c>
      <c r="J500" s="79" t="s">
        <v>32</v>
      </c>
      <c r="K500" s="81" t="n">
        <f aca="false">IF($L498&lt;&gt;"",WORKDAY($L498,1,祝日・休校日!$B$3:$B$62),"")</f>
        <v>45363</v>
      </c>
      <c r="L500" s="81" t="n">
        <f aca="false">IF($K500&lt;&gt;"",WORKDAY($K500,$I500 -0.11,祝日・休校日!$B$3:$B$62),"")</f>
        <v>45373</v>
      </c>
      <c r="M500" s="76" t="n">
        <f aca="false">M499</f>
        <v>0</v>
      </c>
      <c r="N500" s="82" t="n">
        <f aca="false">IF(MAX(O500:DC500)&lt;&gt;0,IF(MAX(O501:DC501)/MAX(O500:DC500)=1,1,MAX(O501:DC501)/MAX(O500:DC500)),0)</f>
        <v>0</v>
      </c>
      <c r="O500" s="83"/>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5"/>
      <c r="AT500" s="86"/>
      <c r="AU500" s="84"/>
      <c r="AV500" s="84"/>
      <c r="AW500" s="84"/>
      <c r="AX500" s="84"/>
      <c r="AY500" s="84"/>
      <c r="AZ500" s="84"/>
      <c r="BA500" s="84"/>
      <c r="BB500" s="84"/>
      <c r="BC500" s="84"/>
      <c r="BD500" s="84"/>
      <c r="BE500" s="84"/>
      <c r="BF500" s="84"/>
      <c r="BG500" s="84"/>
      <c r="BH500" s="84"/>
      <c r="BI500" s="84"/>
      <c r="BJ500" s="84"/>
      <c r="BK500" s="84"/>
      <c r="BL500" s="84"/>
      <c r="BM500" s="84"/>
      <c r="BN500" s="84"/>
      <c r="BO500" s="84"/>
      <c r="BP500" s="84"/>
      <c r="BQ500" s="84"/>
      <c r="BR500" s="84"/>
      <c r="BS500" s="84"/>
      <c r="BT500" s="84"/>
      <c r="BU500" s="84"/>
      <c r="BV500" s="84"/>
      <c r="BW500" s="84"/>
      <c r="BX500" s="85"/>
      <c r="BY500" s="86"/>
      <c r="BZ500" s="84"/>
      <c r="CA500" s="84"/>
      <c r="CB500" s="84"/>
      <c r="CC500" s="84"/>
      <c r="CD500" s="84"/>
      <c r="CE500" s="84"/>
      <c r="CF500" s="84"/>
      <c r="CG500" s="84"/>
      <c r="CH500" s="84"/>
      <c r="CI500" s="84"/>
      <c r="CJ500" s="84"/>
      <c r="CK500" s="84"/>
      <c r="CL500" s="84"/>
      <c r="CM500" s="84"/>
      <c r="CN500" s="84"/>
      <c r="CO500" s="84"/>
      <c r="CP500" s="84"/>
      <c r="CQ500" s="84"/>
      <c r="CR500" s="84"/>
      <c r="CS500" s="84"/>
      <c r="CT500" s="84"/>
      <c r="CU500" s="84"/>
      <c r="CV500" s="84"/>
      <c r="CW500" s="84"/>
      <c r="CX500" s="84"/>
      <c r="CY500" s="84"/>
      <c r="CZ500" s="84"/>
      <c r="DA500" s="84"/>
      <c r="DB500" s="84"/>
      <c r="DC500" s="85"/>
    </row>
    <row r="501" customFormat="false" ht="18.75" hidden="true" customHeight="false" outlineLevel="0" collapsed="false">
      <c r="A501" s="87" t="n">
        <f aca="false">A500</f>
        <v>247</v>
      </c>
      <c r="B501" s="105" t="n">
        <f aca="false">B500</f>
        <v>100</v>
      </c>
      <c r="C501" s="106" t="str">
        <f aca="false">C500</f>
        <v>動画一覧画面</v>
      </c>
      <c r="D501" s="107" t="str">
        <f aca="false">D500</f>
        <v>動画一覧画面の新規作成</v>
      </c>
      <c r="E501" s="91" t="str">
        <f aca="false">E500</f>
        <v>管理者</v>
      </c>
      <c r="F501" s="91" t="str">
        <f aca="false">F500</f>
        <v>上級</v>
      </c>
      <c r="G501" s="91" t="str">
        <f aca="false">G500</f>
        <v>A</v>
      </c>
      <c r="H501" s="92" t="str">
        <f aca="false">H500</f>
        <v>製造</v>
      </c>
      <c r="I501" s="93" t="n">
        <f aca="false">I500</f>
        <v>7.11428571428571</v>
      </c>
      <c r="J501" s="94" t="s">
        <v>33</v>
      </c>
      <c r="K501" s="110"/>
      <c r="L501" s="96"/>
      <c r="M501" s="97" t="n">
        <f aca="false">M500</f>
        <v>0</v>
      </c>
      <c r="N501" s="98" t="n">
        <f aca="false">N500</f>
        <v>0</v>
      </c>
      <c r="O501" s="83"/>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5"/>
      <c r="AT501" s="86"/>
      <c r="AU501" s="84"/>
      <c r="AV501" s="84"/>
      <c r="AW501" s="84"/>
      <c r="AX501" s="84"/>
      <c r="AY501" s="84"/>
      <c r="AZ501" s="84"/>
      <c r="BA501" s="84"/>
      <c r="BB501" s="84"/>
      <c r="BC501" s="84"/>
      <c r="BD501" s="84"/>
      <c r="BE501" s="84"/>
      <c r="BF501" s="84"/>
      <c r="BG501" s="84"/>
      <c r="BH501" s="84"/>
      <c r="BI501" s="84"/>
      <c r="BJ501" s="84"/>
      <c r="BK501" s="84"/>
      <c r="BL501" s="84"/>
      <c r="BM501" s="84"/>
      <c r="BN501" s="84"/>
      <c r="BO501" s="84"/>
      <c r="BP501" s="84"/>
      <c r="BQ501" s="84"/>
      <c r="BR501" s="84"/>
      <c r="BS501" s="84"/>
      <c r="BT501" s="84"/>
      <c r="BU501" s="84"/>
      <c r="BV501" s="84"/>
      <c r="BW501" s="84"/>
      <c r="BX501" s="85"/>
      <c r="BY501" s="86"/>
      <c r="BZ501" s="84"/>
      <c r="CA501" s="84"/>
      <c r="CB501" s="84"/>
      <c r="CC501" s="84"/>
      <c r="CD501" s="84"/>
      <c r="CE501" s="84"/>
      <c r="CF501" s="84"/>
      <c r="CG501" s="84"/>
      <c r="CH501" s="84"/>
      <c r="CI501" s="84"/>
      <c r="CJ501" s="84"/>
      <c r="CK501" s="84"/>
      <c r="CL501" s="84"/>
      <c r="CM501" s="84"/>
      <c r="CN501" s="84"/>
      <c r="CO501" s="84"/>
      <c r="CP501" s="84"/>
      <c r="CQ501" s="84"/>
      <c r="CR501" s="84"/>
      <c r="CS501" s="84"/>
      <c r="CT501" s="84"/>
      <c r="CU501" s="84"/>
      <c r="CV501" s="84"/>
      <c r="CW501" s="84"/>
      <c r="CX501" s="84"/>
      <c r="CY501" s="84"/>
      <c r="CZ501" s="84"/>
      <c r="DA501" s="84"/>
      <c r="DB501" s="84"/>
      <c r="DC501" s="85"/>
    </row>
    <row r="502" customFormat="false" ht="18.75" hidden="true" customHeight="false" outlineLevel="0" collapsed="false">
      <c r="A502" s="99" t="n">
        <f aca="false">(ROW()-6)/2</f>
        <v>248</v>
      </c>
      <c r="B502" s="100" t="n">
        <f aca="false">B501</f>
        <v>100</v>
      </c>
      <c r="C502" s="101" t="str">
        <f aca="false">C501</f>
        <v>動画一覧画面</v>
      </c>
      <c r="D502" s="102" t="str">
        <f aca="false">D501</f>
        <v>動画一覧画面の新規作成</v>
      </c>
      <c r="E502" s="74" t="str">
        <f aca="false">E500</f>
        <v>管理者</v>
      </c>
      <c r="F502" s="74" t="str">
        <f aca="false">F500</f>
        <v>上級</v>
      </c>
      <c r="G502" s="74" t="str">
        <f aca="false">G500</f>
        <v>A</v>
      </c>
      <c r="H502" s="103" t="s">
        <v>34</v>
      </c>
      <c r="I502" s="78" t="n">
        <f aca="false">変更管理台帳!$BW106</f>
        <v>4.34285714285714</v>
      </c>
      <c r="J502" s="79" t="s">
        <v>32</v>
      </c>
      <c r="K502" s="81" t="n">
        <f aca="false">IF($L500&lt;&gt;"",WORKDAY($L500,1,祝日・休校日!$B$3:$B$62),"")</f>
        <v>45376</v>
      </c>
      <c r="L502" s="81" t="n">
        <f aca="false">IF($K502&lt;&gt;"",WORKDAY($K502,$I502 -0.11,祝日・休校日!$B$3:$B$62),"")</f>
        <v>45380</v>
      </c>
      <c r="M502" s="76" t="n">
        <f aca="false">M501</f>
        <v>0</v>
      </c>
      <c r="N502" s="82" t="n">
        <f aca="false">IF(MAX(O502:DC502)&lt;&gt;0,IF(MAX(O503:DC503)/MAX(O502:DC502)=1,1,MAX(O503:DC503)/MAX(O502:DC502)),0)</f>
        <v>0</v>
      </c>
      <c r="O502" s="83"/>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5"/>
      <c r="AT502" s="86"/>
      <c r="AU502" s="84"/>
      <c r="AV502" s="84"/>
      <c r="AW502" s="84"/>
      <c r="AX502" s="84"/>
      <c r="AY502" s="84"/>
      <c r="AZ502" s="84"/>
      <c r="BA502" s="84"/>
      <c r="BB502" s="84"/>
      <c r="BC502" s="84"/>
      <c r="BD502" s="84"/>
      <c r="BE502" s="84"/>
      <c r="BF502" s="84"/>
      <c r="BG502" s="84"/>
      <c r="BH502" s="84"/>
      <c r="BI502" s="84"/>
      <c r="BJ502" s="84"/>
      <c r="BK502" s="84"/>
      <c r="BL502" s="84"/>
      <c r="BM502" s="84"/>
      <c r="BN502" s="84"/>
      <c r="BO502" s="84"/>
      <c r="BP502" s="84"/>
      <c r="BQ502" s="84"/>
      <c r="BR502" s="84"/>
      <c r="BS502" s="84"/>
      <c r="BT502" s="84"/>
      <c r="BU502" s="84"/>
      <c r="BV502" s="84"/>
      <c r="BW502" s="84"/>
      <c r="BX502" s="85"/>
      <c r="BY502" s="86"/>
      <c r="BZ502" s="84"/>
      <c r="CA502" s="84"/>
      <c r="CB502" s="84"/>
      <c r="CC502" s="84"/>
      <c r="CD502" s="84"/>
      <c r="CE502" s="84"/>
      <c r="CF502" s="84"/>
      <c r="CG502" s="84"/>
      <c r="CH502" s="84"/>
      <c r="CI502" s="84"/>
      <c r="CJ502" s="84"/>
      <c r="CK502" s="84"/>
      <c r="CL502" s="84"/>
      <c r="CM502" s="84"/>
      <c r="CN502" s="84"/>
      <c r="CO502" s="84"/>
      <c r="CP502" s="84"/>
      <c r="CQ502" s="84"/>
      <c r="CR502" s="84"/>
      <c r="CS502" s="84"/>
      <c r="CT502" s="84"/>
      <c r="CU502" s="84"/>
      <c r="CV502" s="84"/>
      <c r="CW502" s="84"/>
      <c r="CX502" s="84"/>
      <c r="CY502" s="84"/>
      <c r="CZ502" s="84"/>
      <c r="DA502" s="84"/>
      <c r="DB502" s="84"/>
      <c r="DC502" s="85"/>
    </row>
    <row r="503" customFormat="false" ht="18.75" hidden="true" customHeight="false" outlineLevel="0" collapsed="false">
      <c r="A503" s="104" t="n">
        <f aca="false">A502</f>
        <v>248</v>
      </c>
      <c r="B503" s="105" t="n">
        <f aca="false">B502</f>
        <v>100</v>
      </c>
      <c r="C503" s="106" t="str">
        <f aca="false">C502</f>
        <v>動画一覧画面</v>
      </c>
      <c r="D503" s="107" t="str">
        <f aca="false">D502</f>
        <v>動画一覧画面の新規作成</v>
      </c>
      <c r="E503" s="91" t="str">
        <f aca="false">E502</f>
        <v>管理者</v>
      </c>
      <c r="F503" s="91" t="str">
        <f aca="false">F502</f>
        <v>上級</v>
      </c>
      <c r="G503" s="91" t="str">
        <f aca="false">G502</f>
        <v>A</v>
      </c>
      <c r="H503" s="108" t="str">
        <f aca="false">H502</f>
        <v>試験</v>
      </c>
      <c r="I503" s="109" t="n">
        <f aca="false">I502</f>
        <v>4.34285714285714</v>
      </c>
      <c r="J503" s="94" t="s">
        <v>33</v>
      </c>
      <c r="K503" s="110"/>
      <c r="L503" s="96"/>
      <c r="M503" s="97" t="n">
        <f aca="false">M502</f>
        <v>0</v>
      </c>
      <c r="N503" s="98" t="n">
        <f aca="false">N502</f>
        <v>0</v>
      </c>
      <c r="O503" s="83"/>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5"/>
      <c r="AT503" s="86"/>
      <c r="AU503" s="84"/>
      <c r="AV503" s="84"/>
      <c r="AW503" s="84"/>
      <c r="AX503" s="84"/>
      <c r="AY503" s="84"/>
      <c r="AZ503" s="84"/>
      <c r="BA503" s="84"/>
      <c r="BB503" s="84"/>
      <c r="BC503" s="84"/>
      <c r="BD503" s="84"/>
      <c r="BE503" s="84"/>
      <c r="BF503" s="84"/>
      <c r="BG503" s="84"/>
      <c r="BH503" s="84"/>
      <c r="BI503" s="84"/>
      <c r="BJ503" s="84"/>
      <c r="BK503" s="84"/>
      <c r="BL503" s="84"/>
      <c r="BM503" s="84"/>
      <c r="BN503" s="84"/>
      <c r="BO503" s="84"/>
      <c r="BP503" s="84"/>
      <c r="BQ503" s="84"/>
      <c r="BR503" s="84"/>
      <c r="BS503" s="84"/>
      <c r="BT503" s="84"/>
      <c r="BU503" s="84"/>
      <c r="BV503" s="84"/>
      <c r="BW503" s="84"/>
      <c r="BX503" s="85"/>
      <c r="BY503" s="86"/>
      <c r="BZ503" s="84"/>
      <c r="CA503" s="84"/>
      <c r="CB503" s="84"/>
      <c r="CC503" s="84"/>
      <c r="CD503" s="84"/>
      <c r="CE503" s="84"/>
      <c r="CF503" s="84"/>
      <c r="CG503" s="84"/>
      <c r="CH503" s="84"/>
      <c r="CI503" s="84"/>
      <c r="CJ503" s="84"/>
      <c r="CK503" s="84"/>
      <c r="CL503" s="84"/>
      <c r="CM503" s="84"/>
      <c r="CN503" s="84"/>
      <c r="CO503" s="84"/>
      <c r="CP503" s="84"/>
      <c r="CQ503" s="84"/>
      <c r="CR503" s="84"/>
      <c r="CS503" s="84"/>
      <c r="CT503" s="84"/>
      <c r="CU503" s="84"/>
      <c r="CV503" s="84"/>
      <c r="CW503" s="84"/>
      <c r="CX503" s="84"/>
      <c r="CY503" s="84"/>
      <c r="CZ503" s="84"/>
      <c r="DA503" s="84"/>
      <c r="DB503" s="84"/>
      <c r="DC503" s="85"/>
    </row>
    <row r="504" customFormat="false" ht="18.75" hidden="true" customHeight="false" outlineLevel="0" collapsed="false">
      <c r="A504" s="70" t="n">
        <f aca="false">(ROW()-6)/2</f>
        <v>249</v>
      </c>
      <c r="B504" s="71" t="n">
        <f aca="false">変更管理台帳!$A107</f>
        <v>101</v>
      </c>
      <c r="C504" s="72" t="str">
        <f aca="false">変更管理台帳!$B107</f>
        <v>動画カテゴリー登録画面</v>
      </c>
      <c r="D504" s="73" t="str">
        <f aca="false">変更管理台帳!$C107</f>
        <v>動画カテゴリー登録画面の新規作成</v>
      </c>
      <c r="E504" s="74" t="str">
        <f aca="false">変更管理台帳!$G107</f>
        <v>管理者</v>
      </c>
      <c r="F504" s="75" t="str">
        <f aca="false">変更管理台帳!$K107</f>
        <v>初級</v>
      </c>
      <c r="G504" s="76" t="str">
        <f aca="false">変更管理台帳!$L107</f>
        <v>B</v>
      </c>
      <c r="H504" s="112" t="s">
        <v>36</v>
      </c>
      <c r="I504" s="78" t="n">
        <f aca="false">変更管理台帳!$AE107</f>
        <v>1.72857142857143</v>
      </c>
      <c r="J504" s="79" t="s">
        <v>32</v>
      </c>
      <c r="K504" s="80" t="n">
        <v>45384</v>
      </c>
      <c r="L504" s="81" t="n">
        <f aca="false">IF($K504&lt;&gt;"",WORKDAY($K504,$I504 -0.11,祝日・休校日!$B$3:$B$62),"")</f>
        <v>45385</v>
      </c>
      <c r="M504" s="76"/>
      <c r="N504" s="82" t="n">
        <f aca="false">IF(MAX(O504:DC504)&lt;&gt;0,IF(MAX(O505:DC505)/MAX(O504:DC504)=1,1,MAX(O505:DC505)/MAX(O504:DC504)),0)</f>
        <v>0</v>
      </c>
      <c r="O504" s="83"/>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5"/>
      <c r="AT504" s="86"/>
      <c r="AU504" s="84"/>
      <c r="AV504" s="84"/>
      <c r="AW504" s="84"/>
      <c r="AX504" s="84"/>
      <c r="AY504" s="84"/>
      <c r="AZ504" s="84"/>
      <c r="BA504" s="84"/>
      <c r="BB504" s="84"/>
      <c r="BC504" s="84"/>
      <c r="BD504" s="84"/>
      <c r="BE504" s="84"/>
      <c r="BF504" s="84"/>
      <c r="BG504" s="84"/>
      <c r="BH504" s="84"/>
      <c r="BI504" s="84"/>
      <c r="BJ504" s="84"/>
      <c r="BK504" s="84"/>
      <c r="BL504" s="84"/>
      <c r="BM504" s="84"/>
      <c r="BN504" s="84"/>
      <c r="BO504" s="84"/>
      <c r="BP504" s="84"/>
      <c r="BQ504" s="84"/>
      <c r="BR504" s="84"/>
      <c r="BS504" s="84"/>
      <c r="BT504" s="84"/>
      <c r="BU504" s="84"/>
      <c r="BV504" s="84"/>
      <c r="BW504" s="84"/>
      <c r="BX504" s="85"/>
      <c r="BY504" s="86"/>
      <c r="BZ504" s="84"/>
      <c r="CA504" s="84"/>
      <c r="CB504" s="84"/>
      <c r="CC504" s="84"/>
      <c r="CD504" s="84"/>
      <c r="CE504" s="84"/>
      <c r="CF504" s="84"/>
      <c r="CG504" s="84"/>
      <c r="CH504" s="84"/>
      <c r="CI504" s="84"/>
      <c r="CJ504" s="84"/>
      <c r="CK504" s="84"/>
      <c r="CL504" s="84"/>
      <c r="CM504" s="84"/>
      <c r="CN504" s="84"/>
      <c r="CO504" s="84"/>
      <c r="CP504" s="84"/>
      <c r="CQ504" s="84"/>
      <c r="CR504" s="84"/>
      <c r="CS504" s="84"/>
      <c r="CT504" s="84"/>
      <c r="CU504" s="84"/>
      <c r="CV504" s="84"/>
      <c r="CW504" s="84"/>
      <c r="CX504" s="84"/>
      <c r="CY504" s="84"/>
      <c r="CZ504" s="84"/>
      <c r="DA504" s="84"/>
      <c r="DB504" s="84"/>
      <c r="DC504" s="85"/>
    </row>
    <row r="505" customFormat="false" ht="18.75" hidden="true" customHeight="false" outlineLevel="0" collapsed="false">
      <c r="A505" s="87" t="n">
        <f aca="false">A504</f>
        <v>249</v>
      </c>
      <c r="B505" s="88" t="n">
        <f aca="false">B504</f>
        <v>101</v>
      </c>
      <c r="C505" s="89" t="str">
        <f aca="false">C504</f>
        <v>動画カテゴリー登録画面</v>
      </c>
      <c r="D505" s="90" t="str">
        <f aca="false">D504</f>
        <v>動画カテゴリー登録画面の新規作成</v>
      </c>
      <c r="E505" s="91" t="str">
        <f aca="false">E504</f>
        <v>管理者</v>
      </c>
      <c r="F505" s="91" t="str">
        <f aca="false">F504</f>
        <v>初級</v>
      </c>
      <c r="G505" s="91" t="str">
        <f aca="false">G504</f>
        <v>B</v>
      </c>
      <c r="H505" s="113" t="str">
        <f aca="false">H504</f>
        <v>設計</v>
      </c>
      <c r="I505" s="93" t="n">
        <f aca="false">I504</f>
        <v>1.72857142857143</v>
      </c>
      <c r="J505" s="94" t="s">
        <v>33</v>
      </c>
      <c r="K505" s="95"/>
      <c r="L505" s="96"/>
      <c r="M505" s="97" t="n">
        <f aca="false">M504</f>
        <v>0</v>
      </c>
      <c r="N505" s="98" t="n">
        <f aca="false">N504</f>
        <v>0</v>
      </c>
      <c r="O505" s="83"/>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5"/>
      <c r="AT505" s="86"/>
      <c r="AU505" s="84"/>
      <c r="AV505" s="84"/>
      <c r="AW505" s="84"/>
      <c r="AX505" s="84"/>
      <c r="AY505" s="84"/>
      <c r="AZ505" s="84"/>
      <c r="BA505" s="84"/>
      <c r="BB505" s="84"/>
      <c r="BC505" s="84"/>
      <c r="BD505" s="84"/>
      <c r="BE505" s="84"/>
      <c r="BF505" s="84"/>
      <c r="BG505" s="84"/>
      <c r="BH505" s="84"/>
      <c r="BI505" s="84"/>
      <c r="BJ505" s="84"/>
      <c r="BK505" s="84"/>
      <c r="BL505" s="84"/>
      <c r="BM505" s="84"/>
      <c r="BN505" s="84"/>
      <c r="BO505" s="84"/>
      <c r="BP505" s="84"/>
      <c r="BQ505" s="84"/>
      <c r="BR505" s="84"/>
      <c r="BS505" s="84"/>
      <c r="BT505" s="84"/>
      <c r="BU505" s="84"/>
      <c r="BV505" s="84"/>
      <c r="BW505" s="84"/>
      <c r="BX505" s="85"/>
      <c r="BY505" s="86"/>
      <c r="BZ505" s="84"/>
      <c r="CA505" s="84"/>
      <c r="CB505" s="84"/>
      <c r="CC505" s="84"/>
      <c r="CD505" s="84"/>
      <c r="CE505" s="84"/>
      <c r="CF505" s="84"/>
      <c r="CG505" s="84"/>
      <c r="CH505" s="84"/>
      <c r="CI505" s="84"/>
      <c r="CJ505" s="84"/>
      <c r="CK505" s="84"/>
      <c r="CL505" s="84"/>
      <c r="CM505" s="84"/>
      <c r="CN505" s="84"/>
      <c r="CO505" s="84"/>
      <c r="CP505" s="84"/>
      <c r="CQ505" s="84"/>
      <c r="CR505" s="84"/>
      <c r="CS505" s="84"/>
      <c r="CT505" s="84"/>
      <c r="CU505" s="84"/>
      <c r="CV505" s="84"/>
      <c r="CW505" s="84"/>
      <c r="CX505" s="84"/>
      <c r="CY505" s="84"/>
      <c r="CZ505" s="84"/>
      <c r="DA505" s="84"/>
      <c r="DB505" s="84"/>
      <c r="DC505" s="85"/>
    </row>
    <row r="506" customFormat="false" ht="18.75" hidden="true" customHeight="false" outlineLevel="0" collapsed="false">
      <c r="A506" s="70" t="n">
        <f aca="false">(ROW()-6)/2</f>
        <v>250</v>
      </c>
      <c r="B506" s="100" t="n">
        <f aca="false">B505</f>
        <v>101</v>
      </c>
      <c r="C506" s="101" t="str">
        <f aca="false">C505</f>
        <v>動画カテゴリー登録画面</v>
      </c>
      <c r="D506" s="102" t="str">
        <f aca="false">D505</f>
        <v>動画カテゴリー登録画面の新規作成</v>
      </c>
      <c r="E506" s="74" t="str">
        <f aca="false">E504</f>
        <v>管理者</v>
      </c>
      <c r="F506" s="74" t="str">
        <f aca="false">F504</f>
        <v>初級</v>
      </c>
      <c r="G506" s="74" t="str">
        <f aca="false">G504</f>
        <v>B</v>
      </c>
      <c r="H506" s="77" t="s">
        <v>31</v>
      </c>
      <c r="I506" s="78" t="n">
        <f aca="false">変更管理台帳!$AX107</f>
        <v>3.17142857142857</v>
      </c>
      <c r="J506" s="79" t="s">
        <v>32</v>
      </c>
      <c r="K506" s="81" t="n">
        <f aca="false">IF($L504&lt;&gt;"",WORKDAY($L504,1,祝日・休校日!$B$3:$B$62),"")</f>
        <v>45386</v>
      </c>
      <c r="L506" s="81" t="n">
        <f aca="false">IF($K506&lt;&gt;"",WORKDAY($K506,$I506 -0.11,祝日・休校日!$B$3:$B$62),"")</f>
        <v>45391</v>
      </c>
      <c r="M506" s="76" t="n">
        <f aca="false">M505</f>
        <v>0</v>
      </c>
      <c r="N506" s="82" t="n">
        <f aca="false">IF(MAX(O506:DC506)&lt;&gt;0,IF(MAX(O507:DC507)/MAX(O506:DC506)=1,1,MAX(O507:DC507)/MAX(O506:DC506)),0)</f>
        <v>0</v>
      </c>
      <c r="O506" s="83"/>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5"/>
      <c r="AT506" s="86"/>
      <c r="AU506" s="84"/>
      <c r="AV506" s="84"/>
      <c r="AW506" s="84"/>
      <c r="AX506" s="84"/>
      <c r="AY506" s="84"/>
      <c r="AZ506" s="84"/>
      <c r="BA506" s="84"/>
      <c r="BB506" s="84"/>
      <c r="BC506" s="84"/>
      <c r="BD506" s="84"/>
      <c r="BE506" s="84"/>
      <c r="BF506" s="84"/>
      <c r="BG506" s="84"/>
      <c r="BH506" s="84"/>
      <c r="BI506" s="84"/>
      <c r="BJ506" s="84"/>
      <c r="BK506" s="84"/>
      <c r="BL506" s="84"/>
      <c r="BM506" s="84"/>
      <c r="BN506" s="84"/>
      <c r="BO506" s="84"/>
      <c r="BP506" s="84"/>
      <c r="BQ506" s="84"/>
      <c r="BR506" s="84"/>
      <c r="BS506" s="84"/>
      <c r="BT506" s="84"/>
      <c r="BU506" s="84"/>
      <c r="BV506" s="84"/>
      <c r="BW506" s="84"/>
      <c r="BX506" s="85"/>
      <c r="BY506" s="86"/>
      <c r="BZ506" s="84"/>
      <c r="CA506" s="84"/>
      <c r="CB506" s="84"/>
      <c r="CC506" s="84"/>
      <c r="CD506" s="84"/>
      <c r="CE506" s="84"/>
      <c r="CF506" s="84"/>
      <c r="CG506" s="84"/>
      <c r="CH506" s="84"/>
      <c r="CI506" s="84"/>
      <c r="CJ506" s="84"/>
      <c r="CK506" s="84"/>
      <c r="CL506" s="84"/>
      <c r="CM506" s="84"/>
      <c r="CN506" s="84"/>
      <c r="CO506" s="84"/>
      <c r="CP506" s="84"/>
      <c r="CQ506" s="84"/>
      <c r="CR506" s="84"/>
      <c r="CS506" s="84"/>
      <c r="CT506" s="84"/>
      <c r="CU506" s="84"/>
      <c r="CV506" s="84"/>
      <c r="CW506" s="84"/>
      <c r="CX506" s="84"/>
      <c r="CY506" s="84"/>
      <c r="CZ506" s="84"/>
      <c r="DA506" s="84"/>
      <c r="DB506" s="84"/>
      <c r="DC506" s="85"/>
    </row>
    <row r="507" customFormat="false" ht="18.75" hidden="true" customHeight="false" outlineLevel="0" collapsed="false">
      <c r="A507" s="87" t="n">
        <f aca="false">A506</f>
        <v>250</v>
      </c>
      <c r="B507" s="105" t="n">
        <f aca="false">B506</f>
        <v>101</v>
      </c>
      <c r="C507" s="106" t="str">
        <f aca="false">C506</f>
        <v>動画カテゴリー登録画面</v>
      </c>
      <c r="D507" s="107" t="str">
        <f aca="false">D506</f>
        <v>動画カテゴリー登録画面の新規作成</v>
      </c>
      <c r="E507" s="91" t="str">
        <f aca="false">E506</f>
        <v>管理者</v>
      </c>
      <c r="F507" s="91" t="str">
        <f aca="false">F506</f>
        <v>初級</v>
      </c>
      <c r="G507" s="91" t="str">
        <f aca="false">G506</f>
        <v>B</v>
      </c>
      <c r="H507" s="92" t="str">
        <f aca="false">H506</f>
        <v>製造</v>
      </c>
      <c r="I507" s="93" t="n">
        <f aca="false">I506</f>
        <v>3.17142857142857</v>
      </c>
      <c r="J507" s="94" t="s">
        <v>33</v>
      </c>
      <c r="K507" s="110"/>
      <c r="L507" s="96"/>
      <c r="M507" s="97" t="n">
        <f aca="false">M506</f>
        <v>0</v>
      </c>
      <c r="N507" s="98" t="n">
        <f aca="false">N506</f>
        <v>0</v>
      </c>
      <c r="O507" s="83"/>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5"/>
      <c r="AT507" s="86"/>
      <c r="AU507" s="84"/>
      <c r="AV507" s="84"/>
      <c r="AW507" s="84"/>
      <c r="AX507" s="84"/>
      <c r="AY507" s="84"/>
      <c r="AZ507" s="84"/>
      <c r="BA507" s="84"/>
      <c r="BB507" s="84"/>
      <c r="BC507" s="84"/>
      <c r="BD507" s="84"/>
      <c r="BE507" s="84"/>
      <c r="BF507" s="84"/>
      <c r="BG507" s="84"/>
      <c r="BH507" s="84"/>
      <c r="BI507" s="84"/>
      <c r="BJ507" s="84"/>
      <c r="BK507" s="84"/>
      <c r="BL507" s="84"/>
      <c r="BM507" s="84"/>
      <c r="BN507" s="84"/>
      <c r="BO507" s="84"/>
      <c r="BP507" s="84"/>
      <c r="BQ507" s="84"/>
      <c r="BR507" s="84"/>
      <c r="BS507" s="84"/>
      <c r="BT507" s="84"/>
      <c r="BU507" s="84"/>
      <c r="BV507" s="84"/>
      <c r="BW507" s="84"/>
      <c r="BX507" s="85"/>
      <c r="BY507" s="86"/>
      <c r="BZ507" s="84"/>
      <c r="CA507" s="84"/>
      <c r="CB507" s="84"/>
      <c r="CC507" s="84"/>
      <c r="CD507" s="84"/>
      <c r="CE507" s="84"/>
      <c r="CF507" s="84"/>
      <c r="CG507" s="84"/>
      <c r="CH507" s="84"/>
      <c r="CI507" s="84"/>
      <c r="CJ507" s="84"/>
      <c r="CK507" s="84"/>
      <c r="CL507" s="84"/>
      <c r="CM507" s="84"/>
      <c r="CN507" s="84"/>
      <c r="CO507" s="84"/>
      <c r="CP507" s="84"/>
      <c r="CQ507" s="84"/>
      <c r="CR507" s="84"/>
      <c r="CS507" s="84"/>
      <c r="CT507" s="84"/>
      <c r="CU507" s="84"/>
      <c r="CV507" s="84"/>
      <c r="CW507" s="84"/>
      <c r="CX507" s="84"/>
      <c r="CY507" s="84"/>
      <c r="CZ507" s="84"/>
      <c r="DA507" s="84"/>
      <c r="DB507" s="84"/>
      <c r="DC507" s="85"/>
    </row>
    <row r="508" customFormat="false" ht="18.75" hidden="true" customHeight="false" outlineLevel="0" collapsed="false">
      <c r="A508" s="99" t="n">
        <f aca="false">(ROW()-6)/2</f>
        <v>251</v>
      </c>
      <c r="B508" s="100" t="n">
        <f aca="false">B507</f>
        <v>101</v>
      </c>
      <c r="C508" s="101" t="str">
        <f aca="false">C507</f>
        <v>動画カテゴリー登録画面</v>
      </c>
      <c r="D508" s="102" t="str">
        <f aca="false">D507</f>
        <v>動画カテゴリー登録画面の新規作成</v>
      </c>
      <c r="E508" s="74" t="str">
        <f aca="false">E506</f>
        <v>管理者</v>
      </c>
      <c r="F508" s="74" t="str">
        <f aca="false">F506</f>
        <v>初級</v>
      </c>
      <c r="G508" s="74" t="str">
        <f aca="false">G506</f>
        <v>B</v>
      </c>
      <c r="H508" s="103" t="s">
        <v>34</v>
      </c>
      <c r="I508" s="116" t="n">
        <f aca="false">変更管理台帳!$BW107</f>
        <v>3.2</v>
      </c>
      <c r="J508" s="79" t="s">
        <v>32</v>
      </c>
      <c r="K508" s="81" t="n">
        <f aca="false">IF($L506&lt;&gt;"",WORKDAY($L506,1,祝日・休校日!$B$3:$B$62),"")</f>
        <v>45392</v>
      </c>
      <c r="L508" s="81" t="n">
        <f aca="false">IF($K508&lt;&gt;"",WORKDAY($K508,$I508 -0.11,祝日・休校日!$B$3:$B$62),"")</f>
        <v>45397</v>
      </c>
      <c r="M508" s="76" t="n">
        <f aca="false">M507</f>
        <v>0</v>
      </c>
      <c r="N508" s="82" t="n">
        <f aca="false">IF(MAX(O508:DC508)&lt;&gt;0,IF(MAX(O509:DC509)/MAX(O508:DC508)=1,1,MAX(O509:DC509)/MAX(O508:DC508)),0)</f>
        <v>0</v>
      </c>
      <c r="O508" s="83"/>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5"/>
      <c r="AT508" s="86"/>
      <c r="AU508" s="84"/>
      <c r="AV508" s="84"/>
      <c r="AW508" s="84"/>
      <c r="AX508" s="84"/>
      <c r="AY508" s="84"/>
      <c r="AZ508" s="84"/>
      <c r="BA508" s="84"/>
      <c r="BB508" s="84"/>
      <c r="BC508" s="84"/>
      <c r="BD508" s="84"/>
      <c r="BE508" s="84"/>
      <c r="BF508" s="84"/>
      <c r="BG508" s="84"/>
      <c r="BH508" s="84"/>
      <c r="BI508" s="84"/>
      <c r="BJ508" s="84"/>
      <c r="BK508" s="84"/>
      <c r="BL508" s="84"/>
      <c r="BM508" s="84"/>
      <c r="BN508" s="84"/>
      <c r="BO508" s="84"/>
      <c r="BP508" s="84"/>
      <c r="BQ508" s="84"/>
      <c r="BR508" s="84"/>
      <c r="BS508" s="84"/>
      <c r="BT508" s="84"/>
      <c r="BU508" s="84"/>
      <c r="BV508" s="84"/>
      <c r="BW508" s="84"/>
      <c r="BX508" s="85"/>
      <c r="BY508" s="86"/>
      <c r="BZ508" s="84"/>
      <c r="CA508" s="84"/>
      <c r="CB508" s="84"/>
      <c r="CC508" s="84"/>
      <c r="CD508" s="84"/>
      <c r="CE508" s="84"/>
      <c r="CF508" s="84"/>
      <c r="CG508" s="84"/>
      <c r="CH508" s="84"/>
      <c r="CI508" s="84"/>
      <c r="CJ508" s="84"/>
      <c r="CK508" s="84"/>
      <c r="CL508" s="84"/>
      <c r="CM508" s="84"/>
      <c r="CN508" s="84"/>
      <c r="CO508" s="84"/>
      <c r="CP508" s="84"/>
      <c r="CQ508" s="84"/>
      <c r="CR508" s="84"/>
      <c r="CS508" s="84"/>
      <c r="CT508" s="84"/>
      <c r="CU508" s="84"/>
      <c r="CV508" s="84"/>
      <c r="CW508" s="84"/>
      <c r="CX508" s="84"/>
      <c r="CY508" s="84"/>
      <c r="CZ508" s="84"/>
      <c r="DA508" s="84"/>
      <c r="DB508" s="84"/>
      <c r="DC508" s="85"/>
    </row>
    <row r="509" customFormat="false" ht="18.75" hidden="true" customHeight="false" outlineLevel="0" collapsed="false">
      <c r="A509" s="104" t="n">
        <f aca="false">A508</f>
        <v>251</v>
      </c>
      <c r="B509" s="105" t="n">
        <f aca="false">B508</f>
        <v>101</v>
      </c>
      <c r="C509" s="106" t="str">
        <f aca="false">C508</f>
        <v>動画カテゴリー登録画面</v>
      </c>
      <c r="D509" s="107" t="str">
        <f aca="false">D508</f>
        <v>動画カテゴリー登録画面の新規作成</v>
      </c>
      <c r="E509" s="91" t="str">
        <f aca="false">E508</f>
        <v>管理者</v>
      </c>
      <c r="F509" s="91" t="str">
        <f aca="false">F508</f>
        <v>初級</v>
      </c>
      <c r="G509" s="91" t="str">
        <f aca="false">G508</f>
        <v>B</v>
      </c>
      <c r="H509" s="108" t="str">
        <f aca="false">H508</f>
        <v>試験</v>
      </c>
      <c r="I509" s="109" t="n">
        <f aca="false">I508</f>
        <v>3.2</v>
      </c>
      <c r="J509" s="94" t="s">
        <v>33</v>
      </c>
      <c r="K509" s="110"/>
      <c r="L509" s="96"/>
      <c r="M509" s="97" t="n">
        <f aca="false">M508</f>
        <v>0</v>
      </c>
      <c r="N509" s="98" t="n">
        <f aca="false">N508</f>
        <v>0</v>
      </c>
      <c r="O509" s="83"/>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5"/>
      <c r="AT509" s="86"/>
      <c r="AU509" s="84"/>
      <c r="AV509" s="84"/>
      <c r="AW509" s="84"/>
      <c r="AX509" s="84"/>
      <c r="AY509" s="84"/>
      <c r="AZ509" s="84"/>
      <c r="BA509" s="84"/>
      <c r="BB509" s="84"/>
      <c r="BC509" s="84"/>
      <c r="BD509" s="84"/>
      <c r="BE509" s="84"/>
      <c r="BF509" s="84"/>
      <c r="BG509" s="84"/>
      <c r="BH509" s="84"/>
      <c r="BI509" s="84"/>
      <c r="BJ509" s="84"/>
      <c r="BK509" s="84"/>
      <c r="BL509" s="84"/>
      <c r="BM509" s="84"/>
      <c r="BN509" s="84"/>
      <c r="BO509" s="84"/>
      <c r="BP509" s="84"/>
      <c r="BQ509" s="84"/>
      <c r="BR509" s="84"/>
      <c r="BS509" s="84"/>
      <c r="BT509" s="84"/>
      <c r="BU509" s="84"/>
      <c r="BV509" s="84"/>
      <c r="BW509" s="84"/>
      <c r="BX509" s="85"/>
      <c r="BY509" s="86"/>
      <c r="BZ509" s="84"/>
      <c r="CA509" s="84"/>
      <c r="CB509" s="84"/>
      <c r="CC509" s="84"/>
      <c r="CD509" s="84"/>
      <c r="CE509" s="84"/>
      <c r="CF509" s="84"/>
      <c r="CG509" s="84"/>
      <c r="CH509" s="84"/>
      <c r="CI509" s="84"/>
      <c r="CJ509" s="84"/>
      <c r="CK509" s="84"/>
      <c r="CL509" s="84"/>
      <c r="CM509" s="84"/>
      <c r="CN509" s="84"/>
      <c r="CO509" s="84"/>
      <c r="CP509" s="84"/>
      <c r="CQ509" s="84"/>
      <c r="CR509" s="84"/>
      <c r="CS509" s="84"/>
      <c r="CT509" s="84"/>
      <c r="CU509" s="84"/>
      <c r="CV509" s="84"/>
      <c r="CW509" s="84"/>
      <c r="CX509" s="84"/>
      <c r="CY509" s="84"/>
      <c r="CZ509" s="84"/>
      <c r="DA509" s="84"/>
      <c r="DB509" s="84"/>
      <c r="DC509" s="85"/>
    </row>
    <row r="510" customFormat="false" ht="18.75" hidden="true" customHeight="false" outlineLevel="0" collapsed="false">
      <c r="A510" s="70" t="n">
        <f aca="false">(ROW()-6)/2</f>
        <v>252</v>
      </c>
      <c r="B510" s="71" t="n">
        <f aca="false">変更管理台帳!$A108</f>
        <v>102</v>
      </c>
      <c r="C510" s="72" t="str">
        <f aca="false">変更管理台帳!$B108</f>
        <v>動画登録画面</v>
      </c>
      <c r="D510" s="73" t="str">
        <f aca="false">変更管理台帳!$C108</f>
        <v>動画登録画面の新規作成</v>
      </c>
      <c r="E510" s="74" t="str">
        <f aca="false">変更管理台帳!$G108</f>
        <v>管理者</v>
      </c>
      <c r="F510" s="75" t="str">
        <f aca="false">変更管理台帳!$K108</f>
        <v>中級</v>
      </c>
      <c r="G510" s="76" t="n">
        <f aca="false">変更管理台帳!$L108</f>
        <v>0</v>
      </c>
      <c r="H510" s="112" t="s">
        <v>36</v>
      </c>
      <c r="I510" s="78" t="n">
        <f aca="false">変更管理台帳!$AE108</f>
        <v>2.55714285714286</v>
      </c>
      <c r="J510" s="79" t="s">
        <v>32</v>
      </c>
      <c r="K510" s="80"/>
      <c r="L510" s="81" t="str">
        <f aca="false">IF($K510&lt;&gt;"",WORKDAY($K510,$I510 -0.11,祝日・休校日!$B$3:$B$62),"")</f>
        <v/>
      </c>
      <c r="M510" s="76"/>
      <c r="N510" s="82" t="n">
        <f aca="false">IF(MAX(O510:DC510)&lt;&gt;0,IF(MAX(O511:DC511)/MAX(O510:DC510)=1,1,MAX(O511:DC511)/MAX(O510:DC510)),0)</f>
        <v>0</v>
      </c>
      <c r="O510" s="83"/>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5"/>
      <c r="AT510" s="86"/>
      <c r="AU510" s="84"/>
      <c r="AV510" s="84"/>
      <c r="AW510" s="84"/>
      <c r="AX510" s="84"/>
      <c r="AY510" s="84"/>
      <c r="AZ510" s="84"/>
      <c r="BA510" s="84"/>
      <c r="BB510" s="84"/>
      <c r="BC510" s="84"/>
      <c r="BD510" s="84"/>
      <c r="BE510" s="84"/>
      <c r="BF510" s="84"/>
      <c r="BG510" s="84"/>
      <c r="BH510" s="84"/>
      <c r="BI510" s="84"/>
      <c r="BJ510" s="84"/>
      <c r="BK510" s="84"/>
      <c r="BL510" s="84"/>
      <c r="BM510" s="84"/>
      <c r="BN510" s="84"/>
      <c r="BO510" s="84"/>
      <c r="BP510" s="84"/>
      <c r="BQ510" s="84"/>
      <c r="BR510" s="84"/>
      <c r="BS510" s="84"/>
      <c r="BT510" s="84"/>
      <c r="BU510" s="84"/>
      <c r="BV510" s="84"/>
      <c r="BW510" s="84"/>
      <c r="BX510" s="85"/>
      <c r="BY510" s="86"/>
      <c r="BZ510" s="84"/>
      <c r="CA510" s="84"/>
      <c r="CB510" s="84"/>
      <c r="CC510" s="84"/>
      <c r="CD510" s="84"/>
      <c r="CE510" s="84"/>
      <c r="CF510" s="84"/>
      <c r="CG510" s="84"/>
      <c r="CH510" s="84"/>
      <c r="CI510" s="84"/>
      <c r="CJ510" s="84"/>
      <c r="CK510" s="84"/>
      <c r="CL510" s="84"/>
      <c r="CM510" s="84"/>
      <c r="CN510" s="84"/>
      <c r="CO510" s="84"/>
      <c r="CP510" s="84"/>
      <c r="CQ510" s="84"/>
      <c r="CR510" s="84"/>
      <c r="CS510" s="84"/>
      <c r="CT510" s="84"/>
      <c r="CU510" s="84"/>
      <c r="CV510" s="84"/>
      <c r="CW510" s="84"/>
      <c r="CX510" s="84"/>
      <c r="CY510" s="84"/>
      <c r="CZ510" s="84"/>
      <c r="DA510" s="84"/>
      <c r="DB510" s="84"/>
      <c r="DC510" s="85"/>
    </row>
    <row r="511" customFormat="false" ht="18.75" hidden="true" customHeight="false" outlineLevel="0" collapsed="false">
      <c r="A511" s="87" t="n">
        <f aca="false">A510</f>
        <v>252</v>
      </c>
      <c r="B511" s="88" t="n">
        <f aca="false">B510</f>
        <v>102</v>
      </c>
      <c r="C511" s="89" t="str">
        <f aca="false">C510</f>
        <v>動画登録画面</v>
      </c>
      <c r="D511" s="90" t="str">
        <f aca="false">D510</f>
        <v>動画登録画面の新規作成</v>
      </c>
      <c r="E511" s="91" t="str">
        <f aca="false">E510</f>
        <v>管理者</v>
      </c>
      <c r="F511" s="91" t="str">
        <f aca="false">F510</f>
        <v>中級</v>
      </c>
      <c r="G511" s="91" t="n">
        <f aca="false">G510</f>
        <v>0</v>
      </c>
      <c r="H511" s="113" t="str">
        <f aca="false">H510</f>
        <v>設計</v>
      </c>
      <c r="I511" s="93" t="n">
        <f aca="false">I510</f>
        <v>2.55714285714286</v>
      </c>
      <c r="J511" s="94" t="s">
        <v>33</v>
      </c>
      <c r="K511" s="95"/>
      <c r="L511" s="96"/>
      <c r="M511" s="97" t="n">
        <f aca="false">M510</f>
        <v>0</v>
      </c>
      <c r="N511" s="98" t="n">
        <f aca="false">N510</f>
        <v>0</v>
      </c>
      <c r="O511" s="83"/>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5"/>
      <c r="AT511" s="86"/>
      <c r="AU511" s="84"/>
      <c r="AV511" s="84"/>
      <c r="AW511" s="84"/>
      <c r="AX511" s="84"/>
      <c r="AY511" s="84"/>
      <c r="AZ511" s="84"/>
      <c r="BA511" s="84"/>
      <c r="BB511" s="84"/>
      <c r="BC511" s="84"/>
      <c r="BD511" s="84"/>
      <c r="BE511" s="84"/>
      <c r="BF511" s="84"/>
      <c r="BG511" s="84"/>
      <c r="BH511" s="84"/>
      <c r="BI511" s="84"/>
      <c r="BJ511" s="84"/>
      <c r="BK511" s="84"/>
      <c r="BL511" s="84"/>
      <c r="BM511" s="84"/>
      <c r="BN511" s="84"/>
      <c r="BO511" s="84"/>
      <c r="BP511" s="84"/>
      <c r="BQ511" s="84"/>
      <c r="BR511" s="84"/>
      <c r="BS511" s="84"/>
      <c r="BT511" s="84"/>
      <c r="BU511" s="84"/>
      <c r="BV511" s="84"/>
      <c r="BW511" s="84"/>
      <c r="BX511" s="85"/>
      <c r="BY511" s="86"/>
      <c r="BZ511" s="84"/>
      <c r="CA511" s="84"/>
      <c r="CB511" s="84"/>
      <c r="CC511" s="84"/>
      <c r="CD511" s="84"/>
      <c r="CE511" s="84"/>
      <c r="CF511" s="84"/>
      <c r="CG511" s="84"/>
      <c r="CH511" s="84"/>
      <c r="CI511" s="84"/>
      <c r="CJ511" s="84"/>
      <c r="CK511" s="84"/>
      <c r="CL511" s="84"/>
      <c r="CM511" s="84"/>
      <c r="CN511" s="84"/>
      <c r="CO511" s="84"/>
      <c r="CP511" s="84"/>
      <c r="CQ511" s="84"/>
      <c r="CR511" s="84"/>
      <c r="CS511" s="84"/>
      <c r="CT511" s="84"/>
      <c r="CU511" s="84"/>
      <c r="CV511" s="84"/>
      <c r="CW511" s="84"/>
      <c r="CX511" s="84"/>
      <c r="CY511" s="84"/>
      <c r="CZ511" s="84"/>
      <c r="DA511" s="84"/>
      <c r="DB511" s="84"/>
      <c r="DC511" s="85"/>
    </row>
    <row r="512" customFormat="false" ht="18.75" hidden="true" customHeight="false" outlineLevel="0" collapsed="false">
      <c r="A512" s="70" t="n">
        <f aca="false">(ROW()-6)/2</f>
        <v>253</v>
      </c>
      <c r="B512" s="100" t="n">
        <f aca="false">B511</f>
        <v>102</v>
      </c>
      <c r="C512" s="101" t="str">
        <f aca="false">C511</f>
        <v>動画登録画面</v>
      </c>
      <c r="D512" s="102" t="str">
        <f aca="false">D511</f>
        <v>動画登録画面の新規作成</v>
      </c>
      <c r="E512" s="74" t="str">
        <f aca="false">E510</f>
        <v>管理者</v>
      </c>
      <c r="F512" s="74" t="str">
        <f aca="false">F510</f>
        <v>中級</v>
      </c>
      <c r="G512" s="74" t="n">
        <f aca="false">G510</f>
        <v>0</v>
      </c>
      <c r="H512" s="77" t="s">
        <v>31</v>
      </c>
      <c r="I512" s="78" t="n">
        <f aca="false">変更管理台帳!$AX108</f>
        <v>3.68571428571429</v>
      </c>
      <c r="J512" s="79" t="s">
        <v>32</v>
      </c>
      <c r="K512" s="81" t="str">
        <f aca="false">IF($L510&lt;&gt;"",WORKDAY($L510,1,祝日・休校日!$B$3:$B$62),"")</f>
        <v/>
      </c>
      <c r="L512" s="81" t="str">
        <f aca="false">IF($K512&lt;&gt;"",WORKDAY($K512,$I512 -0.11,祝日・休校日!$B$3:$B$62),"")</f>
        <v/>
      </c>
      <c r="M512" s="76" t="n">
        <f aca="false">M511</f>
        <v>0</v>
      </c>
      <c r="N512" s="82" t="n">
        <f aca="false">IF(MAX(O512:DC512)&lt;&gt;0,IF(MAX(O513:DC513)/MAX(O512:DC512)=1,1,MAX(O513:DC513)/MAX(O512:DC512)),0)</f>
        <v>0</v>
      </c>
      <c r="O512" s="83"/>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5"/>
      <c r="AT512" s="86"/>
      <c r="AU512" s="84"/>
      <c r="AV512" s="84"/>
      <c r="AW512" s="84"/>
      <c r="AX512" s="84"/>
      <c r="AY512" s="84"/>
      <c r="AZ512" s="84"/>
      <c r="BA512" s="84"/>
      <c r="BB512" s="84"/>
      <c r="BC512" s="84"/>
      <c r="BD512" s="84"/>
      <c r="BE512" s="84"/>
      <c r="BF512" s="84"/>
      <c r="BG512" s="84"/>
      <c r="BH512" s="84"/>
      <c r="BI512" s="84"/>
      <c r="BJ512" s="84"/>
      <c r="BK512" s="84"/>
      <c r="BL512" s="84"/>
      <c r="BM512" s="84"/>
      <c r="BN512" s="84"/>
      <c r="BO512" s="84"/>
      <c r="BP512" s="84"/>
      <c r="BQ512" s="84"/>
      <c r="BR512" s="84"/>
      <c r="BS512" s="84"/>
      <c r="BT512" s="84"/>
      <c r="BU512" s="84"/>
      <c r="BV512" s="84"/>
      <c r="BW512" s="84"/>
      <c r="BX512" s="85"/>
      <c r="BY512" s="86"/>
      <c r="BZ512" s="84"/>
      <c r="CA512" s="84"/>
      <c r="CB512" s="84"/>
      <c r="CC512" s="84"/>
      <c r="CD512" s="84"/>
      <c r="CE512" s="84"/>
      <c r="CF512" s="84"/>
      <c r="CG512" s="84"/>
      <c r="CH512" s="84"/>
      <c r="CI512" s="84"/>
      <c r="CJ512" s="84"/>
      <c r="CK512" s="84"/>
      <c r="CL512" s="84"/>
      <c r="CM512" s="84"/>
      <c r="CN512" s="84"/>
      <c r="CO512" s="84"/>
      <c r="CP512" s="84"/>
      <c r="CQ512" s="84"/>
      <c r="CR512" s="84"/>
      <c r="CS512" s="84"/>
      <c r="CT512" s="84"/>
      <c r="CU512" s="84"/>
      <c r="CV512" s="84"/>
      <c r="CW512" s="84"/>
      <c r="CX512" s="84"/>
      <c r="CY512" s="84"/>
      <c r="CZ512" s="84"/>
      <c r="DA512" s="84"/>
      <c r="DB512" s="84"/>
      <c r="DC512" s="85"/>
    </row>
    <row r="513" customFormat="false" ht="18.75" hidden="true" customHeight="false" outlineLevel="0" collapsed="false">
      <c r="A513" s="87" t="n">
        <f aca="false">A512</f>
        <v>253</v>
      </c>
      <c r="B513" s="105" t="n">
        <f aca="false">B512</f>
        <v>102</v>
      </c>
      <c r="C513" s="106" t="str">
        <f aca="false">C512</f>
        <v>動画登録画面</v>
      </c>
      <c r="D513" s="107" t="str">
        <f aca="false">D512</f>
        <v>動画登録画面の新規作成</v>
      </c>
      <c r="E513" s="91" t="str">
        <f aca="false">E512</f>
        <v>管理者</v>
      </c>
      <c r="F513" s="91" t="str">
        <f aca="false">F512</f>
        <v>中級</v>
      </c>
      <c r="G513" s="91" t="n">
        <f aca="false">G512</f>
        <v>0</v>
      </c>
      <c r="H513" s="92" t="str">
        <f aca="false">H512</f>
        <v>製造</v>
      </c>
      <c r="I513" s="93" t="n">
        <f aca="false">I512</f>
        <v>3.68571428571429</v>
      </c>
      <c r="J513" s="94" t="s">
        <v>33</v>
      </c>
      <c r="K513" s="110"/>
      <c r="L513" s="96"/>
      <c r="M513" s="97" t="n">
        <f aca="false">M512</f>
        <v>0</v>
      </c>
      <c r="N513" s="98" t="n">
        <f aca="false">N512</f>
        <v>0</v>
      </c>
      <c r="O513" s="83"/>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5"/>
      <c r="AT513" s="86"/>
      <c r="AU513" s="84"/>
      <c r="AV513" s="84"/>
      <c r="AW513" s="84"/>
      <c r="AX513" s="84"/>
      <c r="AY513" s="84"/>
      <c r="AZ513" s="84"/>
      <c r="BA513" s="84"/>
      <c r="BB513" s="84"/>
      <c r="BC513" s="84"/>
      <c r="BD513" s="84"/>
      <c r="BE513" s="84"/>
      <c r="BF513" s="84"/>
      <c r="BG513" s="84"/>
      <c r="BH513" s="84"/>
      <c r="BI513" s="84"/>
      <c r="BJ513" s="84"/>
      <c r="BK513" s="84"/>
      <c r="BL513" s="84"/>
      <c r="BM513" s="84"/>
      <c r="BN513" s="84"/>
      <c r="BO513" s="84"/>
      <c r="BP513" s="84"/>
      <c r="BQ513" s="84"/>
      <c r="BR513" s="84"/>
      <c r="BS513" s="84"/>
      <c r="BT513" s="84"/>
      <c r="BU513" s="84"/>
      <c r="BV513" s="84"/>
      <c r="BW513" s="84"/>
      <c r="BX513" s="85"/>
      <c r="BY513" s="86"/>
      <c r="BZ513" s="84"/>
      <c r="CA513" s="84"/>
      <c r="CB513" s="84"/>
      <c r="CC513" s="84"/>
      <c r="CD513" s="84"/>
      <c r="CE513" s="84"/>
      <c r="CF513" s="84"/>
      <c r="CG513" s="84"/>
      <c r="CH513" s="84"/>
      <c r="CI513" s="84"/>
      <c r="CJ513" s="84"/>
      <c r="CK513" s="84"/>
      <c r="CL513" s="84"/>
      <c r="CM513" s="84"/>
      <c r="CN513" s="84"/>
      <c r="CO513" s="84"/>
      <c r="CP513" s="84"/>
      <c r="CQ513" s="84"/>
      <c r="CR513" s="84"/>
      <c r="CS513" s="84"/>
      <c r="CT513" s="84"/>
      <c r="CU513" s="84"/>
      <c r="CV513" s="84"/>
      <c r="CW513" s="84"/>
      <c r="CX513" s="84"/>
      <c r="CY513" s="84"/>
      <c r="CZ513" s="84"/>
      <c r="DA513" s="84"/>
      <c r="DB513" s="84"/>
      <c r="DC513" s="85"/>
    </row>
    <row r="514" customFormat="false" ht="18.75" hidden="true" customHeight="false" outlineLevel="0" collapsed="false">
      <c r="A514" s="99" t="n">
        <f aca="false">(ROW()-6)/2</f>
        <v>254</v>
      </c>
      <c r="B514" s="100" t="n">
        <f aca="false">B513</f>
        <v>102</v>
      </c>
      <c r="C514" s="101" t="str">
        <f aca="false">C513</f>
        <v>動画登録画面</v>
      </c>
      <c r="D514" s="102" t="str">
        <f aca="false">D513</f>
        <v>動画登録画面の新規作成</v>
      </c>
      <c r="E514" s="74" t="str">
        <f aca="false">E512</f>
        <v>管理者</v>
      </c>
      <c r="F514" s="74" t="str">
        <f aca="false">F512</f>
        <v>中級</v>
      </c>
      <c r="G514" s="74" t="n">
        <f aca="false">G512</f>
        <v>0</v>
      </c>
      <c r="H514" s="103" t="s">
        <v>34</v>
      </c>
      <c r="I514" s="78" t="n">
        <f aca="false">変更管理台帳!$BW108</f>
        <v>3.85714285714286</v>
      </c>
      <c r="J514" s="79" t="s">
        <v>32</v>
      </c>
      <c r="K514" s="81" t="str">
        <f aca="false">IF($L512&lt;&gt;"",WORKDAY($L512,1,祝日・休校日!$B$3:$B$62),"")</f>
        <v/>
      </c>
      <c r="L514" s="81" t="str">
        <f aca="false">IF($K514&lt;&gt;"",WORKDAY($K514,$I514 -0.11,祝日・休校日!$B$3:$B$62),"")</f>
        <v/>
      </c>
      <c r="M514" s="76" t="n">
        <f aca="false">M513</f>
        <v>0</v>
      </c>
      <c r="N514" s="82" t="n">
        <f aca="false">IF(MAX(O514:DC514)&lt;&gt;0,IF(MAX(O515:DC515)/MAX(O514:DC514)=1,1,MAX(O515:DC515)/MAX(O514:DC514)),0)</f>
        <v>0</v>
      </c>
      <c r="O514" s="83"/>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5"/>
      <c r="AT514" s="86"/>
      <c r="AU514" s="84"/>
      <c r="AV514" s="84"/>
      <c r="AW514" s="84"/>
      <c r="AX514" s="84"/>
      <c r="AY514" s="84"/>
      <c r="AZ514" s="84"/>
      <c r="BA514" s="84"/>
      <c r="BB514" s="84"/>
      <c r="BC514" s="84"/>
      <c r="BD514" s="84"/>
      <c r="BE514" s="84"/>
      <c r="BF514" s="84"/>
      <c r="BG514" s="84"/>
      <c r="BH514" s="84"/>
      <c r="BI514" s="84"/>
      <c r="BJ514" s="84"/>
      <c r="BK514" s="84"/>
      <c r="BL514" s="84"/>
      <c r="BM514" s="84"/>
      <c r="BN514" s="84"/>
      <c r="BO514" s="84"/>
      <c r="BP514" s="84"/>
      <c r="BQ514" s="84"/>
      <c r="BR514" s="84"/>
      <c r="BS514" s="84"/>
      <c r="BT514" s="84"/>
      <c r="BU514" s="84"/>
      <c r="BV514" s="84"/>
      <c r="BW514" s="84"/>
      <c r="BX514" s="85"/>
      <c r="BY514" s="86"/>
      <c r="BZ514" s="84"/>
      <c r="CA514" s="84"/>
      <c r="CB514" s="84"/>
      <c r="CC514" s="84"/>
      <c r="CD514" s="84"/>
      <c r="CE514" s="84"/>
      <c r="CF514" s="84"/>
      <c r="CG514" s="84"/>
      <c r="CH514" s="84"/>
      <c r="CI514" s="84"/>
      <c r="CJ514" s="84"/>
      <c r="CK514" s="84"/>
      <c r="CL514" s="84"/>
      <c r="CM514" s="84"/>
      <c r="CN514" s="84"/>
      <c r="CO514" s="84"/>
      <c r="CP514" s="84"/>
      <c r="CQ514" s="84"/>
      <c r="CR514" s="84"/>
      <c r="CS514" s="84"/>
      <c r="CT514" s="84"/>
      <c r="CU514" s="84"/>
      <c r="CV514" s="84"/>
      <c r="CW514" s="84"/>
      <c r="CX514" s="84"/>
      <c r="CY514" s="84"/>
      <c r="CZ514" s="84"/>
      <c r="DA514" s="84"/>
      <c r="DB514" s="84"/>
      <c r="DC514" s="85"/>
    </row>
    <row r="515" customFormat="false" ht="18.75" hidden="true" customHeight="false" outlineLevel="0" collapsed="false">
      <c r="A515" s="104" t="n">
        <f aca="false">A514</f>
        <v>254</v>
      </c>
      <c r="B515" s="105" t="n">
        <f aca="false">B514</f>
        <v>102</v>
      </c>
      <c r="C515" s="106" t="str">
        <f aca="false">C514</f>
        <v>動画登録画面</v>
      </c>
      <c r="D515" s="107" t="str">
        <f aca="false">D514</f>
        <v>動画登録画面の新規作成</v>
      </c>
      <c r="E515" s="91" t="str">
        <f aca="false">E514</f>
        <v>管理者</v>
      </c>
      <c r="F515" s="91" t="str">
        <f aca="false">F514</f>
        <v>中級</v>
      </c>
      <c r="G515" s="91" t="n">
        <f aca="false">G514</f>
        <v>0</v>
      </c>
      <c r="H515" s="108" t="str">
        <f aca="false">H514</f>
        <v>試験</v>
      </c>
      <c r="I515" s="109" t="n">
        <f aca="false">I514</f>
        <v>3.85714285714286</v>
      </c>
      <c r="J515" s="94" t="s">
        <v>33</v>
      </c>
      <c r="K515" s="110"/>
      <c r="L515" s="96"/>
      <c r="M515" s="97" t="n">
        <f aca="false">M514</f>
        <v>0</v>
      </c>
      <c r="N515" s="98" t="n">
        <f aca="false">N514</f>
        <v>0</v>
      </c>
      <c r="O515" s="83"/>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5"/>
      <c r="AT515" s="86"/>
      <c r="AU515" s="84"/>
      <c r="AV515" s="84"/>
      <c r="AW515" s="84"/>
      <c r="AX515" s="84"/>
      <c r="AY515" s="84"/>
      <c r="AZ515" s="84"/>
      <c r="BA515" s="84"/>
      <c r="BB515" s="84"/>
      <c r="BC515" s="84"/>
      <c r="BD515" s="84"/>
      <c r="BE515" s="84"/>
      <c r="BF515" s="84"/>
      <c r="BG515" s="84"/>
      <c r="BH515" s="84"/>
      <c r="BI515" s="84"/>
      <c r="BJ515" s="84"/>
      <c r="BK515" s="84"/>
      <c r="BL515" s="84"/>
      <c r="BM515" s="84"/>
      <c r="BN515" s="84"/>
      <c r="BO515" s="84"/>
      <c r="BP515" s="84"/>
      <c r="BQ515" s="84"/>
      <c r="BR515" s="84"/>
      <c r="BS515" s="84"/>
      <c r="BT515" s="84"/>
      <c r="BU515" s="84"/>
      <c r="BV515" s="84"/>
      <c r="BW515" s="84"/>
      <c r="BX515" s="85"/>
      <c r="BY515" s="86"/>
      <c r="BZ515" s="84"/>
      <c r="CA515" s="84"/>
      <c r="CB515" s="84"/>
      <c r="CC515" s="84"/>
      <c r="CD515" s="84"/>
      <c r="CE515" s="84"/>
      <c r="CF515" s="84"/>
      <c r="CG515" s="84"/>
      <c r="CH515" s="84"/>
      <c r="CI515" s="84"/>
      <c r="CJ515" s="84"/>
      <c r="CK515" s="84"/>
      <c r="CL515" s="84"/>
      <c r="CM515" s="84"/>
      <c r="CN515" s="84"/>
      <c r="CO515" s="84"/>
      <c r="CP515" s="84"/>
      <c r="CQ515" s="84"/>
      <c r="CR515" s="84"/>
      <c r="CS515" s="84"/>
      <c r="CT515" s="84"/>
      <c r="CU515" s="84"/>
      <c r="CV515" s="84"/>
      <c r="CW515" s="84"/>
      <c r="CX515" s="84"/>
      <c r="CY515" s="84"/>
      <c r="CZ515" s="84"/>
      <c r="DA515" s="84"/>
      <c r="DB515" s="84"/>
      <c r="DC515" s="85"/>
    </row>
    <row r="516" customFormat="false" ht="18.75" hidden="true" customHeight="false" outlineLevel="0" collapsed="false">
      <c r="A516" s="70" t="n">
        <f aca="false">(ROW()-6)/2</f>
        <v>255</v>
      </c>
      <c r="B516" s="71" t="n">
        <f aca="false">変更管理台帳!$A109</f>
        <v>103</v>
      </c>
      <c r="C516" s="72" t="str">
        <f aca="false">変更管理台帳!$B109</f>
        <v>評価レポート一覧画面</v>
      </c>
      <c r="D516" s="73" t="str">
        <f aca="false">変更管理台帳!$C109</f>
        <v>評価レポート一覧画面の新規作成</v>
      </c>
      <c r="E516" s="74" t="str">
        <f aca="false">変更管理台帳!$G109</f>
        <v>管理者</v>
      </c>
      <c r="F516" s="75" t="str">
        <f aca="false">変更管理台帳!$K109</f>
        <v>中級</v>
      </c>
      <c r="G516" s="76" t="str">
        <f aca="false">変更管理台帳!$L109</f>
        <v>B</v>
      </c>
      <c r="H516" s="112" t="s">
        <v>36</v>
      </c>
      <c r="I516" s="78" t="n">
        <f aca="false">変更管理台帳!$AE109</f>
        <v>4.45714285714286</v>
      </c>
      <c r="J516" s="79" t="s">
        <v>32</v>
      </c>
      <c r="K516" s="80" t="n">
        <v>45384</v>
      </c>
      <c r="L516" s="81" t="n">
        <f aca="false">IF($K516&lt;&gt;"",WORKDAY($K516,$I516 -0.11,祝日・休校日!$B$3:$B$62),"")</f>
        <v>45390</v>
      </c>
      <c r="M516" s="76"/>
      <c r="N516" s="82" t="n">
        <f aca="false">IF(MAX(O516:DC516)&lt;&gt;0,IF(MAX(O517:DC517)/MAX(O516:DC516)=1,1,MAX(O517:DC517)/MAX(O516:DC516)),0)</f>
        <v>0</v>
      </c>
      <c r="O516" s="83"/>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5"/>
      <c r="AT516" s="86"/>
      <c r="AU516" s="84"/>
      <c r="AV516" s="84"/>
      <c r="AW516" s="84"/>
      <c r="AX516" s="84"/>
      <c r="AY516" s="84"/>
      <c r="AZ516" s="84"/>
      <c r="BA516" s="84"/>
      <c r="BB516" s="84"/>
      <c r="BC516" s="84"/>
      <c r="BD516" s="84"/>
      <c r="BE516" s="84"/>
      <c r="BF516" s="84"/>
      <c r="BG516" s="84"/>
      <c r="BH516" s="84"/>
      <c r="BI516" s="84"/>
      <c r="BJ516" s="84"/>
      <c r="BK516" s="84"/>
      <c r="BL516" s="84"/>
      <c r="BM516" s="84"/>
      <c r="BN516" s="84"/>
      <c r="BO516" s="84"/>
      <c r="BP516" s="84"/>
      <c r="BQ516" s="84"/>
      <c r="BR516" s="84"/>
      <c r="BS516" s="84"/>
      <c r="BT516" s="84"/>
      <c r="BU516" s="84"/>
      <c r="BV516" s="84"/>
      <c r="BW516" s="84"/>
      <c r="BX516" s="85"/>
      <c r="BY516" s="86"/>
      <c r="BZ516" s="84"/>
      <c r="CA516" s="84"/>
      <c r="CB516" s="84"/>
      <c r="CC516" s="84"/>
      <c r="CD516" s="84"/>
      <c r="CE516" s="84"/>
      <c r="CF516" s="84"/>
      <c r="CG516" s="84"/>
      <c r="CH516" s="84"/>
      <c r="CI516" s="84"/>
      <c r="CJ516" s="84"/>
      <c r="CK516" s="84"/>
      <c r="CL516" s="84"/>
      <c r="CM516" s="84"/>
      <c r="CN516" s="84"/>
      <c r="CO516" s="84"/>
      <c r="CP516" s="84"/>
      <c r="CQ516" s="84"/>
      <c r="CR516" s="84"/>
      <c r="CS516" s="84"/>
      <c r="CT516" s="84"/>
      <c r="CU516" s="84"/>
      <c r="CV516" s="84"/>
      <c r="CW516" s="84"/>
      <c r="CX516" s="84"/>
      <c r="CY516" s="84"/>
      <c r="CZ516" s="84"/>
      <c r="DA516" s="84"/>
      <c r="DB516" s="84"/>
      <c r="DC516" s="85"/>
    </row>
    <row r="517" customFormat="false" ht="18.75" hidden="true" customHeight="false" outlineLevel="0" collapsed="false">
      <c r="A517" s="87" t="n">
        <f aca="false">A516</f>
        <v>255</v>
      </c>
      <c r="B517" s="88" t="n">
        <f aca="false">B516</f>
        <v>103</v>
      </c>
      <c r="C517" s="89" t="str">
        <f aca="false">C516</f>
        <v>評価レポート一覧画面</v>
      </c>
      <c r="D517" s="90" t="str">
        <f aca="false">D516</f>
        <v>評価レポート一覧画面の新規作成</v>
      </c>
      <c r="E517" s="91" t="str">
        <f aca="false">E516</f>
        <v>管理者</v>
      </c>
      <c r="F517" s="91" t="str">
        <f aca="false">F516</f>
        <v>中級</v>
      </c>
      <c r="G517" s="91" t="str">
        <f aca="false">G516</f>
        <v>B</v>
      </c>
      <c r="H517" s="113" t="str">
        <f aca="false">H516</f>
        <v>設計</v>
      </c>
      <c r="I517" s="93" t="n">
        <f aca="false">I516</f>
        <v>4.45714285714286</v>
      </c>
      <c r="J517" s="94" t="s">
        <v>33</v>
      </c>
      <c r="K517" s="95"/>
      <c r="L517" s="96"/>
      <c r="M517" s="97" t="n">
        <f aca="false">M516</f>
        <v>0</v>
      </c>
      <c r="N517" s="98" t="n">
        <f aca="false">N516</f>
        <v>0</v>
      </c>
      <c r="O517" s="83"/>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5"/>
      <c r="AT517" s="86"/>
      <c r="AU517" s="84"/>
      <c r="AV517" s="84"/>
      <c r="AW517" s="84"/>
      <c r="AX517" s="84"/>
      <c r="AY517" s="84"/>
      <c r="AZ517" s="84"/>
      <c r="BA517" s="84"/>
      <c r="BB517" s="84"/>
      <c r="BC517" s="84"/>
      <c r="BD517" s="84"/>
      <c r="BE517" s="84"/>
      <c r="BF517" s="84"/>
      <c r="BG517" s="84"/>
      <c r="BH517" s="84"/>
      <c r="BI517" s="84"/>
      <c r="BJ517" s="84"/>
      <c r="BK517" s="84"/>
      <c r="BL517" s="84"/>
      <c r="BM517" s="84"/>
      <c r="BN517" s="84"/>
      <c r="BO517" s="84"/>
      <c r="BP517" s="84"/>
      <c r="BQ517" s="84"/>
      <c r="BR517" s="84"/>
      <c r="BS517" s="84"/>
      <c r="BT517" s="84"/>
      <c r="BU517" s="84"/>
      <c r="BV517" s="84"/>
      <c r="BW517" s="84"/>
      <c r="BX517" s="85"/>
      <c r="BY517" s="86"/>
      <c r="BZ517" s="84"/>
      <c r="CA517" s="84"/>
      <c r="CB517" s="84"/>
      <c r="CC517" s="84"/>
      <c r="CD517" s="84"/>
      <c r="CE517" s="84"/>
      <c r="CF517" s="84"/>
      <c r="CG517" s="84"/>
      <c r="CH517" s="84"/>
      <c r="CI517" s="84"/>
      <c r="CJ517" s="84"/>
      <c r="CK517" s="84"/>
      <c r="CL517" s="84"/>
      <c r="CM517" s="84"/>
      <c r="CN517" s="84"/>
      <c r="CO517" s="84"/>
      <c r="CP517" s="84"/>
      <c r="CQ517" s="84"/>
      <c r="CR517" s="84"/>
      <c r="CS517" s="84"/>
      <c r="CT517" s="84"/>
      <c r="CU517" s="84"/>
      <c r="CV517" s="84"/>
      <c r="CW517" s="84"/>
      <c r="CX517" s="84"/>
      <c r="CY517" s="84"/>
      <c r="CZ517" s="84"/>
      <c r="DA517" s="84"/>
      <c r="DB517" s="84"/>
      <c r="DC517" s="85"/>
    </row>
    <row r="518" customFormat="false" ht="18.75" hidden="true" customHeight="false" outlineLevel="0" collapsed="false">
      <c r="A518" s="70" t="n">
        <f aca="false">(ROW()-6)/2</f>
        <v>256</v>
      </c>
      <c r="B518" s="100" t="n">
        <f aca="false">B517</f>
        <v>103</v>
      </c>
      <c r="C518" s="101" t="str">
        <f aca="false">C517</f>
        <v>評価レポート一覧画面</v>
      </c>
      <c r="D518" s="102" t="str">
        <f aca="false">D517</f>
        <v>評価レポート一覧画面の新規作成</v>
      </c>
      <c r="E518" s="74" t="str">
        <f aca="false">E516</f>
        <v>管理者</v>
      </c>
      <c r="F518" s="74" t="str">
        <f aca="false">F516</f>
        <v>中級</v>
      </c>
      <c r="G518" s="74" t="str">
        <f aca="false">G516</f>
        <v>B</v>
      </c>
      <c r="H518" s="77" t="s">
        <v>31</v>
      </c>
      <c r="I518" s="78" t="n">
        <f aca="false">変更管理台帳!$AX109</f>
        <v>6.77142857142857</v>
      </c>
      <c r="J518" s="79" t="s">
        <v>32</v>
      </c>
      <c r="K518" s="81" t="n">
        <f aca="false">IF($L516&lt;&gt;"",WORKDAY($L516,1,祝日・休校日!$B$3:$B$62),"")</f>
        <v>45391</v>
      </c>
      <c r="L518" s="81" t="n">
        <f aca="false">IF($K518&lt;&gt;"",WORKDAY($K518,$I518 -0.11,祝日・休校日!$B$3:$B$62),"")</f>
        <v>45399</v>
      </c>
      <c r="M518" s="76" t="n">
        <f aca="false">M517</f>
        <v>0</v>
      </c>
      <c r="N518" s="82" t="n">
        <f aca="false">IF(MAX(O518:DC518)&lt;&gt;0,IF(MAX(O519:DC519)/MAX(O518:DC518)=1,1,MAX(O519:DC519)/MAX(O518:DC518)),0)</f>
        <v>0</v>
      </c>
      <c r="O518" s="83"/>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5"/>
      <c r="AT518" s="86"/>
      <c r="AU518" s="84"/>
      <c r="AV518" s="84"/>
      <c r="AW518" s="84"/>
      <c r="AX518" s="84"/>
      <c r="AY518" s="84"/>
      <c r="AZ518" s="84"/>
      <c r="BA518" s="84"/>
      <c r="BB518" s="84"/>
      <c r="BC518" s="84"/>
      <c r="BD518" s="84"/>
      <c r="BE518" s="84"/>
      <c r="BF518" s="84"/>
      <c r="BG518" s="84"/>
      <c r="BH518" s="84"/>
      <c r="BI518" s="84"/>
      <c r="BJ518" s="84"/>
      <c r="BK518" s="84"/>
      <c r="BL518" s="84"/>
      <c r="BM518" s="84"/>
      <c r="BN518" s="84"/>
      <c r="BO518" s="84"/>
      <c r="BP518" s="84"/>
      <c r="BQ518" s="84"/>
      <c r="BR518" s="84"/>
      <c r="BS518" s="84"/>
      <c r="BT518" s="84"/>
      <c r="BU518" s="84"/>
      <c r="BV518" s="84"/>
      <c r="BW518" s="84"/>
      <c r="BX518" s="85"/>
      <c r="BY518" s="86"/>
      <c r="BZ518" s="84"/>
      <c r="CA518" s="84"/>
      <c r="CB518" s="84"/>
      <c r="CC518" s="84"/>
      <c r="CD518" s="84"/>
      <c r="CE518" s="84"/>
      <c r="CF518" s="84"/>
      <c r="CG518" s="84"/>
      <c r="CH518" s="84"/>
      <c r="CI518" s="84"/>
      <c r="CJ518" s="84"/>
      <c r="CK518" s="84"/>
      <c r="CL518" s="84"/>
      <c r="CM518" s="84"/>
      <c r="CN518" s="84"/>
      <c r="CO518" s="84"/>
      <c r="CP518" s="84"/>
      <c r="CQ518" s="84"/>
      <c r="CR518" s="84"/>
      <c r="CS518" s="84"/>
      <c r="CT518" s="84"/>
      <c r="CU518" s="84"/>
      <c r="CV518" s="84"/>
      <c r="CW518" s="84"/>
      <c r="CX518" s="84"/>
      <c r="CY518" s="84"/>
      <c r="CZ518" s="84"/>
      <c r="DA518" s="84"/>
      <c r="DB518" s="84"/>
      <c r="DC518" s="85"/>
    </row>
    <row r="519" customFormat="false" ht="18.75" hidden="true" customHeight="false" outlineLevel="0" collapsed="false">
      <c r="A519" s="87" t="n">
        <f aca="false">A518</f>
        <v>256</v>
      </c>
      <c r="B519" s="105" t="n">
        <f aca="false">B518</f>
        <v>103</v>
      </c>
      <c r="C519" s="106" t="str">
        <f aca="false">C518</f>
        <v>評価レポート一覧画面</v>
      </c>
      <c r="D519" s="107" t="str">
        <f aca="false">D518</f>
        <v>評価レポート一覧画面の新規作成</v>
      </c>
      <c r="E519" s="91" t="str">
        <f aca="false">E518</f>
        <v>管理者</v>
      </c>
      <c r="F519" s="91" t="str">
        <f aca="false">F518</f>
        <v>中級</v>
      </c>
      <c r="G519" s="91" t="str">
        <f aca="false">G518</f>
        <v>B</v>
      </c>
      <c r="H519" s="92" t="str">
        <f aca="false">H518</f>
        <v>製造</v>
      </c>
      <c r="I519" s="93" t="n">
        <f aca="false">I518</f>
        <v>6.77142857142857</v>
      </c>
      <c r="J519" s="94" t="s">
        <v>33</v>
      </c>
      <c r="K519" s="110"/>
      <c r="L519" s="96"/>
      <c r="M519" s="97" t="n">
        <f aca="false">M518</f>
        <v>0</v>
      </c>
      <c r="N519" s="98" t="n">
        <f aca="false">N518</f>
        <v>0</v>
      </c>
      <c r="O519" s="83"/>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5"/>
      <c r="AT519" s="86"/>
      <c r="AU519" s="84"/>
      <c r="AV519" s="84"/>
      <c r="AW519" s="84"/>
      <c r="AX519" s="84"/>
      <c r="AY519" s="84"/>
      <c r="AZ519" s="84"/>
      <c r="BA519" s="84"/>
      <c r="BB519" s="84"/>
      <c r="BC519" s="84"/>
      <c r="BD519" s="84"/>
      <c r="BE519" s="84"/>
      <c r="BF519" s="84"/>
      <c r="BG519" s="84"/>
      <c r="BH519" s="84"/>
      <c r="BI519" s="84"/>
      <c r="BJ519" s="84"/>
      <c r="BK519" s="84"/>
      <c r="BL519" s="84"/>
      <c r="BM519" s="84"/>
      <c r="BN519" s="84"/>
      <c r="BO519" s="84"/>
      <c r="BP519" s="84"/>
      <c r="BQ519" s="84"/>
      <c r="BR519" s="84"/>
      <c r="BS519" s="84"/>
      <c r="BT519" s="84"/>
      <c r="BU519" s="84"/>
      <c r="BV519" s="84"/>
      <c r="BW519" s="84"/>
      <c r="BX519" s="85"/>
      <c r="BY519" s="86"/>
      <c r="BZ519" s="84"/>
      <c r="CA519" s="84"/>
      <c r="CB519" s="84"/>
      <c r="CC519" s="84"/>
      <c r="CD519" s="84"/>
      <c r="CE519" s="84"/>
      <c r="CF519" s="84"/>
      <c r="CG519" s="84"/>
      <c r="CH519" s="84"/>
      <c r="CI519" s="84"/>
      <c r="CJ519" s="84"/>
      <c r="CK519" s="84"/>
      <c r="CL519" s="84"/>
      <c r="CM519" s="84"/>
      <c r="CN519" s="84"/>
      <c r="CO519" s="84"/>
      <c r="CP519" s="84"/>
      <c r="CQ519" s="84"/>
      <c r="CR519" s="84"/>
      <c r="CS519" s="84"/>
      <c r="CT519" s="84"/>
      <c r="CU519" s="84"/>
      <c r="CV519" s="84"/>
      <c r="CW519" s="84"/>
      <c r="CX519" s="84"/>
      <c r="CY519" s="84"/>
      <c r="CZ519" s="84"/>
      <c r="DA519" s="84"/>
      <c r="DB519" s="84"/>
      <c r="DC519" s="85"/>
    </row>
    <row r="520" customFormat="false" ht="18.75" hidden="true" customHeight="false" outlineLevel="0" collapsed="false">
      <c r="A520" s="99" t="n">
        <f aca="false">(ROW()-6)/2</f>
        <v>257</v>
      </c>
      <c r="B520" s="100" t="n">
        <f aca="false">B519</f>
        <v>103</v>
      </c>
      <c r="C520" s="101" t="str">
        <f aca="false">C519</f>
        <v>評価レポート一覧画面</v>
      </c>
      <c r="D520" s="102" t="str">
        <f aca="false">D519</f>
        <v>評価レポート一覧画面の新規作成</v>
      </c>
      <c r="E520" s="74" t="str">
        <f aca="false">E518</f>
        <v>管理者</v>
      </c>
      <c r="F520" s="74" t="str">
        <f aca="false">F518</f>
        <v>中級</v>
      </c>
      <c r="G520" s="74" t="str">
        <f aca="false">G518</f>
        <v>B</v>
      </c>
      <c r="H520" s="103" t="s">
        <v>34</v>
      </c>
      <c r="I520" s="78" t="n">
        <f aca="false">変更管理台帳!$BW109</f>
        <v>4.2</v>
      </c>
      <c r="J520" s="79" t="s">
        <v>32</v>
      </c>
      <c r="K520" s="81" t="n">
        <f aca="false">IF($L518&lt;&gt;"",WORKDAY($L518,1,祝日・休校日!$B$3:$B$62),"")</f>
        <v>45400</v>
      </c>
      <c r="L520" s="81" t="n">
        <f aca="false">IF($K520&lt;&gt;"",WORKDAY($K520,$I520 -0.11,祝日・休校日!$B$3:$B$62),"")</f>
        <v>45406</v>
      </c>
      <c r="M520" s="76" t="n">
        <f aca="false">M519</f>
        <v>0</v>
      </c>
      <c r="N520" s="82" t="n">
        <f aca="false">IF(MAX(O520:DC520)&lt;&gt;0,IF(MAX(O521:DC521)/MAX(O520:DC520)=1,1,MAX(O521:DC521)/MAX(O520:DC520)),0)</f>
        <v>0</v>
      </c>
      <c r="O520" s="83"/>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5"/>
      <c r="AT520" s="86"/>
      <c r="AU520" s="84"/>
      <c r="AV520" s="84"/>
      <c r="AW520" s="84"/>
      <c r="AX520" s="84"/>
      <c r="AY520" s="84"/>
      <c r="AZ520" s="84"/>
      <c r="BA520" s="84"/>
      <c r="BB520" s="84"/>
      <c r="BC520" s="84"/>
      <c r="BD520" s="84"/>
      <c r="BE520" s="84"/>
      <c r="BF520" s="84"/>
      <c r="BG520" s="84"/>
      <c r="BH520" s="84"/>
      <c r="BI520" s="84"/>
      <c r="BJ520" s="84"/>
      <c r="BK520" s="84"/>
      <c r="BL520" s="84"/>
      <c r="BM520" s="84"/>
      <c r="BN520" s="84"/>
      <c r="BO520" s="84"/>
      <c r="BP520" s="84"/>
      <c r="BQ520" s="84"/>
      <c r="BR520" s="84"/>
      <c r="BS520" s="84"/>
      <c r="BT520" s="84"/>
      <c r="BU520" s="84"/>
      <c r="BV520" s="84"/>
      <c r="BW520" s="84"/>
      <c r="BX520" s="85"/>
      <c r="BY520" s="86"/>
      <c r="BZ520" s="84"/>
      <c r="CA520" s="84"/>
      <c r="CB520" s="84"/>
      <c r="CC520" s="84"/>
      <c r="CD520" s="84"/>
      <c r="CE520" s="84"/>
      <c r="CF520" s="84"/>
      <c r="CG520" s="84"/>
      <c r="CH520" s="84"/>
      <c r="CI520" s="84"/>
      <c r="CJ520" s="84"/>
      <c r="CK520" s="84"/>
      <c r="CL520" s="84"/>
      <c r="CM520" s="84"/>
      <c r="CN520" s="84"/>
      <c r="CO520" s="84"/>
      <c r="CP520" s="84"/>
      <c r="CQ520" s="84"/>
      <c r="CR520" s="84"/>
      <c r="CS520" s="84"/>
      <c r="CT520" s="84"/>
      <c r="CU520" s="84"/>
      <c r="CV520" s="84"/>
      <c r="CW520" s="84"/>
      <c r="CX520" s="84"/>
      <c r="CY520" s="84"/>
      <c r="CZ520" s="84"/>
      <c r="DA520" s="84"/>
      <c r="DB520" s="84"/>
      <c r="DC520" s="85"/>
    </row>
    <row r="521" customFormat="false" ht="18.75" hidden="true" customHeight="false" outlineLevel="0" collapsed="false">
      <c r="A521" s="104" t="n">
        <f aca="false">A520</f>
        <v>257</v>
      </c>
      <c r="B521" s="105" t="n">
        <f aca="false">B520</f>
        <v>103</v>
      </c>
      <c r="C521" s="106" t="str">
        <f aca="false">C520</f>
        <v>評価レポート一覧画面</v>
      </c>
      <c r="D521" s="107" t="str">
        <f aca="false">D520</f>
        <v>評価レポート一覧画面の新規作成</v>
      </c>
      <c r="E521" s="91" t="str">
        <f aca="false">E520</f>
        <v>管理者</v>
      </c>
      <c r="F521" s="91" t="str">
        <f aca="false">F520</f>
        <v>中級</v>
      </c>
      <c r="G521" s="91" t="str">
        <f aca="false">G520</f>
        <v>B</v>
      </c>
      <c r="H521" s="108" t="str">
        <f aca="false">H520</f>
        <v>試験</v>
      </c>
      <c r="I521" s="109" t="n">
        <f aca="false">I520</f>
        <v>4.2</v>
      </c>
      <c r="J521" s="94" t="s">
        <v>33</v>
      </c>
      <c r="K521" s="110"/>
      <c r="L521" s="96"/>
      <c r="M521" s="97" t="n">
        <f aca="false">M520</f>
        <v>0</v>
      </c>
      <c r="N521" s="98" t="n">
        <f aca="false">N520</f>
        <v>0</v>
      </c>
      <c r="O521" s="83"/>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5"/>
      <c r="AT521" s="86"/>
      <c r="AU521" s="84"/>
      <c r="AV521" s="84"/>
      <c r="AW521" s="84"/>
      <c r="AX521" s="84"/>
      <c r="AY521" s="84"/>
      <c r="AZ521" s="84"/>
      <c r="BA521" s="84"/>
      <c r="BB521" s="84"/>
      <c r="BC521" s="84"/>
      <c r="BD521" s="84"/>
      <c r="BE521" s="84"/>
      <c r="BF521" s="84"/>
      <c r="BG521" s="84"/>
      <c r="BH521" s="84"/>
      <c r="BI521" s="84"/>
      <c r="BJ521" s="84"/>
      <c r="BK521" s="84"/>
      <c r="BL521" s="84"/>
      <c r="BM521" s="84"/>
      <c r="BN521" s="84"/>
      <c r="BO521" s="84"/>
      <c r="BP521" s="84"/>
      <c r="BQ521" s="84"/>
      <c r="BR521" s="84"/>
      <c r="BS521" s="84"/>
      <c r="BT521" s="84"/>
      <c r="BU521" s="84"/>
      <c r="BV521" s="84"/>
      <c r="BW521" s="84"/>
      <c r="BX521" s="85"/>
      <c r="BY521" s="86"/>
      <c r="BZ521" s="84"/>
      <c r="CA521" s="84"/>
      <c r="CB521" s="84"/>
      <c r="CC521" s="84"/>
      <c r="CD521" s="84"/>
      <c r="CE521" s="84"/>
      <c r="CF521" s="84"/>
      <c r="CG521" s="84"/>
      <c r="CH521" s="84"/>
      <c r="CI521" s="84"/>
      <c r="CJ521" s="84"/>
      <c r="CK521" s="84"/>
      <c r="CL521" s="84"/>
      <c r="CM521" s="84"/>
      <c r="CN521" s="84"/>
      <c r="CO521" s="84"/>
      <c r="CP521" s="84"/>
      <c r="CQ521" s="84"/>
      <c r="CR521" s="84"/>
      <c r="CS521" s="84"/>
      <c r="CT521" s="84"/>
      <c r="CU521" s="84"/>
      <c r="CV521" s="84"/>
      <c r="CW521" s="84"/>
      <c r="CX521" s="84"/>
      <c r="CY521" s="84"/>
      <c r="CZ521" s="84"/>
      <c r="DA521" s="84"/>
      <c r="DB521" s="84"/>
      <c r="DC521" s="85"/>
    </row>
    <row r="522" customFormat="false" ht="18.75" hidden="true" customHeight="false" outlineLevel="0" collapsed="false">
      <c r="A522" s="70" t="n">
        <f aca="false">(ROW()-6)/2</f>
        <v>258</v>
      </c>
      <c r="B522" s="71" t="n">
        <f aca="false">変更管理台帳!$A110</f>
        <v>104</v>
      </c>
      <c r="C522" s="72" t="str">
        <f aca="false">変更管理台帳!$B110</f>
        <v>企業一覧画面</v>
      </c>
      <c r="D522" s="73" t="str">
        <f aca="false">変更管理台帳!$C110</f>
        <v>企業一覧画面の新規作成</v>
      </c>
      <c r="E522" s="74" t="str">
        <f aca="false">変更管理台帳!$G110</f>
        <v>管理者</v>
      </c>
      <c r="F522" s="75" t="str">
        <f aca="false">変更管理台帳!$K110</f>
        <v>中級</v>
      </c>
      <c r="G522" s="76" t="n">
        <f aca="false">変更管理台帳!$L110</f>
        <v>0</v>
      </c>
      <c r="H522" s="112" t="s">
        <v>36</v>
      </c>
      <c r="I522" s="78" t="n">
        <f aca="false">変更管理台帳!$AE110</f>
        <v>3.78571428571429</v>
      </c>
      <c r="J522" s="79" t="s">
        <v>32</v>
      </c>
      <c r="K522" s="80"/>
      <c r="L522" s="81" t="str">
        <f aca="false">IF($K522&lt;&gt;"",WORKDAY($K522,$I522 -0.11,祝日・休校日!$B$3:$B$62),"")</f>
        <v/>
      </c>
      <c r="M522" s="76"/>
      <c r="N522" s="82" t="n">
        <f aca="false">IF(MAX(O522:DC522)&lt;&gt;0,IF(MAX(O523:DC523)/MAX(O522:DC522)=1,1,MAX(O523:DC523)/MAX(O522:DC522)),0)</f>
        <v>0</v>
      </c>
      <c r="O522" s="83"/>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5"/>
      <c r="AT522" s="86"/>
      <c r="AU522" s="84"/>
      <c r="AV522" s="84"/>
      <c r="AW522" s="84"/>
      <c r="AX522" s="84"/>
      <c r="AY522" s="84"/>
      <c r="AZ522" s="84"/>
      <c r="BA522" s="84"/>
      <c r="BB522" s="84"/>
      <c r="BC522" s="84"/>
      <c r="BD522" s="84"/>
      <c r="BE522" s="84"/>
      <c r="BF522" s="84"/>
      <c r="BG522" s="84"/>
      <c r="BH522" s="84"/>
      <c r="BI522" s="84"/>
      <c r="BJ522" s="84"/>
      <c r="BK522" s="84"/>
      <c r="BL522" s="84"/>
      <c r="BM522" s="84"/>
      <c r="BN522" s="84"/>
      <c r="BO522" s="84"/>
      <c r="BP522" s="84"/>
      <c r="BQ522" s="84"/>
      <c r="BR522" s="84"/>
      <c r="BS522" s="84"/>
      <c r="BT522" s="84"/>
      <c r="BU522" s="84"/>
      <c r="BV522" s="84"/>
      <c r="BW522" s="84"/>
      <c r="BX522" s="85"/>
      <c r="BY522" s="86"/>
      <c r="BZ522" s="84"/>
      <c r="CA522" s="84"/>
      <c r="CB522" s="84"/>
      <c r="CC522" s="84"/>
      <c r="CD522" s="84"/>
      <c r="CE522" s="84"/>
      <c r="CF522" s="84"/>
      <c r="CG522" s="84"/>
      <c r="CH522" s="84"/>
      <c r="CI522" s="84"/>
      <c r="CJ522" s="84"/>
      <c r="CK522" s="84"/>
      <c r="CL522" s="84"/>
      <c r="CM522" s="84"/>
      <c r="CN522" s="84"/>
      <c r="CO522" s="84"/>
      <c r="CP522" s="84"/>
      <c r="CQ522" s="84"/>
      <c r="CR522" s="84"/>
      <c r="CS522" s="84"/>
      <c r="CT522" s="84"/>
      <c r="CU522" s="84"/>
      <c r="CV522" s="84"/>
      <c r="CW522" s="84"/>
      <c r="CX522" s="84"/>
      <c r="CY522" s="84"/>
      <c r="CZ522" s="84"/>
      <c r="DA522" s="84"/>
      <c r="DB522" s="84"/>
      <c r="DC522" s="85"/>
    </row>
    <row r="523" customFormat="false" ht="18.75" hidden="true" customHeight="false" outlineLevel="0" collapsed="false">
      <c r="A523" s="87" t="n">
        <f aca="false">A522</f>
        <v>258</v>
      </c>
      <c r="B523" s="88" t="n">
        <f aca="false">B522</f>
        <v>104</v>
      </c>
      <c r="C523" s="89" t="str">
        <f aca="false">C522</f>
        <v>企業一覧画面</v>
      </c>
      <c r="D523" s="90" t="str">
        <f aca="false">D522</f>
        <v>企業一覧画面の新規作成</v>
      </c>
      <c r="E523" s="91" t="str">
        <f aca="false">E522</f>
        <v>管理者</v>
      </c>
      <c r="F523" s="91" t="str">
        <f aca="false">F522</f>
        <v>中級</v>
      </c>
      <c r="G523" s="91" t="n">
        <f aca="false">G522</f>
        <v>0</v>
      </c>
      <c r="H523" s="113" t="str">
        <f aca="false">H522</f>
        <v>設計</v>
      </c>
      <c r="I523" s="93" t="n">
        <f aca="false">I522</f>
        <v>3.78571428571429</v>
      </c>
      <c r="J523" s="94" t="s">
        <v>33</v>
      </c>
      <c r="K523" s="95"/>
      <c r="L523" s="96"/>
      <c r="M523" s="97" t="n">
        <f aca="false">M522</f>
        <v>0</v>
      </c>
      <c r="N523" s="98" t="n">
        <f aca="false">N522</f>
        <v>0</v>
      </c>
      <c r="O523" s="83"/>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5"/>
      <c r="AT523" s="86"/>
      <c r="AU523" s="84"/>
      <c r="AV523" s="84"/>
      <c r="AW523" s="84"/>
      <c r="AX523" s="84"/>
      <c r="AY523" s="84"/>
      <c r="AZ523" s="84"/>
      <c r="BA523" s="84"/>
      <c r="BB523" s="84"/>
      <c r="BC523" s="84"/>
      <c r="BD523" s="84"/>
      <c r="BE523" s="84"/>
      <c r="BF523" s="84"/>
      <c r="BG523" s="84"/>
      <c r="BH523" s="84"/>
      <c r="BI523" s="84"/>
      <c r="BJ523" s="84"/>
      <c r="BK523" s="84"/>
      <c r="BL523" s="84"/>
      <c r="BM523" s="84"/>
      <c r="BN523" s="84"/>
      <c r="BO523" s="84"/>
      <c r="BP523" s="84"/>
      <c r="BQ523" s="84"/>
      <c r="BR523" s="84"/>
      <c r="BS523" s="84"/>
      <c r="BT523" s="84"/>
      <c r="BU523" s="84"/>
      <c r="BV523" s="84"/>
      <c r="BW523" s="84"/>
      <c r="BX523" s="85"/>
      <c r="BY523" s="86"/>
      <c r="BZ523" s="84"/>
      <c r="CA523" s="84"/>
      <c r="CB523" s="84"/>
      <c r="CC523" s="84"/>
      <c r="CD523" s="84"/>
      <c r="CE523" s="84"/>
      <c r="CF523" s="84"/>
      <c r="CG523" s="84"/>
      <c r="CH523" s="84"/>
      <c r="CI523" s="84"/>
      <c r="CJ523" s="84"/>
      <c r="CK523" s="84"/>
      <c r="CL523" s="84"/>
      <c r="CM523" s="84"/>
      <c r="CN523" s="84"/>
      <c r="CO523" s="84"/>
      <c r="CP523" s="84"/>
      <c r="CQ523" s="84"/>
      <c r="CR523" s="84"/>
      <c r="CS523" s="84"/>
      <c r="CT523" s="84"/>
      <c r="CU523" s="84"/>
      <c r="CV523" s="84"/>
      <c r="CW523" s="84"/>
      <c r="CX523" s="84"/>
      <c r="CY523" s="84"/>
      <c r="CZ523" s="84"/>
      <c r="DA523" s="84"/>
      <c r="DB523" s="84"/>
      <c r="DC523" s="85"/>
    </row>
    <row r="524" customFormat="false" ht="18.75" hidden="true" customHeight="false" outlineLevel="0" collapsed="false">
      <c r="A524" s="70" t="n">
        <f aca="false">(ROW()-6)/2</f>
        <v>259</v>
      </c>
      <c r="B524" s="100" t="n">
        <f aca="false">B523</f>
        <v>104</v>
      </c>
      <c r="C524" s="101" t="str">
        <f aca="false">C523</f>
        <v>企業一覧画面</v>
      </c>
      <c r="D524" s="102" t="str">
        <f aca="false">D523</f>
        <v>企業一覧画面の新規作成</v>
      </c>
      <c r="E524" s="74" t="str">
        <f aca="false">E522</f>
        <v>管理者</v>
      </c>
      <c r="F524" s="74" t="str">
        <f aca="false">F522</f>
        <v>中級</v>
      </c>
      <c r="G524" s="74" t="n">
        <f aca="false">G522</f>
        <v>0</v>
      </c>
      <c r="H524" s="77" t="s">
        <v>31</v>
      </c>
      <c r="I524" s="78" t="n">
        <f aca="false">変更管理台帳!$AX110</f>
        <v>4.54285714285714</v>
      </c>
      <c r="J524" s="79" t="s">
        <v>32</v>
      </c>
      <c r="K524" s="81" t="str">
        <f aca="false">IF($L522&lt;&gt;"",WORKDAY($L522,1,祝日・休校日!$B$3:$B$62),"")</f>
        <v/>
      </c>
      <c r="L524" s="81" t="str">
        <f aca="false">IF($K524&lt;&gt;"",WORKDAY($K524,$I524 -0.11,祝日・休校日!$B$3:$B$62),"")</f>
        <v/>
      </c>
      <c r="M524" s="76" t="n">
        <f aca="false">M523</f>
        <v>0</v>
      </c>
      <c r="N524" s="82" t="n">
        <f aca="false">IF(MAX(O524:DC524)&lt;&gt;0,IF(MAX(O525:DC525)/MAX(O524:DC524)=1,1,MAX(O525:DC525)/MAX(O524:DC524)),0)</f>
        <v>0</v>
      </c>
      <c r="O524" s="83"/>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5"/>
      <c r="AT524" s="86"/>
      <c r="AU524" s="84"/>
      <c r="AV524" s="84"/>
      <c r="AW524" s="84"/>
      <c r="AX524" s="84"/>
      <c r="AY524" s="84"/>
      <c r="AZ524" s="84"/>
      <c r="BA524" s="84"/>
      <c r="BB524" s="84"/>
      <c r="BC524" s="84"/>
      <c r="BD524" s="84"/>
      <c r="BE524" s="84"/>
      <c r="BF524" s="84"/>
      <c r="BG524" s="84"/>
      <c r="BH524" s="84"/>
      <c r="BI524" s="84"/>
      <c r="BJ524" s="84"/>
      <c r="BK524" s="84"/>
      <c r="BL524" s="84"/>
      <c r="BM524" s="84"/>
      <c r="BN524" s="84"/>
      <c r="BO524" s="84"/>
      <c r="BP524" s="84"/>
      <c r="BQ524" s="84"/>
      <c r="BR524" s="84"/>
      <c r="BS524" s="84"/>
      <c r="BT524" s="84"/>
      <c r="BU524" s="84"/>
      <c r="BV524" s="84"/>
      <c r="BW524" s="84"/>
      <c r="BX524" s="85"/>
      <c r="BY524" s="86"/>
      <c r="BZ524" s="84"/>
      <c r="CA524" s="84"/>
      <c r="CB524" s="84"/>
      <c r="CC524" s="84"/>
      <c r="CD524" s="84"/>
      <c r="CE524" s="84"/>
      <c r="CF524" s="84"/>
      <c r="CG524" s="84"/>
      <c r="CH524" s="84"/>
      <c r="CI524" s="84"/>
      <c r="CJ524" s="84"/>
      <c r="CK524" s="84"/>
      <c r="CL524" s="84"/>
      <c r="CM524" s="84"/>
      <c r="CN524" s="84"/>
      <c r="CO524" s="84"/>
      <c r="CP524" s="84"/>
      <c r="CQ524" s="84"/>
      <c r="CR524" s="84"/>
      <c r="CS524" s="84"/>
      <c r="CT524" s="84"/>
      <c r="CU524" s="84"/>
      <c r="CV524" s="84"/>
      <c r="CW524" s="84"/>
      <c r="CX524" s="84"/>
      <c r="CY524" s="84"/>
      <c r="CZ524" s="84"/>
      <c r="DA524" s="84"/>
      <c r="DB524" s="84"/>
      <c r="DC524" s="85"/>
    </row>
    <row r="525" customFormat="false" ht="18.75" hidden="true" customHeight="false" outlineLevel="0" collapsed="false">
      <c r="A525" s="87" t="n">
        <f aca="false">A524</f>
        <v>259</v>
      </c>
      <c r="B525" s="105" t="n">
        <f aca="false">B524</f>
        <v>104</v>
      </c>
      <c r="C525" s="106" t="str">
        <f aca="false">C524</f>
        <v>企業一覧画面</v>
      </c>
      <c r="D525" s="107" t="str">
        <f aca="false">D524</f>
        <v>企業一覧画面の新規作成</v>
      </c>
      <c r="E525" s="91" t="str">
        <f aca="false">E524</f>
        <v>管理者</v>
      </c>
      <c r="F525" s="91" t="str">
        <f aca="false">F524</f>
        <v>中級</v>
      </c>
      <c r="G525" s="91" t="n">
        <f aca="false">G524</f>
        <v>0</v>
      </c>
      <c r="H525" s="92" t="str">
        <f aca="false">H524</f>
        <v>製造</v>
      </c>
      <c r="I525" s="93" t="n">
        <f aca="false">I524</f>
        <v>4.54285714285714</v>
      </c>
      <c r="J525" s="94" t="s">
        <v>33</v>
      </c>
      <c r="K525" s="110"/>
      <c r="L525" s="96"/>
      <c r="M525" s="97" t="n">
        <f aca="false">M524</f>
        <v>0</v>
      </c>
      <c r="N525" s="98" t="n">
        <f aca="false">N524</f>
        <v>0</v>
      </c>
      <c r="O525" s="83"/>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5"/>
      <c r="AT525" s="86"/>
      <c r="AU525" s="84"/>
      <c r="AV525" s="84"/>
      <c r="AW525" s="84"/>
      <c r="AX525" s="84"/>
      <c r="AY525" s="84"/>
      <c r="AZ525" s="84"/>
      <c r="BA525" s="84"/>
      <c r="BB525" s="84"/>
      <c r="BC525" s="84"/>
      <c r="BD525" s="84"/>
      <c r="BE525" s="84"/>
      <c r="BF525" s="84"/>
      <c r="BG525" s="84"/>
      <c r="BH525" s="84"/>
      <c r="BI525" s="84"/>
      <c r="BJ525" s="84"/>
      <c r="BK525" s="84"/>
      <c r="BL525" s="84"/>
      <c r="BM525" s="84"/>
      <c r="BN525" s="84"/>
      <c r="BO525" s="84"/>
      <c r="BP525" s="84"/>
      <c r="BQ525" s="84"/>
      <c r="BR525" s="84"/>
      <c r="BS525" s="84"/>
      <c r="BT525" s="84"/>
      <c r="BU525" s="84"/>
      <c r="BV525" s="84"/>
      <c r="BW525" s="84"/>
      <c r="BX525" s="85"/>
      <c r="BY525" s="86"/>
      <c r="BZ525" s="84"/>
      <c r="CA525" s="84"/>
      <c r="CB525" s="84"/>
      <c r="CC525" s="84"/>
      <c r="CD525" s="84"/>
      <c r="CE525" s="84"/>
      <c r="CF525" s="84"/>
      <c r="CG525" s="84"/>
      <c r="CH525" s="84"/>
      <c r="CI525" s="84"/>
      <c r="CJ525" s="84"/>
      <c r="CK525" s="84"/>
      <c r="CL525" s="84"/>
      <c r="CM525" s="84"/>
      <c r="CN525" s="84"/>
      <c r="CO525" s="84"/>
      <c r="CP525" s="84"/>
      <c r="CQ525" s="84"/>
      <c r="CR525" s="84"/>
      <c r="CS525" s="84"/>
      <c r="CT525" s="84"/>
      <c r="CU525" s="84"/>
      <c r="CV525" s="84"/>
      <c r="CW525" s="84"/>
      <c r="CX525" s="84"/>
      <c r="CY525" s="84"/>
      <c r="CZ525" s="84"/>
      <c r="DA525" s="84"/>
      <c r="DB525" s="84"/>
      <c r="DC525" s="85"/>
    </row>
    <row r="526" customFormat="false" ht="18.75" hidden="true" customHeight="false" outlineLevel="0" collapsed="false">
      <c r="A526" s="99" t="n">
        <f aca="false">(ROW()-6)/2</f>
        <v>260</v>
      </c>
      <c r="B526" s="100" t="n">
        <f aca="false">B525</f>
        <v>104</v>
      </c>
      <c r="C526" s="101" t="str">
        <f aca="false">C525</f>
        <v>企業一覧画面</v>
      </c>
      <c r="D526" s="102" t="str">
        <f aca="false">D525</f>
        <v>企業一覧画面の新規作成</v>
      </c>
      <c r="E526" s="74" t="str">
        <f aca="false">E524</f>
        <v>管理者</v>
      </c>
      <c r="F526" s="74" t="str">
        <f aca="false">F524</f>
        <v>中級</v>
      </c>
      <c r="G526" s="74" t="n">
        <f aca="false">G524</f>
        <v>0</v>
      </c>
      <c r="H526" s="103" t="s">
        <v>34</v>
      </c>
      <c r="I526" s="78" t="n">
        <f aca="false">変更管理台帳!$BW110</f>
        <v>4.88571428571429</v>
      </c>
      <c r="J526" s="79" t="s">
        <v>32</v>
      </c>
      <c r="K526" s="81" t="str">
        <f aca="false">IF($L524&lt;&gt;"",WORKDAY($L524,1,祝日・休校日!$B$3:$B$62),"")</f>
        <v/>
      </c>
      <c r="L526" s="81" t="str">
        <f aca="false">IF($K526&lt;&gt;"",WORKDAY($K526,$I526 -0.11,祝日・休校日!$B$3:$B$62),"")</f>
        <v/>
      </c>
      <c r="M526" s="76" t="n">
        <f aca="false">M525</f>
        <v>0</v>
      </c>
      <c r="N526" s="82" t="n">
        <f aca="false">IF(MAX(O526:DC526)&lt;&gt;0,IF(MAX(O527:DC527)/MAX(O526:DC526)=1,1,MAX(O527:DC527)/MAX(O526:DC526)),0)</f>
        <v>0</v>
      </c>
      <c r="O526" s="83"/>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5"/>
      <c r="AT526" s="86"/>
      <c r="AU526" s="84"/>
      <c r="AV526" s="84"/>
      <c r="AW526" s="84"/>
      <c r="AX526" s="84"/>
      <c r="AY526" s="84"/>
      <c r="AZ526" s="84"/>
      <c r="BA526" s="84"/>
      <c r="BB526" s="84"/>
      <c r="BC526" s="84"/>
      <c r="BD526" s="84"/>
      <c r="BE526" s="84"/>
      <c r="BF526" s="84"/>
      <c r="BG526" s="84"/>
      <c r="BH526" s="84"/>
      <c r="BI526" s="84"/>
      <c r="BJ526" s="84"/>
      <c r="BK526" s="84"/>
      <c r="BL526" s="84"/>
      <c r="BM526" s="84"/>
      <c r="BN526" s="84"/>
      <c r="BO526" s="84"/>
      <c r="BP526" s="84"/>
      <c r="BQ526" s="84"/>
      <c r="BR526" s="84"/>
      <c r="BS526" s="84"/>
      <c r="BT526" s="84"/>
      <c r="BU526" s="84"/>
      <c r="BV526" s="84"/>
      <c r="BW526" s="84"/>
      <c r="BX526" s="85"/>
      <c r="BY526" s="86"/>
      <c r="BZ526" s="84"/>
      <c r="CA526" s="84"/>
      <c r="CB526" s="84"/>
      <c r="CC526" s="84"/>
      <c r="CD526" s="84"/>
      <c r="CE526" s="84"/>
      <c r="CF526" s="84"/>
      <c r="CG526" s="84"/>
      <c r="CH526" s="84"/>
      <c r="CI526" s="84"/>
      <c r="CJ526" s="84"/>
      <c r="CK526" s="84"/>
      <c r="CL526" s="84"/>
      <c r="CM526" s="84"/>
      <c r="CN526" s="84"/>
      <c r="CO526" s="84"/>
      <c r="CP526" s="84"/>
      <c r="CQ526" s="84"/>
      <c r="CR526" s="84"/>
      <c r="CS526" s="84"/>
      <c r="CT526" s="84"/>
      <c r="CU526" s="84"/>
      <c r="CV526" s="84"/>
      <c r="CW526" s="84"/>
      <c r="CX526" s="84"/>
      <c r="CY526" s="84"/>
      <c r="CZ526" s="84"/>
      <c r="DA526" s="84"/>
      <c r="DB526" s="84"/>
      <c r="DC526" s="85"/>
    </row>
    <row r="527" customFormat="false" ht="18.75" hidden="true" customHeight="false" outlineLevel="0" collapsed="false">
      <c r="A527" s="104" t="n">
        <f aca="false">A526</f>
        <v>260</v>
      </c>
      <c r="B527" s="105" t="n">
        <f aca="false">B526</f>
        <v>104</v>
      </c>
      <c r="C527" s="106" t="str">
        <f aca="false">C526</f>
        <v>企業一覧画面</v>
      </c>
      <c r="D527" s="107" t="str">
        <f aca="false">D526</f>
        <v>企業一覧画面の新規作成</v>
      </c>
      <c r="E527" s="91" t="str">
        <f aca="false">E526</f>
        <v>管理者</v>
      </c>
      <c r="F527" s="91" t="str">
        <f aca="false">F526</f>
        <v>中級</v>
      </c>
      <c r="G527" s="91" t="n">
        <f aca="false">G526</f>
        <v>0</v>
      </c>
      <c r="H527" s="108" t="str">
        <f aca="false">H526</f>
        <v>試験</v>
      </c>
      <c r="I527" s="109" t="n">
        <f aca="false">I526</f>
        <v>4.88571428571429</v>
      </c>
      <c r="J527" s="94" t="s">
        <v>33</v>
      </c>
      <c r="K527" s="110"/>
      <c r="L527" s="96"/>
      <c r="M527" s="97" t="n">
        <f aca="false">M526</f>
        <v>0</v>
      </c>
      <c r="N527" s="98" t="n">
        <f aca="false">N526</f>
        <v>0</v>
      </c>
      <c r="O527" s="83"/>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5"/>
      <c r="AT527" s="86"/>
      <c r="AU527" s="84"/>
      <c r="AV527" s="84"/>
      <c r="AW527" s="84"/>
      <c r="AX527" s="84"/>
      <c r="AY527" s="84"/>
      <c r="AZ527" s="84"/>
      <c r="BA527" s="84"/>
      <c r="BB527" s="84"/>
      <c r="BC527" s="84"/>
      <c r="BD527" s="84"/>
      <c r="BE527" s="84"/>
      <c r="BF527" s="84"/>
      <c r="BG527" s="84"/>
      <c r="BH527" s="84"/>
      <c r="BI527" s="84"/>
      <c r="BJ527" s="84"/>
      <c r="BK527" s="84"/>
      <c r="BL527" s="84"/>
      <c r="BM527" s="84"/>
      <c r="BN527" s="84"/>
      <c r="BO527" s="84"/>
      <c r="BP527" s="84"/>
      <c r="BQ527" s="84"/>
      <c r="BR527" s="84"/>
      <c r="BS527" s="84"/>
      <c r="BT527" s="84"/>
      <c r="BU527" s="84"/>
      <c r="BV527" s="84"/>
      <c r="BW527" s="84"/>
      <c r="BX527" s="85"/>
      <c r="BY527" s="86"/>
      <c r="BZ527" s="84"/>
      <c r="CA527" s="84"/>
      <c r="CB527" s="84"/>
      <c r="CC527" s="84"/>
      <c r="CD527" s="84"/>
      <c r="CE527" s="84"/>
      <c r="CF527" s="84"/>
      <c r="CG527" s="84"/>
      <c r="CH527" s="84"/>
      <c r="CI527" s="84"/>
      <c r="CJ527" s="84"/>
      <c r="CK527" s="84"/>
      <c r="CL527" s="84"/>
      <c r="CM527" s="84"/>
      <c r="CN527" s="84"/>
      <c r="CO527" s="84"/>
      <c r="CP527" s="84"/>
      <c r="CQ527" s="84"/>
      <c r="CR527" s="84"/>
      <c r="CS527" s="84"/>
      <c r="CT527" s="84"/>
      <c r="CU527" s="84"/>
      <c r="CV527" s="84"/>
      <c r="CW527" s="84"/>
      <c r="CX527" s="84"/>
      <c r="CY527" s="84"/>
      <c r="CZ527" s="84"/>
      <c r="DA527" s="84"/>
      <c r="DB527" s="84"/>
      <c r="DC527" s="85"/>
    </row>
    <row r="528" customFormat="false" ht="18.75" hidden="true" customHeight="false" outlineLevel="0" collapsed="false">
      <c r="A528" s="70" t="n">
        <f aca="false">(ROW()-6)/2</f>
        <v>261</v>
      </c>
      <c r="B528" s="71" t="n">
        <f aca="false">変更管理台帳!$A111</f>
        <v>105</v>
      </c>
      <c r="C528" s="72" t="str">
        <f aca="false">変更管理台帳!$B111</f>
        <v>企業登録画面</v>
      </c>
      <c r="D528" s="73" t="str">
        <f aca="false">変更管理台帳!$C111</f>
        <v>企業登録画面の新規作成</v>
      </c>
      <c r="E528" s="74" t="str">
        <f aca="false">変更管理台帳!$G111</f>
        <v>管理者</v>
      </c>
      <c r="F528" s="75" t="str">
        <f aca="false">変更管理台帳!$K111</f>
        <v>中級</v>
      </c>
      <c r="G528" s="76" t="str">
        <f aca="false">変更管理台帳!$L111</f>
        <v>C</v>
      </c>
      <c r="H528" s="112" t="s">
        <v>36</v>
      </c>
      <c r="I528" s="78" t="n">
        <f aca="false">変更管理台帳!$AE111</f>
        <v>3.52857142857143</v>
      </c>
      <c r="J528" s="79" t="s">
        <v>32</v>
      </c>
      <c r="K528" s="80" t="n">
        <v>45336</v>
      </c>
      <c r="L528" s="81" t="n">
        <f aca="false">IF($K528&lt;&gt;"",WORKDAY($K528,$I528 -0.11,祝日・休校日!$B$3:$B$62),"")</f>
        <v>45341</v>
      </c>
      <c r="M528" s="76"/>
      <c r="N528" s="82" t="n">
        <f aca="false">IF(MAX(O528:DC528)&lt;&gt;0,IF(MAX(O529:DC529)/MAX(O528:DC528)=1,1,MAX(O529:DC529)/MAX(O528:DC528)),0)</f>
        <v>0</v>
      </c>
      <c r="O528" s="83"/>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5"/>
      <c r="AT528" s="86"/>
      <c r="AU528" s="84"/>
      <c r="AV528" s="84"/>
      <c r="AW528" s="84"/>
      <c r="AX528" s="84"/>
      <c r="AY528" s="84"/>
      <c r="AZ528" s="84"/>
      <c r="BA528" s="84"/>
      <c r="BB528" s="84"/>
      <c r="BC528" s="84"/>
      <c r="BD528" s="84"/>
      <c r="BE528" s="84"/>
      <c r="BF528" s="84"/>
      <c r="BG528" s="84"/>
      <c r="BH528" s="84"/>
      <c r="BI528" s="84"/>
      <c r="BJ528" s="84"/>
      <c r="BK528" s="84"/>
      <c r="BL528" s="84"/>
      <c r="BM528" s="84"/>
      <c r="BN528" s="84"/>
      <c r="BO528" s="84"/>
      <c r="BP528" s="84"/>
      <c r="BQ528" s="84"/>
      <c r="BR528" s="84"/>
      <c r="BS528" s="84"/>
      <c r="BT528" s="84"/>
      <c r="BU528" s="84"/>
      <c r="BV528" s="84"/>
      <c r="BW528" s="84"/>
      <c r="BX528" s="85"/>
      <c r="BY528" s="86"/>
      <c r="BZ528" s="84"/>
      <c r="CA528" s="84"/>
      <c r="CB528" s="84"/>
      <c r="CC528" s="84"/>
      <c r="CD528" s="84"/>
      <c r="CE528" s="84"/>
      <c r="CF528" s="84"/>
      <c r="CG528" s="84"/>
      <c r="CH528" s="84"/>
      <c r="CI528" s="84"/>
      <c r="CJ528" s="84"/>
      <c r="CK528" s="84"/>
      <c r="CL528" s="84"/>
      <c r="CM528" s="84"/>
      <c r="CN528" s="84"/>
      <c r="CO528" s="84"/>
      <c r="CP528" s="84"/>
      <c r="CQ528" s="84"/>
      <c r="CR528" s="84"/>
      <c r="CS528" s="84"/>
      <c r="CT528" s="84"/>
      <c r="CU528" s="84"/>
      <c r="CV528" s="84"/>
      <c r="CW528" s="84"/>
      <c r="CX528" s="84"/>
      <c r="CY528" s="84"/>
      <c r="CZ528" s="84"/>
      <c r="DA528" s="84"/>
      <c r="DB528" s="84"/>
      <c r="DC528" s="85"/>
    </row>
    <row r="529" customFormat="false" ht="18.75" hidden="true" customHeight="false" outlineLevel="0" collapsed="false">
      <c r="A529" s="87" t="n">
        <f aca="false">A528</f>
        <v>261</v>
      </c>
      <c r="B529" s="88" t="n">
        <f aca="false">B528</f>
        <v>105</v>
      </c>
      <c r="C529" s="89" t="str">
        <f aca="false">C528</f>
        <v>企業登録画面</v>
      </c>
      <c r="D529" s="90" t="str">
        <f aca="false">D528</f>
        <v>企業登録画面の新規作成</v>
      </c>
      <c r="E529" s="91" t="str">
        <f aca="false">E528</f>
        <v>管理者</v>
      </c>
      <c r="F529" s="91" t="str">
        <f aca="false">F528</f>
        <v>中級</v>
      </c>
      <c r="G529" s="91" t="str">
        <f aca="false">G528</f>
        <v>C</v>
      </c>
      <c r="H529" s="113" t="str">
        <f aca="false">H528</f>
        <v>設計</v>
      </c>
      <c r="I529" s="93" t="n">
        <f aca="false">I528</f>
        <v>3.52857142857143</v>
      </c>
      <c r="J529" s="94" t="s">
        <v>33</v>
      </c>
      <c r="K529" s="95"/>
      <c r="L529" s="96"/>
      <c r="M529" s="97" t="n">
        <f aca="false">M528</f>
        <v>0</v>
      </c>
      <c r="N529" s="98" t="n">
        <f aca="false">N528</f>
        <v>0</v>
      </c>
      <c r="O529" s="83"/>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5"/>
      <c r="AT529" s="86"/>
      <c r="AU529" s="84"/>
      <c r="AV529" s="84"/>
      <c r="AW529" s="84"/>
      <c r="AX529" s="84"/>
      <c r="AY529" s="84"/>
      <c r="AZ529" s="84"/>
      <c r="BA529" s="84"/>
      <c r="BB529" s="84"/>
      <c r="BC529" s="84"/>
      <c r="BD529" s="84"/>
      <c r="BE529" s="84"/>
      <c r="BF529" s="84"/>
      <c r="BG529" s="84"/>
      <c r="BH529" s="84"/>
      <c r="BI529" s="84"/>
      <c r="BJ529" s="84"/>
      <c r="BK529" s="84"/>
      <c r="BL529" s="84"/>
      <c r="BM529" s="84"/>
      <c r="BN529" s="84"/>
      <c r="BO529" s="84"/>
      <c r="BP529" s="84"/>
      <c r="BQ529" s="84"/>
      <c r="BR529" s="84"/>
      <c r="BS529" s="84"/>
      <c r="BT529" s="84"/>
      <c r="BU529" s="84"/>
      <c r="BV529" s="84"/>
      <c r="BW529" s="84"/>
      <c r="BX529" s="85"/>
      <c r="BY529" s="86"/>
      <c r="BZ529" s="84"/>
      <c r="CA529" s="84"/>
      <c r="CB529" s="84"/>
      <c r="CC529" s="84"/>
      <c r="CD529" s="84"/>
      <c r="CE529" s="84"/>
      <c r="CF529" s="84"/>
      <c r="CG529" s="84"/>
      <c r="CH529" s="84"/>
      <c r="CI529" s="84"/>
      <c r="CJ529" s="84"/>
      <c r="CK529" s="84"/>
      <c r="CL529" s="84"/>
      <c r="CM529" s="84"/>
      <c r="CN529" s="84"/>
      <c r="CO529" s="84"/>
      <c r="CP529" s="84"/>
      <c r="CQ529" s="84"/>
      <c r="CR529" s="84"/>
      <c r="CS529" s="84"/>
      <c r="CT529" s="84"/>
      <c r="CU529" s="84"/>
      <c r="CV529" s="84"/>
      <c r="CW529" s="84"/>
      <c r="CX529" s="84"/>
      <c r="CY529" s="84"/>
      <c r="CZ529" s="84"/>
      <c r="DA529" s="84"/>
      <c r="DB529" s="84"/>
      <c r="DC529" s="85"/>
    </row>
    <row r="530" customFormat="false" ht="18.75" hidden="true" customHeight="false" outlineLevel="0" collapsed="false">
      <c r="A530" s="70" t="n">
        <f aca="false">(ROW()-6)/2</f>
        <v>262</v>
      </c>
      <c r="B530" s="100" t="n">
        <f aca="false">B529</f>
        <v>105</v>
      </c>
      <c r="C530" s="101" t="str">
        <f aca="false">C529</f>
        <v>企業登録画面</v>
      </c>
      <c r="D530" s="102" t="str">
        <f aca="false">D529</f>
        <v>企業登録画面の新規作成</v>
      </c>
      <c r="E530" s="74" t="str">
        <f aca="false">E528</f>
        <v>管理者</v>
      </c>
      <c r="F530" s="74" t="str">
        <f aca="false">F528</f>
        <v>中級</v>
      </c>
      <c r="G530" s="74" t="str">
        <f aca="false">G528</f>
        <v>C</v>
      </c>
      <c r="H530" s="77" t="s">
        <v>31</v>
      </c>
      <c r="I530" s="78" t="n">
        <f aca="false">変更管理台帳!$AX111</f>
        <v>4.97142857142857</v>
      </c>
      <c r="J530" s="79" t="s">
        <v>32</v>
      </c>
      <c r="K530" s="81" t="n">
        <f aca="false">IF($L528&lt;&gt;"",WORKDAY($L528,1,祝日・休校日!$B$3:$B$62),"")</f>
        <v>45342</v>
      </c>
      <c r="L530" s="81" t="n">
        <f aca="false">IF($K530&lt;&gt;"",WORKDAY($K530,$I530 -0.11,祝日・休校日!$B$3:$B$62),"")</f>
        <v>45349</v>
      </c>
      <c r="M530" s="76" t="n">
        <f aca="false">M529</f>
        <v>0</v>
      </c>
      <c r="N530" s="82" t="n">
        <f aca="false">IF(MAX(O530:DC530)&lt;&gt;0,IF(MAX(O531:DC531)/MAX(O530:DC530)=1,1,MAX(O531:DC531)/MAX(O530:DC530)),0)</f>
        <v>0</v>
      </c>
      <c r="O530" s="83"/>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5"/>
      <c r="AT530" s="86"/>
      <c r="AU530" s="84"/>
      <c r="AV530" s="84"/>
      <c r="AW530" s="84"/>
      <c r="AX530" s="84"/>
      <c r="AY530" s="84"/>
      <c r="AZ530" s="84"/>
      <c r="BA530" s="84"/>
      <c r="BB530" s="84"/>
      <c r="BC530" s="84"/>
      <c r="BD530" s="84"/>
      <c r="BE530" s="84"/>
      <c r="BF530" s="84"/>
      <c r="BG530" s="84"/>
      <c r="BH530" s="84"/>
      <c r="BI530" s="84"/>
      <c r="BJ530" s="84"/>
      <c r="BK530" s="84"/>
      <c r="BL530" s="84"/>
      <c r="BM530" s="84"/>
      <c r="BN530" s="84"/>
      <c r="BO530" s="84"/>
      <c r="BP530" s="84"/>
      <c r="BQ530" s="84"/>
      <c r="BR530" s="84"/>
      <c r="BS530" s="84"/>
      <c r="BT530" s="84"/>
      <c r="BU530" s="84"/>
      <c r="BV530" s="84"/>
      <c r="BW530" s="84"/>
      <c r="BX530" s="85"/>
      <c r="BY530" s="86"/>
      <c r="BZ530" s="84"/>
      <c r="CA530" s="84"/>
      <c r="CB530" s="84"/>
      <c r="CC530" s="84"/>
      <c r="CD530" s="84"/>
      <c r="CE530" s="84"/>
      <c r="CF530" s="84"/>
      <c r="CG530" s="84"/>
      <c r="CH530" s="84"/>
      <c r="CI530" s="84"/>
      <c r="CJ530" s="84"/>
      <c r="CK530" s="84"/>
      <c r="CL530" s="84"/>
      <c r="CM530" s="84"/>
      <c r="CN530" s="84"/>
      <c r="CO530" s="84"/>
      <c r="CP530" s="84"/>
      <c r="CQ530" s="84"/>
      <c r="CR530" s="84"/>
      <c r="CS530" s="84"/>
      <c r="CT530" s="84"/>
      <c r="CU530" s="84"/>
      <c r="CV530" s="84"/>
      <c r="CW530" s="84"/>
      <c r="CX530" s="84"/>
      <c r="CY530" s="84"/>
      <c r="CZ530" s="84"/>
      <c r="DA530" s="84"/>
      <c r="DB530" s="84"/>
      <c r="DC530" s="85"/>
    </row>
    <row r="531" customFormat="false" ht="18.75" hidden="true" customHeight="false" outlineLevel="0" collapsed="false">
      <c r="A531" s="87" t="n">
        <f aca="false">A530</f>
        <v>262</v>
      </c>
      <c r="B531" s="105" t="n">
        <f aca="false">B530</f>
        <v>105</v>
      </c>
      <c r="C531" s="106" t="str">
        <f aca="false">C530</f>
        <v>企業登録画面</v>
      </c>
      <c r="D531" s="107" t="str">
        <f aca="false">D530</f>
        <v>企業登録画面の新規作成</v>
      </c>
      <c r="E531" s="91" t="str">
        <f aca="false">E530</f>
        <v>管理者</v>
      </c>
      <c r="F531" s="91" t="str">
        <f aca="false">F530</f>
        <v>中級</v>
      </c>
      <c r="G531" s="91" t="str">
        <f aca="false">G530</f>
        <v>C</v>
      </c>
      <c r="H531" s="92" t="str">
        <f aca="false">H530</f>
        <v>製造</v>
      </c>
      <c r="I531" s="93" t="n">
        <f aca="false">I530</f>
        <v>4.97142857142857</v>
      </c>
      <c r="J531" s="94" t="s">
        <v>33</v>
      </c>
      <c r="K531" s="110"/>
      <c r="L531" s="96"/>
      <c r="M531" s="97" t="n">
        <f aca="false">M530</f>
        <v>0</v>
      </c>
      <c r="N531" s="98" t="n">
        <f aca="false">N530</f>
        <v>0</v>
      </c>
      <c r="O531" s="83"/>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5"/>
      <c r="AT531" s="86"/>
      <c r="AU531" s="84"/>
      <c r="AV531" s="84"/>
      <c r="AW531" s="84"/>
      <c r="AX531" s="84"/>
      <c r="AY531" s="84"/>
      <c r="AZ531" s="84"/>
      <c r="BA531" s="84"/>
      <c r="BB531" s="84"/>
      <c r="BC531" s="84"/>
      <c r="BD531" s="84"/>
      <c r="BE531" s="84"/>
      <c r="BF531" s="84"/>
      <c r="BG531" s="84"/>
      <c r="BH531" s="84"/>
      <c r="BI531" s="84"/>
      <c r="BJ531" s="84"/>
      <c r="BK531" s="84"/>
      <c r="BL531" s="84"/>
      <c r="BM531" s="84"/>
      <c r="BN531" s="84"/>
      <c r="BO531" s="84"/>
      <c r="BP531" s="84"/>
      <c r="BQ531" s="84"/>
      <c r="BR531" s="84"/>
      <c r="BS531" s="84"/>
      <c r="BT531" s="84"/>
      <c r="BU531" s="84"/>
      <c r="BV531" s="84"/>
      <c r="BW531" s="84"/>
      <c r="BX531" s="85"/>
      <c r="BY531" s="86"/>
      <c r="BZ531" s="84"/>
      <c r="CA531" s="84"/>
      <c r="CB531" s="84"/>
      <c r="CC531" s="84"/>
      <c r="CD531" s="84"/>
      <c r="CE531" s="84"/>
      <c r="CF531" s="84"/>
      <c r="CG531" s="84"/>
      <c r="CH531" s="84"/>
      <c r="CI531" s="84"/>
      <c r="CJ531" s="84"/>
      <c r="CK531" s="84"/>
      <c r="CL531" s="84"/>
      <c r="CM531" s="84"/>
      <c r="CN531" s="84"/>
      <c r="CO531" s="84"/>
      <c r="CP531" s="84"/>
      <c r="CQ531" s="84"/>
      <c r="CR531" s="84"/>
      <c r="CS531" s="84"/>
      <c r="CT531" s="84"/>
      <c r="CU531" s="84"/>
      <c r="CV531" s="84"/>
      <c r="CW531" s="84"/>
      <c r="CX531" s="84"/>
      <c r="CY531" s="84"/>
      <c r="CZ531" s="84"/>
      <c r="DA531" s="84"/>
      <c r="DB531" s="84"/>
      <c r="DC531" s="85"/>
    </row>
    <row r="532" customFormat="false" ht="18.75" hidden="true" customHeight="false" outlineLevel="0" collapsed="false">
      <c r="A532" s="99" t="n">
        <f aca="false">(ROW()-6)/2</f>
        <v>263</v>
      </c>
      <c r="B532" s="100" t="n">
        <f aca="false">B531</f>
        <v>105</v>
      </c>
      <c r="C532" s="101" t="str">
        <f aca="false">C531</f>
        <v>企業登録画面</v>
      </c>
      <c r="D532" s="102" t="str">
        <f aca="false">D531</f>
        <v>企業登録画面の新規作成</v>
      </c>
      <c r="E532" s="74" t="str">
        <f aca="false">E530</f>
        <v>管理者</v>
      </c>
      <c r="F532" s="74" t="str">
        <f aca="false">F530</f>
        <v>中級</v>
      </c>
      <c r="G532" s="74" t="str">
        <f aca="false">G530</f>
        <v>C</v>
      </c>
      <c r="H532" s="103" t="s">
        <v>34</v>
      </c>
      <c r="I532" s="78" t="n">
        <f aca="false">変更管理台帳!$BW111</f>
        <v>3.31428571428571</v>
      </c>
      <c r="J532" s="79" t="s">
        <v>32</v>
      </c>
      <c r="K532" s="81" t="n">
        <f aca="false">IF($L530&lt;&gt;"",WORKDAY($L530,1,祝日・休校日!$B$3:$B$62),"")</f>
        <v>45350</v>
      </c>
      <c r="L532" s="81" t="n">
        <f aca="false">IF($K532&lt;&gt;"",WORKDAY($K532,$I532 -0.11,祝日・休校日!$B$3:$B$62),"")</f>
        <v>45355</v>
      </c>
      <c r="M532" s="76" t="n">
        <f aca="false">M531</f>
        <v>0</v>
      </c>
      <c r="N532" s="82" t="n">
        <f aca="false">IF(MAX(O532:DC532)&lt;&gt;0,IF(MAX(O533:DC533)/MAX(O532:DC532)=1,1,MAX(O533:DC533)/MAX(O532:DC532)),0)</f>
        <v>0</v>
      </c>
      <c r="O532" s="83"/>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5"/>
      <c r="AT532" s="86"/>
      <c r="AU532" s="84"/>
      <c r="AV532" s="84"/>
      <c r="AW532" s="84"/>
      <c r="AX532" s="84"/>
      <c r="AY532" s="84"/>
      <c r="AZ532" s="84"/>
      <c r="BA532" s="84"/>
      <c r="BB532" s="84"/>
      <c r="BC532" s="84"/>
      <c r="BD532" s="84"/>
      <c r="BE532" s="84"/>
      <c r="BF532" s="84"/>
      <c r="BG532" s="84"/>
      <c r="BH532" s="84"/>
      <c r="BI532" s="84"/>
      <c r="BJ532" s="84"/>
      <c r="BK532" s="84"/>
      <c r="BL532" s="84"/>
      <c r="BM532" s="84"/>
      <c r="BN532" s="84"/>
      <c r="BO532" s="84"/>
      <c r="BP532" s="84"/>
      <c r="BQ532" s="84"/>
      <c r="BR532" s="84"/>
      <c r="BS532" s="84"/>
      <c r="BT532" s="84"/>
      <c r="BU532" s="84"/>
      <c r="BV532" s="84"/>
      <c r="BW532" s="84"/>
      <c r="BX532" s="85"/>
      <c r="BY532" s="86"/>
      <c r="BZ532" s="84"/>
      <c r="CA532" s="84"/>
      <c r="CB532" s="84"/>
      <c r="CC532" s="84"/>
      <c r="CD532" s="84"/>
      <c r="CE532" s="84"/>
      <c r="CF532" s="84"/>
      <c r="CG532" s="84"/>
      <c r="CH532" s="84"/>
      <c r="CI532" s="84"/>
      <c r="CJ532" s="84"/>
      <c r="CK532" s="84"/>
      <c r="CL532" s="84"/>
      <c r="CM532" s="84"/>
      <c r="CN532" s="84"/>
      <c r="CO532" s="84"/>
      <c r="CP532" s="84"/>
      <c r="CQ532" s="84"/>
      <c r="CR532" s="84"/>
      <c r="CS532" s="84"/>
      <c r="CT532" s="84"/>
      <c r="CU532" s="84"/>
      <c r="CV532" s="84"/>
      <c r="CW532" s="84"/>
      <c r="CX532" s="84"/>
      <c r="CY532" s="84"/>
      <c r="CZ532" s="84"/>
      <c r="DA532" s="84"/>
      <c r="DB532" s="84"/>
      <c r="DC532" s="85"/>
    </row>
    <row r="533" customFormat="false" ht="18.75" hidden="true" customHeight="false" outlineLevel="0" collapsed="false">
      <c r="A533" s="104" t="n">
        <f aca="false">A532</f>
        <v>263</v>
      </c>
      <c r="B533" s="105" t="n">
        <f aca="false">B532</f>
        <v>105</v>
      </c>
      <c r="C533" s="106" t="str">
        <f aca="false">C532</f>
        <v>企業登録画面</v>
      </c>
      <c r="D533" s="107" t="str">
        <f aca="false">D532</f>
        <v>企業登録画面の新規作成</v>
      </c>
      <c r="E533" s="91" t="str">
        <f aca="false">E532</f>
        <v>管理者</v>
      </c>
      <c r="F533" s="91" t="str">
        <f aca="false">F532</f>
        <v>中級</v>
      </c>
      <c r="G533" s="91" t="str">
        <f aca="false">G532</f>
        <v>C</v>
      </c>
      <c r="H533" s="108" t="str">
        <f aca="false">H532</f>
        <v>試験</v>
      </c>
      <c r="I533" s="109" t="n">
        <f aca="false">I532</f>
        <v>3.31428571428571</v>
      </c>
      <c r="J533" s="94" t="s">
        <v>33</v>
      </c>
      <c r="K533" s="110"/>
      <c r="L533" s="96"/>
      <c r="M533" s="97" t="n">
        <f aca="false">M532</f>
        <v>0</v>
      </c>
      <c r="N533" s="98" t="n">
        <f aca="false">N532</f>
        <v>0</v>
      </c>
      <c r="O533" s="83"/>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5"/>
      <c r="AT533" s="86"/>
      <c r="AU533" s="84"/>
      <c r="AV533" s="84"/>
      <c r="AW533" s="84"/>
      <c r="AX533" s="84"/>
      <c r="AY533" s="84"/>
      <c r="AZ533" s="84"/>
      <c r="BA533" s="84"/>
      <c r="BB533" s="84"/>
      <c r="BC533" s="84"/>
      <c r="BD533" s="84"/>
      <c r="BE533" s="84"/>
      <c r="BF533" s="84"/>
      <c r="BG533" s="84"/>
      <c r="BH533" s="84"/>
      <c r="BI533" s="84"/>
      <c r="BJ533" s="84"/>
      <c r="BK533" s="84"/>
      <c r="BL533" s="84"/>
      <c r="BM533" s="84"/>
      <c r="BN533" s="84"/>
      <c r="BO533" s="84"/>
      <c r="BP533" s="84"/>
      <c r="BQ533" s="84"/>
      <c r="BR533" s="84"/>
      <c r="BS533" s="84"/>
      <c r="BT533" s="84"/>
      <c r="BU533" s="84"/>
      <c r="BV533" s="84"/>
      <c r="BW533" s="84"/>
      <c r="BX533" s="85"/>
      <c r="BY533" s="86"/>
      <c r="BZ533" s="84"/>
      <c r="CA533" s="84"/>
      <c r="CB533" s="84"/>
      <c r="CC533" s="84"/>
      <c r="CD533" s="84"/>
      <c r="CE533" s="84"/>
      <c r="CF533" s="84"/>
      <c r="CG533" s="84"/>
      <c r="CH533" s="84"/>
      <c r="CI533" s="84"/>
      <c r="CJ533" s="84"/>
      <c r="CK533" s="84"/>
      <c r="CL533" s="84"/>
      <c r="CM533" s="84"/>
      <c r="CN533" s="84"/>
      <c r="CO533" s="84"/>
      <c r="CP533" s="84"/>
      <c r="CQ533" s="84"/>
      <c r="CR533" s="84"/>
      <c r="CS533" s="84"/>
      <c r="CT533" s="84"/>
      <c r="CU533" s="84"/>
      <c r="CV533" s="84"/>
      <c r="CW533" s="84"/>
      <c r="CX533" s="84"/>
      <c r="CY533" s="84"/>
      <c r="CZ533" s="84"/>
      <c r="DA533" s="84"/>
      <c r="DB533" s="84"/>
      <c r="DC533" s="85"/>
    </row>
    <row r="534" customFormat="false" ht="24" hidden="true" customHeight="false" outlineLevel="0" collapsed="false">
      <c r="A534" s="70" t="n">
        <f aca="false">(ROW()-6)/2</f>
        <v>264</v>
      </c>
      <c r="B534" s="71" t="n">
        <f aca="false">変更管理台帳!$A112</f>
        <v>106</v>
      </c>
      <c r="C534" s="72" t="str">
        <f aca="false">変更管理台帳!$B112</f>
        <v>面談テンプレートファイル一覧画面</v>
      </c>
      <c r="D534" s="73" t="str">
        <f aca="false">変更管理台帳!$C112</f>
        <v>面談テンプレートファイル一覧画面の新規作成</v>
      </c>
      <c r="E534" s="74" t="str">
        <f aca="false">変更管理台帳!$G112</f>
        <v>管理者</v>
      </c>
      <c r="F534" s="75" t="str">
        <f aca="false">変更管理台帳!$K112</f>
        <v>中級</v>
      </c>
      <c r="G534" s="76" t="str">
        <f aca="false">変更管理台帳!$L112</f>
        <v>C</v>
      </c>
      <c r="H534" s="112" t="s">
        <v>36</v>
      </c>
      <c r="I534" s="78" t="n">
        <f aca="false">変更管理台帳!$AE112</f>
        <v>3.48571428571429</v>
      </c>
      <c r="J534" s="79" t="s">
        <v>32</v>
      </c>
      <c r="K534" s="80" t="n">
        <v>45336</v>
      </c>
      <c r="L534" s="81" t="n">
        <f aca="false">IF($K534&lt;&gt;"",WORKDAY($K534,$I534 -0.11,祝日・休校日!$B$3:$B$62),"")</f>
        <v>45341</v>
      </c>
      <c r="M534" s="76"/>
      <c r="N534" s="82" t="n">
        <f aca="false">IF(MAX(O534:DC534)&lt;&gt;0,IF(MAX(O535:DC535)/MAX(O534:DC534)=1,1,MAX(O535:DC535)/MAX(O534:DC534)),0)</f>
        <v>0</v>
      </c>
      <c r="O534" s="83"/>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5"/>
      <c r="AT534" s="86"/>
      <c r="AU534" s="84"/>
      <c r="AV534" s="84"/>
      <c r="AW534" s="84"/>
      <c r="AX534" s="84"/>
      <c r="AY534" s="84"/>
      <c r="AZ534" s="84"/>
      <c r="BA534" s="84"/>
      <c r="BB534" s="84"/>
      <c r="BC534" s="84"/>
      <c r="BD534" s="84"/>
      <c r="BE534" s="84"/>
      <c r="BF534" s="84"/>
      <c r="BG534" s="84"/>
      <c r="BH534" s="84"/>
      <c r="BI534" s="84"/>
      <c r="BJ534" s="84"/>
      <c r="BK534" s="84"/>
      <c r="BL534" s="84"/>
      <c r="BM534" s="84"/>
      <c r="BN534" s="84"/>
      <c r="BO534" s="84"/>
      <c r="BP534" s="84"/>
      <c r="BQ534" s="84"/>
      <c r="BR534" s="84"/>
      <c r="BS534" s="84"/>
      <c r="BT534" s="84"/>
      <c r="BU534" s="84"/>
      <c r="BV534" s="84"/>
      <c r="BW534" s="84"/>
      <c r="BX534" s="85"/>
      <c r="BY534" s="86"/>
      <c r="BZ534" s="84"/>
      <c r="CA534" s="84"/>
      <c r="CB534" s="84"/>
      <c r="CC534" s="84"/>
      <c r="CD534" s="84"/>
      <c r="CE534" s="84"/>
      <c r="CF534" s="84"/>
      <c r="CG534" s="84"/>
      <c r="CH534" s="84"/>
      <c r="CI534" s="84"/>
      <c r="CJ534" s="84"/>
      <c r="CK534" s="84"/>
      <c r="CL534" s="84"/>
      <c r="CM534" s="84"/>
      <c r="CN534" s="84"/>
      <c r="CO534" s="84"/>
      <c r="CP534" s="84"/>
      <c r="CQ534" s="84"/>
      <c r="CR534" s="84"/>
      <c r="CS534" s="84"/>
      <c r="CT534" s="84"/>
      <c r="CU534" s="84"/>
      <c r="CV534" s="84"/>
      <c r="CW534" s="84"/>
      <c r="CX534" s="84"/>
      <c r="CY534" s="84"/>
      <c r="CZ534" s="84"/>
      <c r="DA534" s="84"/>
      <c r="DB534" s="84"/>
      <c r="DC534" s="85"/>
    </row>
    <row r="535" customFormat="false" ht="24" hidden="true" customHeight="false" outlineLevel="0" collapsed="false">
      <c r="A535" s="87" t="n">
        <f aca="false">A534</f>
        <v>264</v>
      </c>
      <c r="B535" s="88" t="n">
        <f aca="false">B534</f>
        <v>106</v>
      </c>
      <c r="C535" s="89" t="str">
        <f aca="false">C534</f>
        <v>面談テンプレートファイル一覧画面</v>
      </c>
      <c r="D535" s="90" t="str">
        <f aca="false">D534</f>
        <v>面談テンプレートファイル一覧画面の新規作成</v>
      </c>
      <c r="E535" s="91" t="str">
        <f aca="false">E534</f>
        <v>管理者</v>
      </c>
      <c r="F535" s="91" t="str">
        <f aca="false">F534</f>
        <v>中級</v>
      </c>
      <c r="G535" s="91" t="str">
        <f aca="false">G534</f>
        <v>C</v>
      </c>
      <c r="H535" s="113" t="str">
        <f aca="false">H534</f>
        <v>設計</v>
      </c>
      <c r="I535" s="93" t="n">
        <f aca="false">I534</f>
        <v>3.48571428571429</v>
      </c>
      <c r="J535" s="94" t="s">
        <v>33</v>
      </c>
      <c r="K535" s="95"/>
      <c r="L535" s="96"/>
      <c r="M535" s="97" t="n">
        <f aca="false">M534</f>
        <v>0</v>
      </c>
      <c r="N535" s="98" t="n">
        <f aca="false">N534</f>
        <v>0</v>
      </c>
      <c r="O535" s="83"/>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5"/>
      <c r="AT535" s="86"/>
      <c r="AU535" s="84"/>
      <c r="AV535" s="84"/>
      <c r="AW535" s="84"/>
      <c r="AX535" s="84"/>
      <c r="AY535" s="84"/>
      <c r="AZ535" s="84"/>
      <c r="BA535" s="84"/>
      <c r="BB535" s="84"/>
      <c r="BC535" s="84"/>
      <c r="BD535" s="84"/>
      <c r="BE535" s="84"/>
      <c r="BF535" s="84"/>
      <c r="BG535" s="84"/>
      <c r="BH535" s="84"/>
      <c r="BI535" s="84"/>
      <c r="BJ535" s="84"/>
      <c r="BK535" s="84"/>
      <c r="BL535" s="84"/>
      <c r="BM535" s="84"/>
      <c r="BN535" s="84"/>
      <c r="BO535" s="84"/>
      <c r="BP535" s="84"/>
      <c r="BQ535" s="84"/>
      <c r="BR535" s="84"/>
      <c r="BS535" s="84"/>
      <c r="BT535" s="84"/>
      <c r="BU535" s="84"/>
      <c r="BV535" s="84"/>
      <c r="BW535" s="84"/>
      <c r="BX535" s="85"/>
      <c r="BY535" s="86"/>
      <c r="BZ535" s="84"/>
      <c r="CA535" s="84"/>
      <c r="CB535" s="84"/>
      <c r="CC535" s="84"/>
      <c r="CD535" s="84"/>
      <c r="CE535" s="84"/>
      <c r="CF535" s="84"/>
      <c r="CG535" s="84"/>
      <c r="CH535" s="84"/>
      <c r="CI535" s="84"/>
      <c r="CJ535" s="84"/>
      <c r="CK535" s="84"/>
      <c r="CL535" s="84"/>
      <c r="CM535" s="84"/>
      <c r="CN535" s="84"/>
      <c r="CO535" s="84"/>
      <c r="CP535" s="84"/>
      <c r="CQ535" s="84"/>
      <c r="CR535" s="84"/>
      <c r="CS535" s="84"/>
      <c r="CT535" s="84"/>
      <c r="CU535" s="84"/>
      <c r="CV535" s="84"/>
      <c r="CW535" s="84"/>
      <c r="CX535" s="84"/>
      <c r="CY535" s="84"/>
      <c r="CZ535" s="84"/>
      <c r="DA535" s="84"/>
      <c r="DB535" s="84"/>
      <c r="DC535" s="85"/>
    </row>
    <row r="536" customFormat="false" ht="24" hidden="true" customHeight="false" outlineLevel="0" collapsed="false">
      <c r="A536" s="70" t="n">
        <f aca="false">(ROW()-6)/2</f>
        <v>265</v>
      </c>
      <c r="B536" s="100" t="n">
        <f aca="false">B535</f>
        <v>106</v>
      </c>
      <c r="C536" s="101" t="str">
        <f aca="false">C535</f>
        <v>面談テンプレートファイル一覧画面</v>
      </c>
      <c r="D536" s="102" t="str">
        <f aca="false">D535</f>
        <v>面談テンプレートファイル一覧画面の新規作成</v>
      </c>
      <c r="E536" s="74" t="str">
        <f aca="false">E534</f>
        <v>管理者</v>
      </c>
      <c r="F536" s="74" t="str">
        <f aca="false">F534</f>
        <v>中級</v>
      </c>
      <c r="G536" s="74" t="str">
        <f aca="false">G534</f>
        <v>C</v>
      </c>
      <c r="H536" s="77" t="s">
        <v>31</v>
      </c>
      <c r="I536" s="78" t="n">
        <f aca="false">変更管理台帳!$AX112</f>
        <v>3.94285714285714</v>
      </c>
      <c r="J536" s="79" t="s">
        <v>32</v>
      </c>
      <c r="K536" s="81" t="n">
        <f aca="false">IF($L534&lt;&gt;"",WORKDAY($L534,1,祝日・休校日!$B$3:$B$62),"")</f>
        <v>45342</v>
      </c>
      <c r="L536" s="81" t="n">
        <f aca="false">IF($K536&lt;&gt;"",WORKDAY($K536,$I536 -0.11,祝日・休校日!$B$3:$B$62),"")</f>
        <v>45348</v>
      </c>
      <c r="M536" s="76" t="n">
        <f aca="false">M535</f>
        <v>0</v>
      </c>
      <c r="N536" s="82" t="n">
        <f aca="false">IF(MAX(O536:DC536)&lt;&gt;0,IF(MAX(O537:DC537)/MAX(O536:DC536)=1,1,MAX(O537:DC537)/MAX(O536:DC536)),0)</f>
        <v>0</v>
      </c>
      <c r="O536" s="83"/>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5"/>
      <c r="AT536" s="86"/>
      <c r="AU536" s="84"/>
      <c r="AV536" s="84"/>
      <c r="AW536" s="84"/>
      <c r="AX536" s="84"/>
      <c r="AY536" s="84"/>
      <c r="AZ536" s="84"/>
      <c r="BA536" s="84"/>
      <c r="BB536" s="84"/>
      <c r="BC536" s="84"/>
      <c r="BD536" s="84"/>
      <c r="BE536" s="84"/>
      <c r="BF536" s="84"/>
      <c r="BG536" s="84"/>
      <c r="BH536" s="84"/>
      <c r="BI536" s="84"/>
      <c r="BJ536" s="84"/>
      <c r="BK536" s="84"/>
      <c r="BL536" s="84"/>
      <c r="BM536" s="84"/>
      <c r="BN536" s="84"/>
      <c r="BO536" s="84"/>
      <c r="BP536" s="84"/>
      <c r="BQ536" s="84"/>
      <c r="BR536" s="84"/>
      <c r="BS536" s="84"/>
      <c r="BT536" s="84"/>
      <c r="BU536" s="84"/>
      <c r="BV536" s="84"/>
      <c r="BW536" s="84"/>
      <c r="BX536" s="85"/>
      <c r="BY536" s="86"/>
      <c r="BZ536" s="84"/>
      <c r="CA536" s="84"/>
      <c r="CB536" s="84"/>
      <c r="CC536" s="84"/>
      <c r="CD536" s="84"/>
      <c r="CE536" s="84"/>
      <c r="CF536" s="84"/>
      <c r="CG536" s="84"/>
      <c r="CH536" s="84"/>
      <c r="CI536" s="84"/>
      <c r="CJ536" s="84"/>
      <c r="CK536" s="84"/>
      <c r="CL536" s="84"/>
      <c r="CM536" s="84"/>
      <c r="CN536" s="84"/>
      <c r="CO536" s="84"/>
      <c r="CP536" s="84"/>
      <c r="CQ536" s="84"/>
      <c r="CR536" s="84"/>
      <c r="CS536" s="84"/>
      <c r="CT536" s="84"/>
      <c r="CU536" s="84"/>
      <c r="CV536" s="84"/>
      <c r="CW536" s="84"/>
      <c r="CX536" s="84"/>
      <c r="CY536" s="84"/>
      <c r="CZ536" s="84"/>
      <c r="DA536" s="84"/>
      <c r="DB536" s="84"/>
      <c r="DC536" s="85"/>
    </row>
    <row r="537" customFormat="false" ht="24" hidden="true" customHeight="false" outlineLevel="0" collapsed="false">
      <c r="A537" s="87" t="n">
        <f aca="false">A536</f>
        <v>265</v>
      </c>
      <c r="B537" s="105" t="n">
        <f aca="false">B536</f>
        <v>106</v>
      </c>
      <c r="C537" s="106" t="str">
        <f aca="false">C536</f>
        <v>面談テンプレートファイル一覧画面</v>
      </c>
      <c r="D537" s="107" t="str">
        <f aca="false">D536</f>
        <v>面談テンプレートファイル一覧画面の新規作成</v>
      </c>
      <c r="E537" s="91" t="str">
        <f aca="false">E536</f>
        <v>管理者</v>
      </c>
      <c r="F537" s="91" t="str">
        <f aca="false">F536</f>
        <v>中級</v>
      </c>
      <c r="G537" s="91" t="str">
        <f aca="false">G536</f>
        <v>C</v>
      </c>
      <c r="H537" s="92" t="str">
        <f aca="false">H536</f>
        <v>製造</v>
      </c>
      <c r="I537" s="93" t="n">
        <f aca="false">I536</f>
        <v>3.94285714285714</v>
      </c>
      <c r="J537" s="94" t="s">
        <v>33</v>
      </c>
      <c r="K537" s="110"/>
      <c r="L537" s="96"/>
      <c r="M537" s="97" t="n">
        <f aca="false">M536</f>
        <v>0</v>
      </c>
      <c r="N537" s="98" t="n">
        <f aca="false">N536</f>
        <v>0</v>
      </c>
      <c r="O537" s="83"/>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5"/>
      <c r="AT537" s="86"/>
      <c r="AU537" s="84"/>
      <c r="AV537" s="84"/>
      <c r="AW537" s="84"/>
      <c r="AX537" s="84"/>
      <c r="AY537" s="84"/>
      <c r="AZ537" s="84"/>
      <c r="BA537" s="84"/>
      <c r="BB537" s="84"/>
      <c r="BC537" s="84"/>
      <c r="BD537" s="84"/>
      <c r="BE537" s="84"/>
      <c r="BF537" s="84"/>
      <c r="BG537" s="84"/>
      <c r="BH537" s="84"/>
      <c r="BI537" s="84"/>
      <c r="BJ537" s="84"/>
      <c r="BK537" s="84"/>
      <c r="BL537" s="84"/>
      <c r="BM537" s="84"/>
      <c r="BN537" s="84"/>
      <c r="BO537" s="84"/>
      <c r="BP537" s="84"/>
      <c r="BQ537" s="84"/>
      <c r="BR537" s="84"/>
      <c r="BS537" s="84"/>
      <c r="BT537" s="84"/>
      <c r="BU537" s="84"/>
      <c r="BV537" s="84"/>
      <c r="BW537" s="84"/>
      <c r="BX537" s="85"/>
      <c r="BY537" s="86"/>
      <c r="BZ537" s="84"/>
      <c r="CA537" s="84"/>
      <c r="CB537" s="84"/>
      <c r="CC537" s="84"/>
      <c r="CD537" s="84"/>
      <c r="CE537" s="84"/>
      <c r="CF537" s="84"/>
      <c r="CG537" s="84"/>
      <c r="CH537" s="84"/>
      <c r="CI537" s="84"/>
      <c r="CJ537" s="84"/>
      <c r="CK537" s="84"/>
      <c r="CL537" s="84"/>
      <c r="CM537" s="84"/>
      <c r="CN537" s="84"/>
      <c r="CO537" s="84"/>
      <c r="CP537" s="84"/>
      <c r="CQ537" s="84"/>
      <c r="CR537" s="84"/>
      <c r="CS537" s="84"/>
      <c r="CT537" s="84"/>
      <c r="CU537" s="84"/>
      <c r="CV537" s="84"/>
      <c r="CW537" s="84"/>
      <c r="CX537" s="84"/>
      <c r="CY537" s="84"/>
      <c r="CZ537" s="84"/>
      <c r="DA537" s="84"/>
      <c r="DB537" s="84"/>
      <c r="DC537" s="85"/>
    </row>
    <row r="538" customFormat="false" ht="24" hidden="true" customHeight="false" outlineLevel="0" collapsed="false">
      <c r="A538" s="99" t="n">
        <f aca="false">(ROW()-6)/2</f>
        <v>266</v>
      </c>
      <c r="B538" s="100" t="n">
        <f aca="false">B537</f>
        <v>106</v>
      </c>
      <c r="C538" s="101" t="str">
        <f aca="false">C537</f>
        <v>面談テンプレートファイル一覧画面</v>
      </c>
      <c r="D538" s="102" t="str">
        <f aca="false">D537</f>
        <v>面談テンプレートファイル一覧画面の新規作成</v>
      </c>
      <c r="E538" s="74" t="str">
        <f aca="false">E536</f>
        <v>管理者</v>
      </c>
      <c r="F538" s="74" t="str">
        <f aca="false">F536</f>
        <v>中級</v>
      </c>
      <c r="G538" s="74" t="str">
        <f aca="false">G536</f>
        <v>C</v>
      </c>
      <c r="H538" s="103" t="s">
        <v>34</v>
      </c>
      <c r="I538" s="78" t="n">
        <f aca="false">変更管理台帳!$BW112</f>
        <v>4</v>
      </c>
      <c r="J538" s="79" t="s">
        <v>32</v>
      </c>
      <c r="K538" s="81" t="n">
        <f aca="false">IF($L536&lt;&gt;"",WORKDAY($L536,1,祝日・休校日!$B$3:$B$62),"")</f>
        <v>45349</v>
      </c>
      <c r="L538" s="81" t="n">
        <f aca="false">IF($K538&lt;&gt;"",WORKDAY($K538,$I538 -0.11,祝日・休校日!$B$3:$B$62),"")</f>
        <v>45352</v>
      </c>
      <c r="M538" s="76" t="n">
        <f aca="false">M537</f>
        <v>0</v>
      </c>
      <c r="N538" s="82" t="n">
        <f aca="false">IF(MAX(O538:DC538)&lt;&gt;0,IF(MAX(O539:DC539)/MAX(O538:DC538)=1,1,MAX(O539:DC539)/MAX(O538:DC538)),0)</f>
        <v>0</v>
      </c>
      <c r="O538" s="83"/>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5"/>
      <c r="AT538" s="86"/>
      <c r="AU538" s="84"/>
      <c r="AV538" s="84"/>
      <c r="AW538" s="84"/>
      <c r="AX538" s="84"/>
      <c r="AY538" s="84"/>
      <c r="AZ538" s="84"/>
      <c r="BA538" s="84"/>
      <c r="BB538" s="84"/>
      <c r="BC538" s="84"/>
      <c r="BD538" s="84"/>
      <c r="BE538" s="84"/>
      <c r="BF538" s="84"/>
      <c r="BG538" s="84"/>
      <c r="BH538" s="84"/>
      <c r="BI538" s="84"/>
      <c r="BJ538" s="84"/>
      <c r="BK538" s="84"/>
      <c r="BL538" s="84"/>
      <c r="BM538" s="84"/>
      <c r="BN538" s="84"/>
      <c r="BO538" s="84"/>
      <c r="BP538" s="84"/>
      <c r="BQ538" s="84"/>
      <c r="BR538" s="84"/>
      <c r="BS538" s="84"/>
      <c r="BT538" s="84"/>
      <c r="BU538" s="84"/>
      <c r="BV538" s="84"/>
      <c r="BW538" s="84"/>
      <c r="BX538" s="85"/>
      <c r="BY538" s="86"/>
      <c r="BZ538" s="84"/>
      <c r="CA538" s="84"/>
      <c r="CB538" s="84"/>
      <c r="CC538" s="84"/>
      <c r="CD538" s="84"/>
      <c r="CE538" s="84"/>
      <c r="CF538" s="84"/>
      <c r="CG538" s="84"/>
      <c r="CH538" s="84"/>
      <c r="CI538" s="84"/>
      <c r="CJ538" s="84"/>
      <c r="CK538" s="84"/>
      <c r="CL538" s="84"/>
      <c r="CM538" s="84"/>
      <c r="CN538" s="84"/>
      <c r="CO538" s="84"/>
      <c r="CP538" s="84"/>
      <c r="CQ538" s="84"/>
      <c r="CR538" s="84"/>
      <c r="CS538" s="84"/>
      <c r="CT538" s="84"/>
      <c r="CU538" s="84"/>
      <c r="CV538" s="84"/>
      <c r="CW538" s="84"/>
      <c r="CX538" s="84"/>
      <c r="CY538" s="84"/>
      <c r="CZ538" s="84"/>
      <c r="DA538" s="84"/>
      <c r="DB538" s="84"/>
      <c r="DC538" s="85"/>
    </row>
    <row r="539" customFormat="false" ht="24" hidden="true" customHeight="false" outlineLevel="0" collapsed="false">
      <c r="A539" s="104" t="n">
        <f aca="false">A538</f>
        <v>266</v>
      </c>
      <c r="B539" s="105" t="n">
        <f aca="false">B538</f>
        <v>106</v>
      </c>
      <c r="C539" s="106" t="str">
        <f aca="false">C538</f>
        <v>面談テンプレートファイル一覧画面</v>
      </c>
      <c r="D539" s="107" t="str">
        <f aca="false">D538</f>
        <v>面談テンプレートファイル一覧画面の新規作成</v>
      </c>
      <c r="E539" s="91" t="str">
        <f aca="false">E538</f>
        <v>管理者</v>
      </c>
      <c r="F539" s="91" t="str">
        <f aca="false">F538</f>
        <v>中級</v>
      </c>
      <c r="G539" s="91" t="str">
        <f aca="false">G538</f>
        <v>C</v>
      </c>
      <c r="H539" s="108" t="str">
        <f aca="false">H538</f>
        <v>試験</v>
      </c>
      <c r="I539" s="109" t="n">
        <f aca="false">I538</f>
        <v>4</v>
      </c>
      <c r="J539" s="94" t="s">
        <v>33</v>
      </c>
      <c r="K539" s="110"/>
      <c r="L539" s="96"/>
      <c r="M539" s="97" t="n">
        <f aca="false">M538</f>
        <v>0</v>
      </c>
      <c r="N539" s="98" t="n">
        <f aca="false">N538</f>
        <v>0</v>
      </c>
      <c r="O539" s="83"/>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5"/>
      <c r="AT539" s="86"/>
      <c r="AU539" s="84"/>
      <c r="AV539" s="84"/>
      <c r="AW539" s="84"/>
      <c r="AX539" s="84"/>
      <c r="AY539" s="84"/>
      <c r="AZ539" s="84"/>
      <c r="BA539" s="84"/>
      <c r="BB539" s="84"/>
      <c r="BC539" s="84"/>
      <c r="BD539" s="84"/>
      <c r="BE539" s="84"/>
      <c r="BF539" s="84"/>
      <c r="BG539" s="84"/>
      <c r="BH539" s="84"/>
      <c r="BI539" s="84"/>
      <c r="BJ539" s="84"/>
      <c r="BK539" s="84"/>
      <c r="BL539" s="84"/>
      <c r="BM539" s="84"/>
      <c r="BN539" s="84"/>
      <c r="BO539" s="84"/>
      <c r="BP539" s="84"/>
      <c r="BQ539" s="84"/>
      <c r="BR539" s="84"/>
      <c r="BS539" s="84"/>
      <c r="BT539" s="84"/>
      <c r="BU539" s="84"/>
      <c r="BV539" s="84"/>
      <c r="BW539" s="84"/>
      <c r="BX539" s="85"/>
      <c r="BY539" s="86"/>
      <c r="BZ539" s="84"/>
      <c r="CA539" s="84"/>
      <c r="CB539" s="84"/>
      <c r="CC539" s="84"/>
      <c r="CD539" s="84"/>
      <c r="CE539" s="84"/>
      <c r="CF539" s="84"/>
      <c r="CG539" s="84"/>
      <c r="CH539" s="84"/>
      <c r="CI539" s="84"/>
      <c r="CJ539" s="84"/>
      <c r="CK539" s="84"/>
      <c r="CL539" s="84"/>
      <c r="CM539" s="84"/>
      <c r="CN539" s="84"/>
      <c r="CO539" s="84"/>
      <c r="CP539" s="84"/>
      <c r="CQ539" s="84"/>
      <c r="CR539" s="84"/>
      <c r="CS539" s="84"/>
      <c r="CT539" s="84"/>
      <c r="CU539" s="84"/>
      <c r="CV539" s="84"/>
      <c r="CW539" s="84"/>
      <c r="CX539" s="84"/>
      <c r="CY539" s="84"/>
      <c r="CZ539" s="84"/>
      <c r="DA539" s="84"/>
      <c r="DB539" s="84"/>
      <c r="DC539" s="85"/>
    </row>
    <row r="540" customFormat="false" ht="24" hidden="true" customHeight="false" outlineLevel="0" collapsed="false">
      <c r="A540" s="70" t="n">
        <f aca="false">(ROW()-6)/2</f>
        <v>267</v>
      </c>
      <c r="B540" s="71" t="n">
        <f aca="false">変更管理台帳!$A113</f>
        <v>107</v>
      </c>
      <c r="C540" s="72" t="str">
        <f aca="false">変更管理台帳!$B113</f>
        <v>面談テンプレートファイル登録画面</v>
      </c>
      <c r="D540" s="73" t="str">
        <f aca="false">変更管理台帳!$C113</f>
        <v>面談テンプレートファイル登録画面の新規作成</v>
      </c>
      <c r="E540" s="74" t="str">
        <f aca="false">変更管理台帳!$G113</f>
        <v>管理者</v>
      </c>
      <c r="F540" s="75" t="str">
        <f aca="false">変更管理台帳!$K113</f>
        <v>中級</v>
      </c>
      <c r="G540" s="76" t="str">
        <f aca="false">変更管理台帳!$L113</f>
        <v>C</v>
      </c>
      <c r="H540" s="112" t="s">
        <v>36</v>
      </c>
      <c r="I540" s="78" t="n">
        <f aca="false">変更管理台帳!$AE113</f>
        <v>3.21428571428571</v>
      </c>
      <c r="J540" s="79" t="s">
        <v>32</v>
      </c>
      <c r="K540" s="80" t="n">
        <v>45336</v>
      </c>
      <c r="L540" s="81" t="n">
        <f aca="false">IF($K540&lt;&gt;"",WORKDAY($K540,$I540 -0.11,祝日・休校日!$B$3:$B$62),"")</f>
        <v>45341</v>
      </c>
      <c r="M540" s="76"/>
      <c r="N540" s="82" t="n">
        <f aca="false">IF(MAX(O540:DC540)&lt;&gt;0,IF(MAX(O541:DC541)/MAX(O540:DC540)=1,1,MAX(O541:DC541)/MAX(O540:DC540)),0)</f>
        <v>0</v>
      </c>
      <c r="O540" s="83"/>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5"/>
      <c r="AT540" s="86"/>
      <c r="AU540" s="84"/>
      <c r="AV540" s="84"/>
      <c r="AW540" s="84"/>
      <c r="AX540" s="84"/>
      <c r="AY540" s="84"/>
      <c r="AZ540" s="84"/>
      <c r="BA540" s="84"/>
      <c r="BB540" s="84"/>
      <c r="BC540" s="84"/>
      <c r="BD540" s="84"/>
      <c r="BE540" s="84"/>
      <c r="BF540" s="84"/>
      <c r="BG540" s="84"/>
      <c r="BH540" s="84"/>
      <c r="BI540" s="84"/>
      <c r="BJ540" s="84"/>
      <c r="BK540" s="84"/>
      <c r="BL540" s="84"/>
      <c r="BM540" s="84"/>
      <c r="BN540" s="84"/>
      <c r="BO540" s="84"/>
      <c r="BP540" s="84"/>
      <c r="BQ540" s="84"/>
      <c r="BR540" s="84"/>
      <c r="BS540" s="84"/>
      <c r="BT540" s="84"/>
      <c r="BU540" s="84"/>
      <c r="BV540" s="84"/>
      <c r="BW540" s="84"/>
      <c r="BX540" s="85"/>
      <c r="BY540" s="86"/>
      <c r="BZ540" s="84"/>
      <c r="CA540" s="84"/>
      <c r="CB540" s="84"/>
      <c r="CC540" s="84"/>
      <c r="CD540" s="84"/>
      <c r="CE540" s="84"/>
      <c r="CF540" s="84"/>
      <c r="CG540" s="84"/>
      <c r="CH540" s="84"/>
      <c r="CI540" s="84"/>
      <c r="CJ540" s="84"/>
      <c r="CK540" s="84"/>
      <c r="CL540" s="84"/>
      <c r="CM540" s="84"/>
      <c r="CN540" s="84"/>
      <c r="CO540" s="84"/>
      <c r="CP540" s="84"/>
      <c r="CQ540" s="84"/>
      <c r="CR540" s="84"/>
      <c r="CS540" s="84"/>
      <c r="CT540" s="84"/>
      <c r="CU540" s="84"/>
      <c r="CV540" s="84"/>
      <c r="CW540" s="84"/>
      <c r="CX540" s="84"/>
      <c r="CY540" s="84"/>
      <c r="CZ540" s="84"/>
      <c r="DA540" s="84"/>
      <c r="DB540" s="84"/>
      <c r="DC540" s="85"/>
    </row>
    <row r="541" customFormat="false" ht="24" hidden="true" customHeight="false" outlineLevel="0" collapsed="false">
      <c r="A541" s="87" t="n">
        <f aca="false">A540</f>
        <v>267</v>
      </c>
      <c r="B541" s="88" t="n">
        <f aca="false">B540</f>
        <v>107</v>
      </c>
      <c r="C541" s="89" t="str">
        <f aca="false">C540</f>
        <v>面談テンプレートファイル登録画面</v>
      </c>
      <c r="D541" s="90" t="str">
        <f aca="false">D540</f>
        <v>面談テンプレートファイル登録画面の新規作成</v>
      </c>
      <c r="E541" s="91" t="str">
        <f aca="false">E540</f>
        <v>管理者</v>
      </c>
      <c r="F541" s="91" t="str">
        <f aca="false">F540</f>
        <v>中級</v>
      </c>
      <c r="G541" s="91" t="str">
        <f aca="false">G540</f>
        <v>C</v>
      </c>
      <c r="H541" s="113" t="str">
        <f aca="false">H540</f>
        <v>設計</v>
      </c>
      <c r="I541" s="93" t="n">
        <f aca="false">I540</f>
        <v>3.21428571428571</v>
      </c>
      <c r="J541" s="94" t="s">
        <v>33</v>
      </c>
      <c r="K541" s="95"/>
      <c r="L541" s="96"/>
      <c r="M541" s="97" t="n">
        <f aca="false">M540</f>
        <v>0</v>
      </c>
      <c r="N541" s="98" t="n">
        <f aca="false">N540</f>
        <v>0</v>
      </c>
      <c r="O541" s="83"/>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5"/>
      <c r="AT541" s="86"/>
      <c r="AU541" s="84"/>
      <c r="AV541" s="84"/>
      <c r="AW541" s="84"/>
      <c r="AX541" s="84"/>
      <c r="AY541" s="84"/>
      <c r="AZ541" s="84"/>
      <c r="BA541" s="84"/>
      <c r="BB541" s="84"/>
      <c r="BC541" s="84"/>
      <c r="BD541" s="84"/>
      <c r="BE541" s="84"/>
      <c r="BF541" s="84"/>
      <c r="BG541" s="84"/>
      <c r="BH541" s="84"/>
      <c r="BI541" s="84"/>
      <c r="BJ541" s="84"/>
      <c r="BK541" s="84"/>
      <c r="BL541" s="84"/>
      <c r="BM541" s="84"/>
      <c r="BN541" s="84"/>
      <c r="BO541" s="84"/>
      <c r="BP541" s="84"/>
      <c r="BQ541" s="84"/>
      <c r="BR541" s="84"/>
      <c r="BS541" s="84"/>
      <c r="BT541" s="84"/>
      <c r="BU541" s="84"/>
      <c r="BV541" s="84"/>
      <c r="BW541" s="84"/>
      <c r="BX541" s="85"/>
      <c r="BY541" s="86"/>
      <c r="BZ541" s="84"/>
      <c r="CA541" s="84"/>
      <c r="CB541" s="84"/>
      <c r="CC541" s="84"/>
      <c r="CD541" s="84"/>
      <c r="CE541" s="84"/>
      <c r="CF541" s="84"/>
      <c r="CG541" s="84"/>
      <c r="CH541" s="84"/>
      <c r="CI541" s="84"/>
      <c r="CJ541" s="84"/>
      <c r="CK541" s="84"/>
      <c r="CL541" s="84"/>
      <c r="CM541" s="84"/>
      <c r="CN541" s="84"/>
      <c r="CO541" s="84"/>
      <c r="CP541" s="84"/>
      <c r="CQ541" s="84"/>
      <c r="CR541" s="84"/>
      <c r="CS541" s="84"/>
      <c r="CT541" s="84"/>
      <c r="CU541" s="84"/>
      <c r="CV541" s="84"/>
      <c r="CW541" s="84"/>
      <c r="CX541" s="84"/>
      <c r="CY541" s="84"/>
      <c r="CZ541" s="84"/>
      <c r="DA541" s="84"/>
      <c r="DB541" s="84"/>
      <c r="DC541" s="85"/>
    </row>
    <row r="542" customFormat="false" ht="24" hidden="true" customHeight="false" outlineLevel="0" collapsed="false">
      <c r="A542" s="70" t="n">
        <f aca="false">(ROW()-6)/2</f>
        <v>268</v>
      </c>
      <c r="B542" s="100" t="n">
        <f aca="false">B541</f>
        <v>107</v>
      </c>
      <c r="C542" s="101" t="str">
        <f aca="false">C541</f>
        <v>面談テンプレートファイル登録画面</v>
      </c>
      <c r="D542" s="102" t="str">
        <f aca="false">D541</f>
        <v>面談テンプレートファイル登録画面の新規作成</v>
      </c>
      <c r="E542" s="74" t="str">
        <f aca="false">E540</f>
        <v>管理者</v>
      </c>
      <c r="F542" s="74" t="str">
        <f aca="false">F540</f>
        <v>中級</v>
      </c>
      <c r="G542" s="74" t="str">
        <f aca="false">G540</f>
        <v>C</v>
      </c>
      <c r="H542" s="77" t="s">
        <v>31</v>
      </c>
      <c r="I542" s="78" t="n">
        <f aca="false">変更管理台帳!$AX113</f>
        <v>3.51428571428571</v>
      </c>
      <c r="J542" s="79" t="s">
        <v>32</v>
      </c>
      <c r="K542" s="81" t="n">
        <f aca="false">IF($L540&lt;&gt;"",WORKDAY($L540,1,祝日・休校日!$B$3:$B$62),"")</f>
        <v>45342</v>
      </c>
      <c r="L542" s="81" t="n">
        <f aca="false">IF($K542&lt;&gt;"",WORKDAY($K542,$I542 -0.11,祝日・休校日!$B$3:$B$62),"")</f>
        <v>45348</v>
      </c>
      <c r="M542" s="76" t="n">
        <f aca="false">M541</f>
        <v>0</v>
      </c>
      <c r="N542" s="82" t="n">
        <f aca="false">IF(MAX(O542:DC542)&lt;&gt;0,IF(MAX(O543:DC543)/MAX(O542:DC542)=1,1,MAX(O543:DC543)/MAX(O542:DC542)),0)</f>
        <v>0</v>
      </c>
      <c r="O542" s="83"/>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5"/>
      <c r="AT542" s="86"/>
      <c r="AU542" s="84"/>
      <c r="AV542" s="84"/>
      <c r="AW542" s="84"/>
      <c r="AX542" s="84"/>
      <c r="AY542" s="84"/>
      <c r="AZ542" s="84"/>
      <c r="BA542" s="84"/>
      <c r="BB542" s="84"/>
      <c r="BC542" s="84"/>
      <c r="BD542" s="84"/>
      <c r="BE542" s="84"/>
      <c r="BF542" s="84"/>
      <c r="BG542" s="84"/>
      <c r="BH542" s="84"/>
      <c r="BI542" s="84"/>
      <c r="BJ542" s="84"/>
      <c r="BK542" s="84"/>
      <c r="BL542" s="84"/>
      <c r="BM542" s="84"/>
      <c r="BN542" s="84"/>
      <c r="BO542" s="84"/>
      <c r="BP542" s="84"/>
      <c r="BQ542" s="84"/>
      <c r="BR542" s="84"/>
      <c r="BS542" s="84"/>
      <c r="BT542" s="84"/>
      <c r="BU542" s="84"/>
      <c r="BV542" s="84"/>
      <c r="BW542" s="84"/>
      <c r="BX542" s="85"/>
      <c r="BY542" s="86"/>
      <c r="BZ542" s="84"/>
      <c r="CA542" s="84"/>
      <c r="CB542" s="84"/>
      <c r="CC542" s="84"/>
      <c r="CD542" s="84"/>
      <c r="CE542" s="84"/>
      <c r="CF542" s="84"/>
      <c r="CG542" s="84"/>
      <c r="CH542" s="84"/>
      <c r="CI542" s="84"/>
      <c r="CJ542" s="84"/>
      <c r="CK542" s="84"/>
      <c r="CL542" s="84"/>
      <c r="CM542" s="84"/>
      <c r="CN542" s="84"/>
      <c r="CO542" s="84"/>
      <c r="CP542" s="84"/>
      <c r="CQ542" s="84"/>
      <c r="CR542" s="84"/>
      <c r="CS542" s="84"/>
      <c r="CT542" s="84"/>
      <c r="CU542" s="84"/>
      <c r="CV542" s="84"/>
      <c r="CW542" s="84"/>
      <c r="CX542" s="84"/>
      <c r="CY542" s="84"/>
      <c r="CZ542" s="84"/>
      <c r="DA542" s="84"/>
      <c r="DB542" s="84"/>
      <c r="DC542" s="85"/>
    </row>
    <row r="543" customFormat="false" ht="24" hidden="true" customHeight="false" outlineLevel="0" collapsed="false">
      <c r="A543" s="87" t="n">
        <f aca="false">A542</f>
        <v>268</v>
      </c>
      <c r="B543" s="105" t="n">
        <f aca="false">B542</f>
        <v>107</v>
      </c>
      <c r="C543" s="106" t="str">
        <f aca="false">C542</f>
        <v>面談テンプレートファイル登録画面</v>
      </c>
      <c r="D543" s="107" t="str">
        <f aca="false">D542</f>
        <v>面談テンプレートファイル登録画面の新規作成</v>
      </c>
      <c r="E543" s="91" t="str">
        <f aca="false">E542</f>
        <v>管理者</v>
      </c>
      <c r="F543" s="91" t="str">
        <f aca="false">F542</f>
        <v>中級</v>
      </c>
      <c r="G543" s="91" t="str">
        <f aca="false">G542</f>
        <v>C</v>
      </c>
      <c r="H543" s="92" t="str">
        <f aca="false">H542</f>
        <v>製造</v>
      </c>
      <c r="I543" s="93" t="n">
        <f aca="false">I542</f>
        <v>3.51428571428571</v>
      </c>
      <c r="J543" s="94" t="s">
        <v>33</v>
      </c>
      <c r="K543" s="110"/>
      <c r="L543" s="96"/>
      <c r="M543" s="97" t="n">
        <f aca="false">M542</f>
        <v>0</v>
      </c>
      <c r="N543" s="98" t="n">
        <f aca="false">N542</f>
        <v>0</v>
      </c>
      <c r="O543" s="83"/>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5"/>
      <c r="AT543" s="86"/>
      <c r="AU543" s="84"/>
      <c r="AV543" s="84"/>
      <c r="AW543" s="84"/>
      <c r="AX543" s="84"/>
      <c r="AY543" s="84"/>
      <c r="AZ543" s="84"/>
      <c r="BA543" s="84"/>
      <c r="BB543" s="84"/>
      <c r="BC543" s="84"/>
      <c r="BD543" s="84"/>
      <c r="BE543" s="84"/>
      <c r="BF543" s="84"/>
      <c r="BG543" s="84"/>
      <c r="BH543" s="84"/>
      <c r="BI543" s="84"/>
      <c r="BJ543" s="84"/>
      <c r="BK543" s="84"/>
      <c r="BL543" s="84"/>
      <c r="BM543" s="84"/>
      <c r="BN543" s="84"/>
      <c r="BO543" s="84"/>
      <c r="BP543" s="84"/>
      <c r="BQ543" s="84"/>
      <c r="BR543" s="84"/>
      <c r="BS543" s="84"/>
      <c r="BT543" s="84"/>
      <c r="BU543" s="84"/>
      <c r="BV543" s="84"/>
      <c r="BW543" s="84"/>
      <c r="BX543" s="85"/>
      <c r="BY543" s="86"/>
      <c r="BZ543" s="84"/>
      <c r="CA543" s="84"/>
      <c r="CB543" s="84"/>
      <c r="CC543" s="84"/>
      <c r="CD543" s="84"/>
      <c r="CE543" s="84"/>
      <c r="CF543" s="84"/>
      <c r="CG543" s="84"/>
      <c r="CH543" s="84"/>
      <c r="CI543" s="84"/>
      <c r="CJ543" s="84"/>
      <c r="CK543" s="84"/>
      <c r="CL543" s="84"/>
      <c r="CM543" s="84"/>
      <c r="CN543" s="84"/>
      <c r="CO543" s="84"/>
      <c r="CP543" s="84"/>
      <c r="CQ543" s="84"/>
      <c r="CR543" s="84"/>
      <c r="CS543" s="84"/>
      <c r="CT543" s="84"/>
      <c r="CU543" s="84"/>
      <c r="CV543" s="84"/>
      <c r="CW543" s="84"/>
      <c r="CX543" s="84"/>
      <c r="CY543" s="84"/>
      <c r="CZ543" s="84"/>
      <c r="DA543" s="84"/>
      <c r="DB543" s="84"/>
      <c r="DC543" s="85"/>
    </row>
    <row r="544" customFormat="false" ht="24" hidden="true" customHeight="false" outlineLevel="0" collapsed="false">
      <c r="A544" s="99" t="n">
        <f aca="false">(ROW()-6)/2</f>
        <v>269</v>
      </c>
      <c r="B544" s="100" t="n">
        <f aca="false">B543</f>
        <v>107</v>
      </c>
      <c r="C544" s="101" t="str">
        <f aca="false">C543</f>
        <v>面談テンプレートファイル登録画面</v>
      </c>
      <c r="D544" s="102" t="str">
        <f aca="false">D543</f>
        <v>面談テンプレートファイル登録画面の新規作成</v>
      </c>
      <c r="E544" s="74" t="str">
        <f aca="false">E542</f>
        <v>管理者</v>
      </c>
      <c r="F544" s="74" t="str">
        <f aca="false">F542</f>
        <v>中級</v>
      </c>
      <c r="G544" s="74" t="str">
        <f aca="false">G542</f>
        <v>C</v>
      </c>
      <c r="H544" s="103" t="s">
        <v>34</v>
      </c>
      <c r="I544" s="78" t="n">
        <f aca="false">変更管理台帳!$BW113</f>
        <v>3.91428571428571</v>
      </c>
      <c r="J544" s="79" t="s">
        <v>32</v>
      </c>
      <c r="K544" s="81" t="n">
        <f aca="false">IF($L542&lt;&gt;"",WORKDAY($L542,1,祝日・休校日!$B$3:$B$62),"")</f>
        <v>45349</v>
      </c>
      <c r="L544" s="81" t="n">
        <f aca="false">IF($K544&lt;&gt;"",WORKDAY($K544,$I544 -0.11,祝日・休校日!$B$3:$B$62),"")</f>
        <v>45352</v>
      </c>
      <c r="M544" s="76" t="n">
        <f aca="false">M543</f>
        <v>0</v>
      </c>
      <c r="N544" s="82" t="n">
        <f aca="false">IF(MAX(O544:DC544)&lt;&gt;0,IF(MAX(O545:DC545)/MAX(O544:DC544)=1,1,MAX(O545:DC545)/MAX(O544:DC544)),0)</f>
        <v>0</v>
      </c>
      <c r="O544" s="83"/>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5"/>
      <c r="AT544" s="86"/>
      <c r="AU544" s="84"/>
      <c r="AV544" s="84"/>
      <c r="AW544" s="84"/>
      <c r="AX544" s="84"/>
      <c r="AY544" s="84"/>
      <c r="AZ544" s="84"/>
      <c r="BA544" s="84"/>
      <c r="BB544" s="84"/>
      <c r="BC544" s="84"/>
      <c r="BD544" s="84"/>
      <c r="BE544" s="84"/>
      <c r="BF544" s="84"/>
      <c r="BG544" s="84"/>
      <c r="BH544" s="84"/>
      <c r="BI544" s="84"/>
      <c r="BJ544" s="84"/>
      <c r="BK544" s="84"/>
      <c r="BL544" s="84"/>
      <c r="BM544" s="84"/>
      <c r="BN544" s="84"/>
      <c r="BO544" s="84"/>
      <c r="BP544" s="84"/>
      <c r="BQ544" s="84"/>
      <c r="BR544" s="84"/>
      <c r="BS544" s="84"/>
      <c r="BT544" s="84"/>
      <c r="BU544" s="84"/>
      <c r="BV544" s="84"/>
      <c r="BW544" s="84"/>
      <c r="BX544" s="85"/>
      <c r="BY544" s="86"/>
      <c r="BZ544" s="84"/>
      <c r="CA544" s="84"/>
      <c r="CB544" s="84"/>
      <c r="CC544" s="84"/>
      <c r="CD544" s="84"/>
      <c r="CE544" s="84"/>
      <c r="CF544" s="84"/>
      <c r="CG544" s="84"/>
      <c r="CH544" s="84"/>
      <c r="CI544" s="84"/>
      <c r="CJ544" s="84"/>
      <c r="CK544" s="84"/>
      <c r="CL544" s="84"/>
      <c r="CM544" s="84"/>
      <c r="CN544" s="84"/>
      <c r="CO544" s="84"/>
      <c r="CP544" s="84"/>
      <c r="CQ544" s="84"/>
      <c r="CR544" s="84"/>
      <c r="CS544" s="84"/>
      <c r="CT544" s="84"/>
      <c r="CU544" s="84"/>
      <c r="CV544" s="84"/>
      <c r="CW544" s="84"/>
      <c r="CX544" s="84"/>
      <c r="CY544" s="84"/>
      <c r="CZ544" s="84"/>
      <c r="DA544" s="84"/>
      <c r="DB544" s="84"/>
      <c r="DC544" s="85"/>
    </row>
    <row r="545" customFormat="false" ht="24" hidden="true" customHeight="false" outlineLevel="0" collapsed="false">
      <c r="A545" s="104" t="n">
        <f aca="false">A544</f>
        <v>269</v>
      </c>
      <c r="B545" s="105" t="n">
        <f aca="false">B544</f>
        <v>107</v>
      </c>
      <c r="C545" s="106" t="str">
        <f aca="false">C544</f>
        <v>面談テンプレートファイル登録画面</v>
      </c>
      <c r="D545" s="107" t="str">
        <f aca="false">D544</f>
        <v>面談テンプレートファイル登録画面の新規作成</v>
      </c>
      <c r="E545" s="91" t="str">
        <f aca="false">E544</f>
        <v>管理者</v>
      </c>
      <c r="F545" s="91" t="str">
        <f aca="false">F544</f>
        <v>中級</v>
      </c>
      <c r="G545" s="91" t="str">
        <f aca="false">G544</f>
        <v>C</v>
      </c>
      <c r="H545" s="108" t="str">
        <f aca="false">H544</f>
        <v>試験</v>
      </c>
      <c r="I545" s="109" t="n">
        <f aca="false">I544</f>
        <v>3.91428571428571</v>
      </c>
      <c r="J545" s="94" t="s">
        <v>33</v>
      </c>
      <c r="K545" s="110"/>
      <c r="L545" s="96"/>
      <c r="M545" s="97" t="n">
        <f aca="false">M544</f>
        <v>0</v>
      </c>
      <c r="N545" s="98" t="n">
        <f aca="false">N544</f>
        <v>0</v>
      </c>
      <c r="O545" s="83"/>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5"/>
      <c r="AT545" s="86"/>
      <c r="AU545" s="84"/>
      <c r="AV545" s="84"/>
      <c r="AW545" s="84"/>
      <c r="AX545" s="84"/>
      <c r="AY545" s="84"/>
      <c r="AZ545" s="84"/>
      <c r="BA545" s="84"/>
      <c r="BB545" s="84"/>
      <c r="BC545" s="84"/>
      <c r="BD545" s="84"/>
      <c r="BE545" s="84"/>
      <c r="BF545" s="84"/>
      <c r="BG545" s="84"/>
      <c r="BH545" s="84"/>
      <c r="BI545" s="84"/>
      <c r="BJ545" s="84"/>
      <c r="BK545" s="84"/>
      <c r="BL545" s="84"/>
      <c r="BM545" s="84"/>
      <c r="BN545" s="84"/>
      <c r="BO545" s="84"/>
      <c r="BP545" s="84"/>
      <c r="BQ545" s="84"/>
      <c r="BR545" s="84"/>
      <c r="BS545" s="84"/>
      <c r="BT545" s="84"/>
      <c r="BU545" s="84"/>
      <c r="BV545" s="84"/>
      <c r="BW545" s="84"/>
      <c r="BX545" s="85"/>
      <c r="BY545" s="86"/>
      <c r="BZ545" s="84"/>
      <c r="CA545" s="84"/>
      <c r="CB545" s="84"/>
      <c r="CC545" s="84"/>
      <c r="CD545" s="84"/>
      <c r="CE545" s="84"/>
      <c r="CF545" s="84"/>
      <c r="CG545" s="84"/>
      <c r="CH545" s="84"/>
      <c r="CI545" s="84"/>
      <c r="CJ545" s="84"/>
      <c r="CK545" s="84"/>
      <c r="CL545" s="84"/>
      <c r="CM545" s="84"/>
      <c r="CN545" s="84"/>
      <c r="CO545" s="84"/>
      <c r="CP545" s="84"/>
      <c r="CQ545" s="84"/>
      <c r="CR545" s="84"/>
      <c r="CS545" s="84"/>
      <c r="CT545" s="84"/>
      <c r="CU545" s="84"/>
      <c r="CV545" s="84"/>
      <c r="CW545" s="84"/>
      <c r="CX545" s="84"/>
      <c r="CY545" s="84"/>
      <c r="CZ545" s="84"/>
      <c r="DA545" s="84"/>
      <c r="DB545" s="84"/>
      <c r="DC545" s="85"/>
    </row>
    <row r="546" customFormat="false" ht="24" hidden="true" customHeight="false" outlineLevel="0" collapsed="false">
      <c r="A546" s="70" t="n">
        <f aca="false">(ROW()-6)/2</f>
        <v>270</v>
      </c>
      <c r="B546" s="71" t="n">
        <f aca="false">変更管理台帳!$A114</f>
        <v>108</v>
      </c>
      <c r="C546" s="72" t="str">
        <f aca="false">変更管理台帳!$B114</f>
        <v>引継面談／会場見学 実施日一覧画面</v>
      </c>
      <c r="D546" s="73" t="str">
        <f aca="false">変更管理台帳!$C114</f>
        <v>引継面談／会場見学 実施日一覧画面の新規作成</v>
      </c>
      <c r="E546" s="74" t="str">
        <f aca="false">変更管理台帳!$G114</f>
        <v>管理者</v>
      </c>
      <c r="F546" s="75" t="str">
        <f aca="false">変更管理台帳!$K114</f>
        <v>中級</v>
      </c>
      <c r="G546" s="76" t="str">
        <f aca="false">変更管理台帳!$L114</f>
        <v>C</v>
      </c>
      <c r="H546" s="112" t="s">
        <v>36</v>
      </c>
      <c r="I546" s="78" t="n">
        <f aca="false">変更管理台帳!$AE114</f>
        <v>4.48571428571429</v>
      </c>
      <c r="J546" s="79" t="s">
        <v>32</v>
      </c>
      <c r="K546" s="80" t="n">
        <v>45336</v>
      </c>
      <c r="L546" s="81" t="n">
        <f aca="false">IF($K546&lt;&gt;"",WORKDAY($K546,$I546 -0.11,祝日・休校日!$B$3:$B$62),"")</f>
        <v>45342</v>
      </c>
      <c r="M546" s="76"/>
      <c r="N546" s="82" t="n">
        <f aca="false">IF(MAX(O546:DC546)&lt;&gt;0,IF(MAX(O547:DC547)/MAX(O546:DC546)=1,1,MAX(O547:DC547)/MAX(O546:DC546)),0)</f>
        <v>0</v>
      </c>
      <c r="O546" s="83"/>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4"/>
      <c r="AN546" s="84"/>
      <c r="AO546" s="84"/>
      <c r="AP546" s="84"/>
      <c r="AQ546" s="84"/>
      <c r="AR546" s="84"/>
      <c r="AS546" s="85"/>
      <c r="AT546" s="86"/>
      <c r="AU546" s="84"/>
      <c r="AV546" s="84"/>
      <c r="AW546" s="84"/>
      <c r="AX546" s="84"/>
      <c r="AY546" s="84"/>
      <c r="AZ546" s="84"/>
      <c r="BA546" s="84"/>
      <c r="BB546" s="84"/>
      <c r="BC546" s="84"/>
      <c r="BD546" s="84"/>
      <c r="BE546" s="84"/>
      <c r="BF546" s="84"/>
      <c r="BG546" s="84"/>
      <c r="BH546" s="84"/>
      <c r="BI546" s="84"/>
      <c r="BJ546" s="84"/>
      <c r="BK546" s="84"/>
      <c r="BL546" s="84"/>
      <c r="BM546" s="84"/>
      <c r="BN546" s="84"/>
      <c r="BO546" s="84"/>
      <c r="BP546" s="84"/>
      <c r="BQ546" s="84"/>
      <c r="BR546" s="84"/>
      <c r="BS546" s="84"/>
      <c r="BT546" s="84"/>
      <c r="BU546" s="84"/>
      <c r="BV546" s="84"/>
      <c r="BW546" s="84"/>
      <c r="BX546" s="85"/>
      <c r="BY546" s="86"/>
      <c r="BZ546" s="84"/>
      <c r="CA546" s="84"/>
      <c r="CB546" s="84"/>
      <c r="CC546" s="84"/>
      <c r="CD546" s="84"/>
      <c r="CE546" s="84"/>
      <c r="CF546" s="84"/>
      <c r="CG546" s="84"/>
      <c r="CH546" s="84"/>
      <c r="CI546" s="84"/>
      <c r="CJ546" s="84"/>
      <c r="CK546" s="84"/>
      <c r="CL546" s="84"/>
      <c r="CM546" s="84"/>
      <c r="CN546" s="84"/>
      <c r="CO546" s="84"/>
      <c r="CP546" s="84"/>
      <c r="CQ546" s="84"/>
      <c r="CR546" s="84"/>
      <c r="CS546" s="84"/>
      <c r="CT546" s="84"/>
      <c r="CU546" s="84"/>
      <c r="CV546" s="84"/>
      <c r="CW546" s="84"/>
      <c r="CX546" s="84"/>
      <c r="CY546" s="84"/>
      <c r="CZ546" s="84"/>
      <c r="DA546" s="84"/>
      <c r="DB546" s="84"/>
      <c r="DC546" s="85"/>
    </row>
    <row r="547" customFormat="false" ht="24" hidden="true" customHeight="false" outlineLevel="0" collapsed="false">
      <c r="A547" s="87" t="n">
        <f aca="false">A546</f>
        <v>270</v>
      </c>
      <c r="B547" s="88" t="n">
        <f aca="false">B546</f>
        <v>108</v>
      </c>
      <c r="C547" s="89" t="str">
        <f aca="false">C546</f>
        <v>引継面談／会場見学 実施日一覧画面</v>
      </c>
      <c r="D547" s="90" t="str">
        <f aca="false">D546</f>
        <v>引継面談／会場見学 実施日一覧画面の新規作成</v>
      </c>
      <c r="E547" s="91" t="str">
        <f aca="false">E546</f>
        <v>管理者</v>
      </c>
      <c r="F547" s="91" t="str">
        <f aca="false">F546</f>
        <v>中級</v>
      </c>
      <c r="G547" s="91" t="str">
        <f aca="false">G546</f>
        <v>C</v>
      </c>
      <c r="H547" s="113" t="str">
        <f aca="false">H546</f>
        <v>設計</v>
      </c>
      <c r="I547" s="93" t="n">
        <f aca="false">I546</f>
        <v>4.48571428571429</v>
      </c>
      <c r="J547" s="94" t="s">
        <v>33</v>
      </c>
      <c r="K547" s="95"/>
      <c r="L547" s="96"/>
      <c r="M547" s="97" t="n">
        <f aca="false">M546</f>
        <v>0</v>
      </c>
      <c r="N547" s="98" t="n">
        <f aca="false">N546</f>
        <v>0</v>
      </c>
      <c r="O547" s="83"/>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5"/>
      <c r="AT547" s="86"/>
      <c r="AU547" s="84"/>
      <c r="AV547" s="84"/>
      <c r="AW547" s="84"/>
      <c r="AX547" s="84"/>
      <c r="AY547" s="84"/>
      <c r="AZ547" s="84"/>
      <c r="BA547" s="84"/>
      <c r="BB547" s="84"/>
      <c r="BC547" s="84"/>
      <c r="BD547" s="84"/>
      <c r="BE547" s="84"/>
      <c r="BF547" s="84"/>
      <c r="BG547" s="84"/>
      <c r="BH547" s="84"/>
      <c r="BI547" s="84"/>
      <c r="BJ547" s="84"/>
      <c r="BK547" s="84"/>
      <c r="BL547" s="84"/>
      <c r="BM547" s="84"/>
      <c r="BN547" s="84"/>
      <c r="BO547" s="84"/>
      <c r="BP547" s="84"/>
      <c r="BQ547" s="84"/>
      <c r="BR547" s="84"/>
      <c r="BS547" s="84"/>
      <c r="BT547" s="84"/>
      <c r="BU547" s="84"/>
      <c r="BV547" s="84"/>
      <c r="BW547" s="84"/>
      <c r="BX547" s="85"/>
      <c r="BY547" s="86"/>
      <c r="BZ547" s="84"/>
      <c r="CA547" s="84"/>
      <c r="CB547" s="84"/>
      <c r="CC547" s="84"/>
      <c r="CD547" s="84"/>
      <c r="CE547" s="84"/>
      <c r="CF547" s="84"/>
      <c r="CG547" s="84"/>
      <c r="CH547" s="84"/>
      <c r="CI547" s="84"/>
      <c r="CJ547" s="84"/>
      <c r="CK547" s="84"/>
      <c r="CL547" s="84"/>
      <c r="CM547" s="84"/>
      <c r="CN547" s="84"/>
      <c r="CO547" s="84"/>
      <c r="CP547" s="84"/>
      <c r="CQ547" s="84"/>
      <c r="CR547" s="84"/>
      <c r="CS547" s="84"/>
      <c r="CT547" s="84"/>
      <c r="CU547" s="84"/>
      <c r="CV547" s="84"/>
      <c r="CW547" s="84"/>
      <c r="CX547" s="84"/>
      <c r="CY547" s="84"/>
      <c r="CZ547" s="84"/>
      <c r="DA547" s="84"/>
      <c r="DB547" s="84"/>
      <c r="DC547" s="85"/>
    </row>
    <row r="548" customFormat="false" ht="24" hidden="true" customHeight="false" outlineLevel="0" collapsed="false">
      <c r="A548" s="70" t="n">
        <f aca="false">(ROW()-6)/2</f>
        <v>271</v>
      </c>
      <c r="B548" s="100" t="n">
        <f aca="false">B547</f>
        <v>108</v>
      </c>
      <c r="C548" s="101" t="str">
        <f aca="false">C547</f>
        <v>引継面談／会場見学 実施日一覧画面</v>
      </c>
      <c r="D548" s="102" t="str">
        <f aca="false">D547</f>
        <v>引継面談／会場見学 実施日一覧画面の新規作成</v>
      </c>
      <c r="E548" s="74" t="str">
        <f aca="false">E546</f>
        <v>管理者</v>
      </c>
      <c r="F548" s="74" t="str">
        <f aca="false">F546</f>
        <v>中級</v>
      </c>
      <c r="G548" s="74" t="str">
        <f aca="false">G546</f>
        <v>C</v>
      </c>
      <c r="H548" s="77" t="s">
        <v>31</v>
      </c>
      <c r="I548" s="78" t="n">
        <f aca="false">変更管理台帳!$AX114</f>
        <v>6.14285714285714</v>
      </c>
      <c r="J548" s="79" t="s">
        <v>32</v>
      </c>
      <c r="K548" s="81" t="n">
        <f aca="false">IF($L546&lt;&gt;"",WORKDAY($L546,1,祝日・休校日!$B$3:$B$62),"")</f>
        <v>45343</v>
      </c>
      <c r="L548" s="81" t="n">
        <f aca="false">IF($K548&lt;&gt;"",WORKDAY($K548,$I548 -0.11,祝日・休校日!$B$3:$B$62),"")</f>
        <v>45352</v>
      </c>
      <c r="M548" s="76" t="n">
        <f aca="false">M547</f>
        <v>0</v>
      </c>
      <c r="N548" s="82" t="n">
        <f aca="false">IF(MAX(O548:DC548)&lt;&gt;0,IF(MAX(O549:DC549)/MAX(O548:DC548)=1,1,MAX(O549:DC549)/MAX(O548:DC548)),0)</f>
        <v>0</v>
      </c>
      <c r="O548" s="83"/>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5"/>
      <c r="AT548" s="86"/>
      <c r="AU548" s="84"/>
      <c r="AV548" s="84"/>
      <c r="AW548" s="84"/>
      <c r="AX548" s="84"/>
      <c r="AY548" s="84"/>
      <c r="AZ548" s="84"/>
      <c r="BA548" s="84"/>
      <c r="BB548" s="84"/>
      <c r="BC548" s="84"/>
      <c r="BD548" s="84"/>
      <c r="BE548" s="84"/>
      <c r="BF548" s="84"/>
      <c r="BG548" s="84"/>
      <c r="BH548" s="84"/>
      <c r="BI548" s="84"/>
      <c r="BJ548" s="84"/>
      <c r="BK548" s="84"/>
      <c r="BL548" s="84"/>
      <c r="BM548" s="84"/>
      <c r="BN548" s="84"/>
      <c r="BO548" s="84"/>
      <c r="BP548" s="84"/>
      <c r="BQ548" s="84"/>
      <c r="BR548" s="84"/>
      <c r="BS548" s="84"/>
      <c r="BT548" s="84"/>
      <c r="BU548" s="84"/>
      <c r="BV548" s="84"/>
      <c r="BW548" s="84"/>
      <c r="BX548" s="85"/>
      <c r="BY548" s="86"/>
      <c r="BZ548" s="84"/>
      <c r="CA548" s="84"/>
      <c r="CB548" s="84"/>
      <c r="CC548" s="84"/>
      <c r="CD548" s="84"/>
      <c r="CE548" s="84"/>
      <c r="CF548" s="84"/>
      <c r="CG548" s="84"/>
      <c r="CH548" s="84"/>
      <c r="CI548" s="84"/>
      <c r="CJ548" s="84"/>
      <c r="CK548" s="84"/>
      <c r="CL548" s="84"/>
      <c r="CM548" s="84"/>
      <c r="CN548" s="84"/>
      <c r="CO548" s="84"/>
      <c r="CP548" s="84"/>
      <c r="CQ548" s="84"/>
      <c r="CR548" s="84"/>
      <c r="CS548" s="84"/>
      <c r="CT548" s="84"/>
      <c r="CU548" s="84"/>
      <c r="CV548" s="84"/>
      <c r="CW548" s="84"/>
      <c r="CX548" s="84"/>
      <c r="CY548" s="84"/>
      <c r="CZ548" s="84"/>
      <c r="DA548" s="84"/>
      <c r="DB548" s="84"/>
      <c r="DC548" s="85"/>
    </row>
    <row r="549" customFormat="false" ht="24" hidden="true" customHeight="false" outlineLevel="0" collapsed="false">
      <c r="A549" s="87" t="n">
        <f aca="false">A548</f>
        <v>271</v>
      </c>
      <c r="B549" s="105" t="n">
        <f aca="false">B548</f>
        <v>108</v>
      </c>
      <c r="C549" s="106" t="str">
        <f aca="false">C548</f>
        <v>引継面談／会場見学 実施日一覧画面</v>
      </c>
      <c r="D549" s="107" t="str">
        <f aca="false">D548</f>
        <v>引継面談／会場見学 実施日一覧画面の新規作成</v>
      </c>
      <c r="E549" s="91" t="str">
        <f aca="false">E548</f>
        <v>管理者</v>
      </c>
      <c r="F549" s="91" t="str">
        <f aca="false">F548</f>
        <v>中級</v>
      </c>
      <c r="G549" s="91" t="str">
        <f aca="false">G548</f>
        <v>C</v>
      </c>
      <c r="H549" s="92" t="str">
        <f aca="false">H548</f>
        <v>製造</v>
      </c>
      <c r="I549" s="93" t="n">
        <f aca="false">I548</f>
        <v>6.14285714285714</v>
      </c>
      <c r="J549" s="94" t="s">
        <v>33</v>
      </c>
      <c r="K549" s="110"/>
      <c r="L549" s="96"/>
      <c r="M549" s="97" t="n">
        <f aca="false">M548</f>
        <v>0</v>
      </c>
      <c r="N549" s="98" t="n">
        <f aca="false">N548</f>
        <v>0</v>
      </c>
      <c r="O549" s="83"/>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5"/>
      <c r="AT549" s="86"/>
      <c r="AU549" s="84"/>
      <c r="AV549" s="84"/>
      <c r="AW549" s="84"/>
      <c r="AX549" s="84"/>
      <c r="AY549" s="84"/>
      <c r="AZ549" s="84"/>
      <c r="BA549" s="84"/>
      <c r="BB549" s="84"/>
      <c r="BC549" s="84"/>
      <c r="BD549" s="84"/>
      <c r="BE549" s="84"/>
      <c r="BF549" s="84"/>
      <c r="BG549" s="84"/>
      <c r="BH549" s="84"/>
      <c r="BI549" s="84"/>
      <c r="BJ549" s="84"/>
      <c r="BK549" s="84"/>
      <c r="BL549" s="84"/>
      <c r="BM549" s="84"/>
      <c r="BN549" s="84"/>
      <c r="BO549" s="84"/>
      <c r="BP549" s="84"/>
      <c r="BQ549" s="84"/>
      <c r="BR549" s="84"/>
      <c r="BS549" s="84"/>
      <c r="BT549" s="84"/>
      <c r="BU549" s="84"/>
      <c r="BV549" s="84"/>
      <c r="BW549" s="84"/>
      <c r="BX549" s="85"/>
      <c r="BY549" s="86"/>
      <c r="BZ549" s="84"/>
      <c r="CA549" s="84"/>
      <c r="CB549" s="84"/>
      <c r="CC549" s="84"/>
      <c r="CD549" s="84"/>
      <c r="CE549" s="84"/>
      <c r="CF549" s="84"/>
      <c r="CG549" s="84"/>
      <c r="CH549" s="84"/>
      <c r="CI549" s="84"/>
      <c r="CJ549" s="84"/>
      <c r="CK549" s="84"/>
      <c r="CL549" s="84"/>
      <c r="CM549" s="84"/>
      <c r="CN549" s="84"/>
      <c r="CO549" s="84"/>
      <c r="CP549" s="84"/>
      <c r="CQ549" s="84"/>
      <c r="CR549" s="84"/>
      <c r="CS549" s="84"/>
      <c r="CT549" s="84"/>
      <c r="CU549" s="84"/>
      <c r="CV549" s="84"/>
      <c r="CW549" s="84"/>
      <c r="CX549" s="84"/>
      <c r="CY549" s="84"/>
      <c r="CZ549" s="84"/>
      <c r="DA549" s="84"/>
      <c r="DB549" s="84"/>
      <c r="DC549" s="85"/>
    </row>
    <row r="550" customFormat="false" ht="24" hidden="true" customHeight="false" outlineLevel="0" collapsed="false">
      <c r="A550" s="99" t="n">
        <f aca="false">(ROW()-6)/2</f>
        <v>272</v>
      </c>
      <c r="B550" s="100" t="n">
        <f aca="false">B549</f>
        <v>108</v>
      </c>
      <c r="C550" s="101" t="str">
        <f aca="false">C549</f>
        <v>引継面談／会場見学 実施日一覧画面</v>
      </c>
      <c r="D550" s="102" t="str">
        <f aca="false">D549</f>
        <v>引継面談／会場見学 実施日一覧画面の新規作成</v>
      </c>
      <c r="E550" s="74" t="str">
        <f aca="false">E548</f>
        <v>管理者</v>
      </c>
      <c r="F550" s="74" t="str">
        <f aca="false">F548</f>
        <v>中級</v>
      </c>
      <c r="G550" s="74" t="str">
        <f aca="false">G548</f>
        <v>C</v>
      </c>
      <c r="H550" s="103" t="s">
        <v>34</v>
      </c>
      <c r="I550" s="78" t="n">
        <f aca="false">変更管理台帳!$BW114</f>
        <v>5.31428571428572</v>
      </c>
      <c r="J550" s="79" t="s">
        <v>32</v>
      </c>
      <c r="K550" s="81" t="n">
        <f aca="false">IF($L548&lt;&gt;"",WORKDAY($L548,1,祝日・休校日!$B$3:$B$62),"")</f>
        <v>45355</v>
      </c>
      <c r="L550" s="81" t="n">
        <f aca="false">IF($K550&lt;&gt;"",WORKDAY($K550,$I550 -0.11,祝日・休校日!$B$3:$B$62),"")</f>
        <v>45362</v>
      </c>
      <c r="M550" s="76" t="n">
        <f aca="false">M549</f>
        <v>0</v>
      </c>
      <c r="N550" s="82" t="n">
        <f aca="false">IF(MAX(O550:DC550)&lt;&gt;0,IF(MAX(O551:DC551)/MAX(O550:DC550)=1,1,MAX(O551:DC551)/MAX(O550:DC550)),0)</f>
        <v>0</v>
      </c>
      <c r="O550" s="83"/>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5"/>
      <c r="AT550" s="86"/>
      <c r="AU550" s="84"/>
      <c r="AV550" s="84"/>
      <c r="AW550" s="84"/>
      <c r="AX550" s="84"/>
      <c r="AY550" s="84"/>
      <c r="AZ550" s="84"/>
      <c r="BA550" s="84"/>
      <c r="BB550" s="84"/>
      <c r="BC550" s="84"/>
      <c r="BD550" s="84"/>
      <c r="BE550" s="84"/>
      <c r="BF550" s="84"/>
      <c r="BG550" s="84"/>
      <c r="BH550" s="84"/>
      <c r="BI550" s="84"/>
      <c r="BJ550" s="84"/>
      <c r="BK550" s="84"/>
      <c r="BL550" s="84"/>
      <c r="BM550" s="84"/>
      <c r="BN550" s="84"/>
      <c r="BO550" s="84"/>
      <c r="BP550" s="84"/>
      <c r="BQ550" s="84"/>
      <c r="BR550" s="84"/>
      <c r="BS550" s="84"/>
      <c r="BT550" s="84"/>
      <c r="BU550" s="84"/>
      <c r="BV550" s="84"/>
      <c r="BW550" s="84"/>
      <c r="BX550" s="85"/>
      <c r="BY550" s="86"/>
      <c r="BZ550" s="84"/>
      <c r="CA550" s="84"/>
      <c r="CB550" s="84"/>
      <c r="CC550" s="84"/>
      <c r="CD550" s="84"/>
      <c r="CE550" s="84"/>
      <c r="CF550" s="84"/>
      <c r="CG550" s="84"/>
      <c r="CH550" s="84"/>
      <c r="CI550" s="84"/>
      <c r="CJ550" s="84"/>
      <c r="CK550" s="84"/>
      <c r="CL550" s="84"/>
      <c r="CM550" s="84"/>
      <c r="CN550" s="84"/>
      <c r="CO550" s="84"/>
      <c r="CP550" s="84"/>
      <c r="CQ550" s="84"/>
      <c r="CR550" s="84"/>
      <c r="CS550" s="84"/>
      <c r="CT550" s="84"/>
      <c r="CU550" s="84"/>
      <c r="CV550" s="84"/>
      <c r="CW550" s="84"/>
      <c r="CX550" s="84"/>
      <c r="CY550" s="84"/>
      <c r="CZ550" s="84"/>
      <c r="DA550" s="84"/>
      <c r="DB550" s="84"/>
      <c r="DC550" s="85"/>
    </row>
    <row r="551" customFormat="false" ht="24" hidden="true" customHeight="false" outlineLevel="0" collapsed="false">
      <c r="A551" s="104" t="n">
        <f aca="false">A550</f>
        <v>272</v>
      </c>
      <c r="B551" s="105" t="n">
        <f aca="false">B550</f>
        <v>108</v>
      </c>
      <c r="C551" s="106" t="str">
        <f aca="false">C550</f>
        <v>引継面談／会場見学 実施日一覧画面</v>
      </c>
      <c r="D551" s="107" t="str">
        <f aca="false">D550</f>
        <v>引継面談／会場見学 実施日一覧画面の新規作成</v>
      </c>
      <c r="E551" s="91" t="str">
        <f aca="false">E550</f>
        <v>管理者</v>
      </c>
      <c r="F551" s="91" t="str">
        <f aca="false">F550</f>
        <v>中級</v>
      </c>
      <c r="G551" s="91" t="str">
        <f aca="false">G550</f>
        <v>C</v>
      </c>
      <c r="H551" s="108" t="str">
        <f aca="false">H550</f>
        <v>試験</v>
      </c>
      <c r="I551" s="109" t="n">
        <f aca="false">I550</f>
        <v>5.31428571428572</v>
      </c>
      <c r="J551" s="94" t="s">
        <v>33</v>
      </c>
      <c r="K551" s="110"/>
      <c r="L551" s="96"/>
      <c r="M551" s="97" t="n">
        <f aca="false">M550</f>
        <v>0</v>
      </c>
      <c r="N551" s="98" t="n">
        <f aca="false">N550</f>
        <v>0</v>
      </c>
      <c r="O551" s="83"/>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5"/>
      <c r="AT551" s="86"/>
      <c r="AU551" s="84"/>
      <c r="AV551" s="84"/>
      <c r="AW551" s="84"/>
      <c r="AX551" s="84"/>
      <c r="AY551" s="84"/>
      <c r="AZ551" s="84"/>
      <c r="BA551" s="84"/>
      <c r="BB551" s="84"/>
      <c r="BC551" s="84"/>
      <c r="BD551" s="84"/>
      <c r="BE551" s="84"/>
      <c r="BF551" s="84"/>
      <c r="BG551" s="84"/>
      <c r="BH551" s="84"/>
      <c r="BI551" s="84"/>
      <c r="BJ551" s="84"/>
      <c r="BK551" s="84"/>
      <c r="BL551" s="84"/>
      <c r="BM551" s="84"/>
      <c r="BN551" s="84"/>
      <c r="BO551" s="84"/>
      <c r="BP551" s="84"/>
      <c r="BQ551" s="84"/>
      <c r="BR551" s="84"/>
      <c r="BS551" s="84"/>
      <c r="BT551" s="84"/>
      <c r="BU551" s="84"/>
      <c r="BV551" s="84"/>
      <c r="BW551" s="84"/>
      <c r="BX551" s="85"/>
      <c r="BY551" s="86"/>
      <c r="BZ551" s="84"/>
      <c r="CA551" s="84"/>
      <c r="CB551" s="84"/>
      <c r="CC551" s="84"/>
      <c r="CD551" s="84"/>
      <c r="CE551" s="84"/>
      <c r="CF551" s="84"/>
      <c r="CG551" s="84"/>
      <c r="CH551" s="84"/>
      <c r="CI551" s="84"/>
      <c r="CJ551" s="84"/>
      <c r="CK551" s="84"/>
      <c r="CL551" s="84"/>
      <c r="CM551" s="84"/>
      <c r="CN551" s="84"/>
      <c r="CO551" s="84"/>
      <c r="CP551" s="84"/>
      <c r="CQ551" s="84"/>
      <c r="CR551" s="84"/>
      <c r="CS551" s="84"/>
      <c r="CT551" s="84"/>
      <c r="CU551" s="84"/>
      <c r="CV551" s="84"/>
      <c r="CW551" s="84"/>
      <c r="CX551" s="84"/>
      <c r="CY551" s="84"/>
      <c r="CZ551" s="84"/>
      <c r="DA551" s="84"/>
      <c r="DB551" s="84"/>
      <c r="DC551" s="85"/>
    </row>
    <row r="552" customFormat="false" ht="36" hidden="true" customHeight="false" outlineLevel="0" collapsed="false">
      <c r="A552" s="70" t="n">
        <f aca="false">(ROW()-6)/2</f>
        <v>273</v>
      </c>
      <c r="B552" s="71" t="n">
        <f aca="false">変更管理台帳!$A115</f>
        <v>109</v>
      </c>
      <c r="C552" s="72" t="str">
        <f aca="false">変更管理台帳!$B115</f>
        <v>引継面談／会場見学 実施日登録(実施日時登録)画面</v>
      </c>
      <c r="D552" s="73" t="str">
        <f aca="false">変更管理台帳!$C115</f>
        <v>引継面談／会場見学 実施日登録(実施日時登録)画面の新規作成</v>
      </c>
      <c r="E552" s="74" t="str">
        <f aca="false">変更管理台帳!$G115</f>
        <v>管理者</v>
      </c>
      <c r="F552" s="75" t="str">
        <f aca="false">変更管理台帳!$K115</f>
        <v>初級</v>
      </c>
      <c r="G552" s="76" t="str">
        <f aca="false">変更管理台帳!$L115</f>
        <v>C</v>
      </c>
      <c r="H552" s="112" t="s">
        <v>36</v>
      </c>
      <c r="I552" s="78" t="n">
        <f aca="false">変更管理台帳!$AE115</f>
        <v>2</v>
      </c>
      <c r="J552" s="79" t="s">
        <v>32</v>
      </c>
      <c r="K552" s="80" t="n">
        <v>45336</v>
      </c>
      <c r="L552" s="81" t="n">
        <f aca="false">IF($K552&lt;&gt;"",WORKDAY($K552,$I552 -0.11,祝日・休校日!$B$3:$B$62),"")</f>
        <v>45337</v>
      </c>
      <c r="M552" s="76"/>
      <c r="N552" s="82" t="n">
        <f aca="false">IF(MAX(O552:DC552)&lt;&gt;0,IF(MAX(O553:DC553)/MAX(O552:DC552)=1,1,MAX(O553:DC553)/MAX(O552:DC552)),0)</f>
        <v>0</v>
      </c>
      <c r="O552" s="83"/>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5"/>
      <c r="AT552" s="86"/>
      <c r="AU552" s="84"/>
      <c r="AV552" s="84"/>
      <c r="AW552" s="84"/>
      <c r="AX552" s="84"/>
      <c r="AY552" s="84"/>
      <c r="AZ552" s="84"/>
      <c r="BA552" s="84"/>
      <c r="BB552" s="84"/>
      <c r="BC552" s="84"/>
      <c r="BD552" s="84"/>
      <c r="BE552" s="84"/>
      <c r="BF552" s="84"/>
      <c r="BG552" s="84"/>
      <c r="BH552" s="84"/>
      <c r="BI552" s="84"/>
      <c r="BJ552" s="84"/>
      <c r="BK552" s="84"/>
      <c r="BL552" s="84"/>
      <c r="BM552" s="84"/>
      <c r="BN552" s="84"/>
      <c r="BO552" s="84"/>
      <c r="BP552" s="84"/>
      <c r="BQ552" s="84"/>
      <c r="BR552" s="84"/>
      <c r="BS552" s="84"/>
      <c r="BT552" s="84"/>
      <c r="BU552" s="84"/>
      <c r="BV552" s="84"/>
      <c r="BW552" s="84"/>
      <c r="BX552" s="85"/>
      <c r="BY552" s="86"/>
      <c r="BZ552" s="84"/>
      <c r="CA552" s="84"/>
      <c r="CB552" s="84"/>
      <c r="CC552" s="84"/>
      <c r="CD552" s="84"/>
      <c r="CE552" s="84"/>
      <c r="CF552" s="84"/>
      <c r="CG552" s="84"/>
      <c r="CH552" s="84"/>
      <c r="CI552" s="84"/>
      <c r="CJ552" s="84"/>
      <c r="CK552" s="84"/>
      <c r="CL552" s="84"/>
      <c r="CM552" s="84"/>
      <c r="CN552" s="84"/>
      <c r="CO552" s="84"/>
      <c r="CP552" s="84"/>
      <c r="CQ552" s="84"/>
      <c r="CR552" s="84"/>
      <c r="CS552" s="84"/>
      <c r="CT552" s="84"/>
      <c r="CU552" s="84"/>
      <c r="CV552" s="84"/>
      <c r="CW552" s="84"/>
      <c r="CX552" s="84"/>
      <c r="CY552" s="84"/>
      <c r="CZ552" s="84"/>
      <c r="DA552" s="84"/>
      <c r="DB552" s="84"/>
      <c r="DC552" s="85"/>
    </row>
    <row r="553" customFormat="false" ht="36" hidden="true" customHeight="false" outlineLevel="0" collapsed="false">
      <c r="A553" s="87" t="n">
        <f aca="false">A552</f>
        <v>273</v>
      </c>
      <c r="B553" s="88" t="n">
        <f aca="false">B552</f>
        <v>109</v>
      </c>
      <c r="C553" s="89" t="str">
        <f aca="false">C552</f>
        <v>引継面談／会場見学 実施日登録(実施日時登録)画面</v>
      </c>
      <c r="D553" s="90" t="str">
        <f aca="false">D552</f>
        <v>引継面談／会場見学 実施日登録(実施日時登録)画面の新規作成</v>
      </c>
      <c r="E553" s="91" t="str">
        <f aca="false">E552</f>
        <v>管理者</v>
      </c>
      <c r="F553" s="91" t="str">
        <f aca="false">F552</f>
        <v>初級</v>
      </c>
      <c r="G553" s="91" t="str">
        <f aca="false">G552</f>
        <v>C</v>
      </c>
      <c r="H553" s="113" t="str">
        <f aca="false">H552</f>
        <v>設計</v>
      </c>
      <c r="I553" s="93" t="n">
        <f aca="false">I552</f>
        <v>2</v>
      </c>
      <c r="J553" s="94" t="s">
        <v>33</v>
      </c>
      <c r="K553" s="95"/>
      <c r="L553" s="96"/>
      <c r="M553" s="97" t="n">
        <f aca="false">M552</f>
        <v>0</v>
      </c>
      <c r="N553" s="98" t="n">
        <f aca="false">N552</f>
        <v>0</v>
      </c>
      <c r="O553" s="83"/>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5"/>
      <c r="AT553" s="86"/>
      <c r="AU553" s="84"/>
      <c r="AV553" s="84"/>
      <c r="AW553" s="84"/>
      <c r="AX553" s="84"/>
      <c r="AY553" s="84"/>
      <c r="AZ553" s="84"/>
      <c r="BA553" s="84"/>
      <c r="BB553" s="84"/>
      <c r="BC553" s="84"/>
      <c r="BD553" s="84"/>
      <c r="BE553" s="84"/>
      <c r="BF553" s="84"/>
      <c r="BG553" s="84"/>
      <c r="BH553" s="84"/>
      <c r="BI553" s="84"/>
      <c r="BJ553" s="84"/>
      <c r="BK553" s="84"/>
      <c r="BL553" s="84"/>
      <c r="BM553" s="84"/>
      <c r="BN553" s="84"/>
      <c r="BO553" s="84"/>
      <c r="BP553" s="84"/>
      <c r="BQ553" s="84"/>
      <c r="BR553" s="84"/>
      <c r="BS553" s="84"/>
      <c r="BT553" s="84"/>
      <c r="BU553" s="84"/>
      <c r="BV553" s="84"/>
      <c r="BW553" s="84"/>
      <c r="BX553" s="85"/>
      <c r="BY553" s="86"/>
      <c r="BZ553" s="84"/>
      <c r="CA553" s="84"/>
      <c r="CB553" s="84"/>
      <c r="CC553" s="84"/>
      <c r="CD553" s="84"/>
      <c r="CE553" s="84"/>
      <c r="CF553" s="84"/>
      <c r="CG553" s="84"/>
      <c r="CH553" s="84"/>
      <c r="CI553" s="84"/>
      <c r="CJ553" s="84"/>
      <c r="CK553" s="84"/>
      <c r="CL553" s="84"/>
      <c r="CM553" s="84"/>
      <c r="CN553" s="84"/>
      <c r="CO553" s="84"/>
      <c r="CP553" s="84"/>
      <c r="CQ553" s="84"/>
      <c r="CR553" s="84"/>
      <c r="CS553" s="84"/>
      <c r="CT553" s="84"/>
      <c r="CU553" s="84"/>
      <c r="CV553" s="84"/>
      <c r="CW553" s="84"/>
      <c r="CX553" s="84"/>
      <c r="CY553" s="84"/>
      <c r="CZ553" s="84"/>
      <c r="DA553" s="84"/>
      <c r="DB553" s="84"/>
      <c r="DC553" s="85"/>
    </row>
    <row r="554" customFormat="false" ht="36" hidden="true" customHeight="false" outlineLevel="0" collapsed="false">
      <c r="A554" s="70" t="n">
        <f aca="false">(ROW()-6)/2</f>
        <v>274</v>
      </c>
      <c r="B554" s="100" t="n">
        <f aca="false">B553</f>
        <v>109</v>
      </c>
      <c r="C554" s="101" t="str">
        <f aca="false">C553</f>
        <v>引継面談／会場見学 実施日登録(実施日時登録)画面</v>
      </c>
      <c r="D554" s="102" t="str">
        <f aca="false">D553</f>
        <v>引継面談／会場見学 実施日登録(実施日時登録)画面の新規作成</v>
      </c>
      <c r="E554" s="74" t="str">
        <f aca="false">E552</f>
        <v>管理者</v>
      </c>
      <c r="F554" s="74" t="str">
        <f aca="false">F552</f>
        <v>初級</v>
      </c>
      <c r="G554" s="74" t="str">
        <f aca="false">G552</f>
        <v>C</v>
      </c>
      <c r="H554" s="77" t="s">
        <v>31</v>
      </c>
      <c r="I554" s="78" t="n">
        <f aca="false">変更管理台帳!$AX115</f>
        <v>3.94285714285714</v>
      </c>
      <c r="J554" s="79" t="s">
        <v>32</v>
      </c>
      <c r="K554" s="81" t="n">
        <f aca="false">IF($L552&lt;&gt;"",WORKDAY($L552,1,祝日・休校日!$B$3:$B$62),"")</f>
        <v>45338</v>
      </c>
      <c r="L554" s="81" t="n">
        <f aca="false">IF($K554&lt;&gt;"",WORKDAY($K554,$I554 -0.11,祝日・休校日!$B$3:$B$62),"")</f>
        <v>45343</v>
      </c>
      <c r="M554" s="76" t="n">
        <f aca="false">M553</f>
        <v>0</v>
      </c>
      <c r="N554" s="82" t="n">
        <f aca="false">IF(MAX(O554:DC554)&lt;&gt;0,IF(MAX(O555:DC555)/MAX(O554:DC554)=1,1,MAX(O555:DC555)/MAX(O554:DC554)),0)</f>
        <v>0</v>
      </c>
      <c r="O554" s="83"/>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5"/>
      <c r="AT554" s="86"/>
      <c r="AU554" s="84"/>
      <c r="AV554" s="84"/>
      <c r="AW554" s="84"/>
      <c r="AX554" s="84"/>
      <c r="AY554" s="84"/>
      <c r="AZ554" s="84"/>
      <c r="BA554" s="84"/>
      <c r="BB554" s="84"/>
      <c r="BC554" s="84"/>
      <c r="BD554" s="84"/>
      <c r="BE554" s="84"/>
      <c r="BF554" s="84"/>
      <c r="BG554" s="84"/>
      <c r="BH554" s="84"/>
      <c r="BI554" s="84"/>
      <c r="BJ554" s="84"/>
      <c r="BK554" s="84"/>
      <c r="BL554" s="84"/>
      <c r="BM554" s="84"/>
      <c r="BN554" s="84"/>
      <c r="BO554" s="84"/>
      <c r="BP554" s="84"/>
      <c r="BQ554" s="84"/>
      <c r="BR554" s="84"/>
      <c r="BS554" s="84"/>
      <c r="BT554" s="84"/>
      <c r="BU554" s="84"/>
      <c r="BV554" s="84"/>
      <c r="BW554" s="84"/>
      <c r="BX554" s="85"/>
      <c r="BY554" s="86"/>
      <c r="BZ554" s="84"/>
      <c r="CA554" s="84"/>
      <c r="CB554" s="84"/>
      <c r="CC554" s="84"/>
      <c r="CD554" s="84"/>
      <c r="CE554" s="84"/>
      <c r="CF554" s="84"/>
      <c r="CG554" s="84"/>
      <c r="CH554" s="84"/>
      <c r="CI554" s="84"/>
      <c r="CJ554" s="84"/>
      <c r="CK554" s="84"/>
      <c r="CL554" s="84"/>
      <c r="CM554" s="84"/>
      <c r="CN554" s="84"/>
      <c r="CO554" s="84"/>
      <c r="CP554" s="84"/>
      <c r="CQ554" s="84"/>
      <c r="CR554" s="84"/>
      <c r="CS554" s="84"/>
      <c r="CT554" s="84"/>
      <c r="CU554" s="84"/>
      <c r="CV554" s="84"/>
      <c r="CW554" s="84"/>
      <c r="CX554" s="84"/>
      <c r="CY554" s="84"/>
      <c r="CZ554" s="84"/>
      <c r="DA554" s="84"/>
      <c r="DB554" s="84"/>
      <c r="DC554" s="85"/>
    </row>
    <row r="555" customFormat="false" ht="36" hidden="true" customHeight="false" outlineLevel="0" collapsed="false">
      <c r="A555" s="87" t="n">
        <f aca="false">A554</f>
        <v>274</v>
      </c>
      <c r="B555" s="105" t="n">
        <f aca="false">B554</f>
        <v>109</v>
      </c>
      <c r="C555" s="106" t="str">
        <f aca="false">C554</f>
        <v>引継面談／会場見学 実施日登録(実施日時登録)画面</v>
      </c>
      <c r="D555" s="107" t="str">
        <f aca="false">D554</f>
        <v>引継面談／会場見学 実施日登録(実施日時登録)画面の新規作成</v>
      </c>
      <c r="E555" s="91" t="str">
        <f aca="false">E554</f>
        <v>管理者</v>
      </c>
      <c r="F555" s="91" t="str">
        <f aca="false">F554</f>
        <v>初級</v>
      </c>
      <c r="G555" s="91" t="str">
        <f aca="false">G554</f>
        <v>C</v>
      </c>
      <c r="H555" s="92" t="str">
        <f aca="false">H554</f>
        <v>製造</v>
      </c>
      <c r="I555" s="93" t="n">
        <f aca="false">I554</f>
        <v>3.94285714285714</v>
      </c>
      <c r="J555" s="94" t="s">
        <v>33</v>
      </c>
      <c r="K555" s="110"/>
      <c r="L555" s="96"/>
      <c r="M555" s="97" t="n">
        <f aca="false">M554</f>
        <v>0</v>
      </c>
      <c r="N555" s="98" t="n">
        <f aca="false">N554</f>
        <v>0</v>
      </c>
      <c r="O555" s="83"/>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5"/>
      <c r="AT555" s="86"/>
      <c r="AU555" s="84"/>
      <c r="AV555" s="84"/>
      <c r="AW555" s="84"/>
      <c r="AX555" s="84"/>
      <c r="AY555" s="84"/>
      <c r="AZ555" s="84"/>
      <c r="BA555" s="84"/>
      <c r="BB555" s="84"/>
      <c r="BC555" s="84"/>
      <c r="BD555" s="84"/>
      <c r="BE555" s="84"/>
      <c r="BF555" s="84"/>
      <c r="BG555" s="84"/>
      <c r="BH555" s="84"/>
      <c r="BI555" s="84"/>
      <c r="BJ555" s="84"/>
      <c r="BK555" s="84"/>
      <c r="BL555" s="84"/>
      <c r="BM555" s="84"/>
      <c r="BN555" s="84"/>
      <c r="BO555" s="84"/>
      <c r="BP555" s="84"/>
      <c r="BQ555" s="84"/>
      <c r="BR555" s="84"/>
      <c r="BS555" s="84"/>
      <c r="BT555" s="84"/>
      <c r="BU555" s="84"/>
      <c r="BV555" s="84"/>
      <c r="BW555" s="84"/>
      <c r="BX555" s="85"/>
      <c r="BY555" s="86"/>
      <c r="BZ555" s="84"/>
      <c r="CA555" s="84"/>
      <c r="CB555" s="84"/>
      <c r="CC555" s="84"/>
      <c r="CD555" s="84"/>
      <c r="CE555" s="84"/>
      <c r="CF555" s="84"/>
      <c r="CG555" s="84"/>
      <c r="CH555" s="84"/>
      <c r="CI555" s="84"/>
      <c r="CJ555" s="84"/>
      <c r="CK555" s="84"/>
      <c r="CL555" s="84"/>
      <c r="CM555" s="84"/>
      <c r="CN555" s="84"/>
      <c r="CO555" s="84"/>
      <c r="CP555" s="84"/>
      <c r="CQ555" s="84"/>
      <c r="CR555" s="84"/>
      <c r="CS555" s="84"/>
      <c r="CT555" s="84"/>
      <c r="CU555" s="84"/>
      <c r="CV555" s="84"/>
      <c r="CW555" s="84"/>
      <c r="CX555" s="84"/>
      <c r="CY555" s="84"/>
      <c r="CZ555" s="84"/>
      <c r="DA555" s="84"/>
      <c r="DB555" s="84"/>
      <c r="DC555" s="85"/>
    </row>
    <row r="556" customFormat="false" ht="36" hidden="true" customHeight="false" outlineLevel="0" collapsed="false">
      <c r="A556" s="99" t="n">
        <f aca="false">(ROW()-6)/2</f>
        <v>275</v>
      </c>
      <c r="B556" s="100" t="n">
        <f aca="false">B555</f>
        <v>109</v>
      </c>
      <c r="C556" s="101" t="str">
        <f aca="false">C555</f>
        <v>引継面談／会場見学 実施日登録(実施日時登録)画面</v>
      </c>
      <c r="D556" s="102" t="str">
        <f aca="false">D555</f>
        <v>引継面談／会場見学 実施日登録(実施日時登録)画面の新規作成</v>
      </c>
      <c r="E556" s="74" t="str">
        <f aca="false">E554</f>
        <v>管理者</v>
      </c>
      <c r="F556" s="74" t="str">
        <f aca="false">F554</f>
        <v>初級</v>
      </c>
      <c r="G556" s="74" t="str">
        <f aca="false">G554</f>
        <v>C</v>
      </c>
      <c r="H556" s="103" t="s">
        <v>34</v>
      </c>
      <c r="I556" s="78" t="n">
        <f aca="false">変更管理台帳!$BW115</f>
        <v>3.62857142857143</v>
      </c>
      <c r="J556" s="79" t="s">
        <v>32</v>
      </c>
      <c r="K556" s="81" t="n">
        <f aca="false">IF($L554&lt;&gt;"",WORKDAY($L554,1,祝日・休校日!$B$3:$B$62),"")</f>
        <v>45344</v>
      </c>
      <c r="L556" s="81" t="n">
        <f aca="false">IF($K556&lt;&gt;"",WORKDAY($K556,$I556 -0.11,祝日・休校日!$B$3:$B$62),"")</f>
        <v>45350</v>
      </c>
      <c r="M556" s="76" t="n">
        <f aca="false">M555</f>
        <v>0</v>
      </c>
      <c r="N556" s="82" t="n">
        <f aca="false">IF(MAX(O556:DC556)&lt;&gt;0,IF(MAX(O557:DC557)/MAX(O556:DC556)=1,1,MAX(O557:DC557)/MAX(O556:DC556)),0)</f>
        <v>0</v>
      </c>
      <c r="O556" s="83"/>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5"/>
      <c r="AT556" s="86"/>
      <c r="AU556" s="84"/>
      <c r="AV556" s="84"/>
      <c r="AW556" s="84"/>
      <c r="AX556" s="84"/>
      <c r="AY556" s="84"/>
      <c r="AZ556" s="84"/>
      <c r="BA556" s="84"/>
      <c r="BB556" s="84"/>
      <c r="BC556" s="84"/>
      <c r="BD556" s="84"/>
      <c r="BE556" s="84"/>
      <c r="BF556" s="84"/>
      <c r="BG556" s="84"/>
      <c r="BH556" s="84"/>
      <c r="BI556" s="84"/>
      <c r="BJ556" s="84"/>
      <c r="BK556" s="84"/>
      <c r="BL556" s="84"/>
      <c r="BM556" s="84"/>
      <c r="BN556" s="84"/>
      <c r="BO556" s="84"/>
      <c r="BP556" s="84"/>
      <c r="BQ556" s="84"/>
      <c r="BR556" s="84"/>
      <c r="BS556" s="84"/>
      <c r="BT556" s="84"/>
      <c r="BU556" s="84"/>
      <c r="BV556" s="84"/>
      <c r="BW556" s="84"/>
      <c r="BX556" s="85"/>
      <c r="BY556" s="86"/>
      <c r="BZ556" s="84"/>
      <c r="CA556" s="84"/>
      <c r="CB556" s="84"/>
      <c r="CC556" s="84"/>
      <c r="CD556" s="84"/>
      <c r="CE556" s="84"/>
      <c r="CF556" s="84"/>
      <c r="CG556" s="84"/>
      <c r="CH556" s="84"/>
      <c r="CI556" s="84"/>
      <c r="CJ556" s="84"/>
      <c r="CK556" s="84"/>
      <c r="CL556" s="84"/>
      <c r="CM556" s="84"/>
      <c r="CN556" s="84"/>
      <c r="CO556" s="84"/>
      <c r="CP556" s="84"/>
      <c r="CQ556" s="84"/>
      <c r="CR556" s="84"/>
      <c r="CS556" s="84"/>
      <c r="CT556" s="84"/>
      <c r="CU556" s="84"/>
      <c r="CV556" s="84"/>
      <c r="CW556" s="84"/>
      <c r="CX556" s="84"/>
      <c r="CY556" s="84"/>
      <c r="CZ556" s="84"/>
      <c r="DA556" s="84"/>
      <c r="DB556" s="84"/>
      <c r="DC556" s="85"/>
    </row>
    <row r="557" customFormat="false" ht="36" hidden="true" customHeight="false" outlineLevel="0" collapsed="false">
      <c r="A557" s="104" t="n">
        <f aca="false">A556</f>
        <v>275</v>
      </c>
      <c r="B557" s="105" t="n">
        <f aca="false">B556</f>
        <v>109</v>
      </c>
      <c r="C557" s="106" t="str">
        <f aca="false">C556</f>
        <v>引継面談／会場見学 実施日登録(実施日時登録)画面</v>
      </c>
      <c r="D557" s="107" t="str">
        <f aca="false">D556</f>
        <v>引継面談／会場見学 実施日登録(実施日時登録)画面の新規作成</v>
      </c>
      <c r="E557" s="91" t="str">
        <f aca="false">E556</f>
        <v>管理者</v>
      </c>
      <c r="F557" s="91" t="str">
        <f aca="false">F556</f>
        <v>初級</v>
      </c>
      <c r="G557" s="91" t="str">
        <f aca="false">G556</f>
        <v>C</v>
      </c>
      <c r="H557" s="108" t="str">
        <f aca="false">H556</f>
        <v>試験</v>
      </c>
      <c r="I557" s="109" t="n">
        <f aca="false">I556</f>
        <v>3.62857142857143</v>
      </c>
      <c r="J557" s="94" t="s">
        <v>33</v>
      </c>
      <c r="K557" s="110"/>
      <c r="L557" s="96"/>
      <c r="M557" s="97" t="n">
        <f aca="false">M556</f>
        <v>0</v>
      </c>
      <c r="N557" s="98" t="n">
        <f aca="false">N556</f>
        <v>0</v>
      </c>
      <c r="O557" s="83"/>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5"/>
      <c r="AT557" s="86"/>
      <c r="AU557" s="84"/>
      <c r="AV557" s="84"/>
      <c r="AW557" s="84"/>
      <c r="AX557" s="84"/>
      <c r="AY557" s="84"/>
      <c r="AZ557" s="84"/>
      <c r="BA557" s="84"/>
      <c r="BB557" s="84"/>
      <c r="BC557" s="84"/>
      <c r="BD557" s="84"/>
      <c r="BE557" s="84"/>
      <c r="BF557" s="84"/>
      <c r="BG557" s="84"/>
      <c r="BH557" s="84"/>
      <c r="BI557" s="84"/>
      <c r="BJ557" s="84"/>
      <c r="BK557" s="84"/>
      <c r="BL557" s="84"/>
      <c r="BM557" s="84"/>
      <c r="BN557" s="84"/>
      <c r="BO557" s="84"/>
      <c r="BP557" s="84"/>
      <c r="BQ557" s="84"/>
      <c r="BR557" s="84"/>
      <c r="BS557" s="84"/>
      <c r="BT557" s="84"/>
      <c r="BU557" s="84"/>
      <c r="BV557" s="84"/>
      <c r="BW557" s="84"/>
      <c r="BX557" s="85"/>
      <c r="BY557" s="86"/>
      <c r="BZ557" s="84"/>
      <c r="CA557" s="84"/>
      <c r="CB557" s="84"/>
      <c r="CC557" s="84"/>
      <c r="CD557" s="84"/>
      <c r="CE557" s="84"/>
      <c r="CF557" s="84"/>
      <c r="CG557" s="84"/>
      <c r="CH557" s="84"/>
      <c r="CI557" s="84"/>
      <c r="CJ557" s="84"/>
      <c r="CK557" s="84"/>
      <c r="CL557" s="84"/>
      <c r="CM557" s="84"/>
      <c r="CN557" s="84"/>
      <c r="CO557" s="84"/>
      <c r="CP557" s="84"/>
      <c r="CQ557" s="84"/>
      <c r="CR557" s="84"/>
      <c r="CS557" s="84"/>
      <c r="CT557" s="84"/>
      <c r="CU557" s="84"/>
      <c r="CV557" s="84"/>
      <c r="CW557" s="84"/>
      <c r="CX557" s="84"/>
      <c r="CY557" s="84"/>
      <c r="CZ557" s="84"/>
      <c r="DA557" s="84"/>
      <c r="DB557" s="84"/>
      <c r="DC557" s="85"/>
    </row>
    <row r="558" customFormat="false" ht="36" hidden="true" customHeight="false" outlineLevel="0" collapsed="false">
      <c r="A558" s="70" t="n">
        <f aca="false">(ROW()-6)/2</f>
        <v>276</v>
      </c>
      <c r="B558" s="71" t="n">
        <f aca="false">変更管理台帳!$A116</f>
        <v>110</v>
      </c>
      <c r="C558" s="72" t="str">
        <f aca="false">変更管理台帳!$B116</f>
        <v>引継面談／会場見学 実施日登録(会場／企業選択)画面</v>
      </c>
      <c r="D558" s="73" t="str">
        <f aca="false">変更管理台帳!$C116</f>
        <v>引継面談／会場見学 実施日登録(会場／企業選択)画面の新規作成</v>
      </c>
      <c r="E558" s="74" t="str">
        <f aca="false">変更管理台帳!$G116</f>
        <v>管理者</v>
      </c>
      <c r="F558" s="75" t="str">
        <f aca="false">変更管理台帳!$K116</f>
        <v>中級</v>
      </c>
      <c r="G558" s="76" t="str">
        <f aca="false">変更管理台帳!$L116</f>
        <v>C</v>
      </c>
      <c r="H558" s="112" t="s">
        <v>36</v>
      </c>
      <c r="I558" s="78" t="n">
        <f aca="false">変更管理台帳!$AE116</f>
        <v>3.7</v>
      </c>
      <c r="J558" s="79" t="s">
        <v>32</v>
      </c>
      <c r="K558" s="80" t="n">
        <v>45336</v>
      </c>
      <c r="L558" s="81" t="n">
        <f aca="false">IF($K558&lt;&gt;"",WORKDAY($K558,$I558 -0.11,祝日・休校日!$B$3:$B$62),"")</f>
        <v>45341</v>
      </c>
      <c r="M558" s="76"/>
      <c r="N558" s="82" t="n">
        <f aca="false">IF(MAX(O558:DC558)&lt;&gt;0,IF(MAX(O559:DC559)/MAX(O558:DC558)=1,1,MAX(O559:DC559)/MAX(O558:DC558)),0)</f>
        <v>0</v>
      </c>
      <c r="O558" s="83"/>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5"/>
      <c r="AT558" s="86"/>
      <c r="AU558" s="84"/>
      <c r="AV558" s="84"/>
      <c r="AW558" s="84"/>
      <c r="AX558" s="84"/>
      <c r="AY558" s="84"/>
      <c r="AZ558" s="84"/>
      <c r="BA558" s="84"/>
      <c r="BB558" s="84"/>
      <c r="BC558" s="84"/>
      <c r="BD558" s="84"/>
      <c r="BE558" s="84"/>
      <c r="BF558" s="84"/>
      <c r="BG558" s="84"/>
      <c r="BH558" s="84"/>
      <c r="BI558" s="84"/>
      <c r="BJ558" s="84"/>
      <c r="BK558" s="84"/>
      <c r="BL558" s="84"/>
      <c r="BM558" s="84"/>
      <c r="BN558" s="84"/>
      <c r="BO558" s="84"/>
      <c r="BP558" s="84"/>
      <c r="BQ558" s="84"/>
      <c r="BR558" s="84"/>
      <c r="BS558" s="84"/>
      <c r="BT558" s="84"/>
      <c r="BU558" s="84"/>
      <c r="BV558" s="84"/>
      <c r="BW558" s="84"/>
      <c r="BX558" s="85"/>
      <c r="BY558" s="86"/>
      <c r="BZ558" s="84"/>
      <c r="CA558" s="84"/>
      <c r="CB558" s="84"/>
      <c r="CC558" s="84"/>
      <c r="CD558" s="84"/>
      <c r="CE558" s="84"/>
      <c r="CF558" s="84"/>
      <c r="CG558" s="84"/>
      <c r="CH558" s="84"/>
      <c r="CI558" s="84"/>
      <c r="CJ558" s="84"/>
      <c r="CK558" s="84"/>
      <c r="CL558" s="84"/>
      <c r="CM558" s="84"/>
      <c r="CN558" s="84"/>
      <c r="CO558" s="84"/>
      <c r="CP558" s="84"/>
      <c r="CQ558" s="84"/>
      <c r="CR558" s="84"/>
      <c r="CS558" s="84"/>
      <c r="CT558" s="84"/>
      <c r="CU558" s="84"/>
      <c r="CV558" s="84"/>
      <c r="CW558" s="84"/>
      <c r="CX558" s="84"/>
      <c r="CY558" s="84"/>
      <c r="CZ558" s="84"/>
      <c r="DA558" s="84"/>
      <c r="DB558" s="84"/>
      <c r="DC558" s="85"/>
    </row>
    <row r="559" customFormat="false" ht="36" hidden="true" customHeight="false" outlineLevel="0" collapsed="false">
      <c r="A559" s="87" t="n">
        <f aca="false">A558</f>
        <v>276</v>
      </c>
      <c r="B559" s="88" t="n">
        <f aca="false">B558</f>
        <v>110</v>
      </c>
      <c r="C559" s="89" t="str">
        <f aca="false">C558</f>
        <v>引継面談／会場見学 実施日登録(会場／企業選択)画面</v>
      </c>
      <c r="D559" s="90" t="str">
        <f aca="false">D558</f>
        <v>引継面談／会場見学 実施日登録(会場／企業選択)画面の新規作成</v>
      </c>
      <c r="E559" s="91" t="str">
        <f aca="false">E558</f>
        <v>管理者</v>
      </c>
      <c r="F559" s="91" t="str">
        <f aca="false">F558</f>
        <v>中級</v>
      </c>
      <c r="G559" s="91" t="str">
        <f aca="false">G558</f>
        <v>C</v>
      </c>
      <c r="H559" s="113" t="str">
        <f aca="false">H558</f>
        <v>設計</v>
      </c>
      <c r="I559" s="93" t="n">
        <f aca="false">I558</f>
        <v>3.7</v>
      </c>
      <c r="J559" s="94" t="s">
        <v>33</v>
      </c>
      <c r="K559" s="95"/>
      <c r="L559" s="96"/>
      <c r="M559" s="97" t="n">
        <f aca="false">M558</f>
        <v>0</v>
      </c>
      <c r="N559" s="98" t="n">
        <f aca="false">N558</f>
        <v>0</v>
      </c>
      <c r="O559" s="83"/>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5"/>
      <c r="AT559" s="86"/>
      <c r="AU559" s="84"/>
      <c r="AV559" s="84"/>
      <c r="AW559" s="84"/>
      <c r="AX559" s="84"/>
      <c r="AY559" s="84"/>
      <c r="AZ559" s="84"/>
      <c r="BA559" s="84"/>
      <c r="BB559" s="84"/>
      <c r="BC559" s="84"/>
      <c r="BD559" s="84"/>
      <c r="BE559" s="84"/>
      <c r="BF559" s="84"/>
      <c r="BG559" s="84"/>
      <c r="BH559" s="84"/>
      <c r="BI559" s="84"/>
      <c r="BJ559" s="84"/>
      <c r="BK559" s="84"/>
      <c r="BL559" s="84"/>
      <c r="BM559" s="84"/>
      <c r="BN559" s="84"/>
      <c r="BO559" s="84"/>
      <c r="BP559" s="84"/>
      <c r="BQ559" s="84"/>
      <c r="BR559" s="84"/>
      <c r="BS559" s="84"/>
      <c r="BT559" s="84"/>
      <c r="BU559" s="84"/>
      <c r="BV559" s="84"/>
      <c r="BW559" s="84"/>
      <c r="BX559" s="85"/>
      <c r="BY559" s="86"/>
      <c r="BZ559" s="84"/>
      <c r="CA559" s="84"/>
      <c r="CB559" s="84"/>
      <c r="CC559" s="84"/>
      <c r="CD559" s="84"/>
      <c r="CE559" s="84"/>
      <c r="CF559" s="84"/>
      <c r="CG559" s="84"/>
      <c r="CH559" s="84"/>
      <c r="CI559" s="84"/>
      <c r="CJ559" s="84"/>
      <c r="CK559" s="84"/>
      <c r="CL559" s="84"/>
      <c r="CM559" s="84"/>
      <c r="CN559" s="84"/>
      <c r="CO559" s="84"/>
      <c r="CP559" s="84"/>
      <c r="CQ559" s="84"/>
      <c r="CR559" s="84"/>
      <c r="CS559" s="84"/>
      <c r="CT559" s="84"/>
      <c r="CU559" s="84"/>
      <c r="CV559" s="84"/>
      <c r="CW559" s="84"/>
      <c r="CX559" s="84"/>
      <c r="CY559" s="84"/>
      <c r="CZ559" s="84"/>
      <c r="DA559" s="84"/>
      <c r="DB559" s="84"/>
      <c r="DC559" s="85"/>
    </row>
    <row r="560" customFormat="false" ht="36" hidden="true" customHeight="false" outlineLevel="0" collapsed="false">
      <c r="A560" s="70" t="n">
        <f aca="false">(ROW()-6)/2</f>
        <v>277</v>
      </c>
      <c r="B560" s="100" t="n">
        <f aca="false">B559</f>
        <v>110</v>
      </c>
      <c r="C560" s="101" t="str">
        <f aca="false">C559</f>
        <v>引継面談／会場見学 実施日登録(会場／企業選択)画面</v>
      </c>
      <c r="D560" s="102" t="str">
        <f aca="false">D559</f>
        <v>引継面談／会場見学 実施日登録(会場／企業選択)画面の新規作成</v>
      </c>
      <c r="E560" s="74" t="str">
        <f aca="false">E558</f>
        <v>管理者</v>
      </c>
      <c r="F560" s="74" t="str">
        <f aca="false">F558</f>
        <v>中級</v>
      </c>
      <c r="G560" s="74" t="str">
        <f aca="false">G558</f>
        <v>C</v>
      </c>
      <c r="H560" s="77" t="s">
        <v>31</v>
      </c>
      <c r="I560" s="78" t="n">
        <f aca="false">変更管理台帳!$AX116</f>
        <v>6.17142857142857</v>
      </c>
      <c r="J560" s="79" t="s">
        <v>32</v>
      </c>
      <c r="K560" s="81" t="n">
        <f aca="false">IF($L558&lt;&gt;"",WORKDAY($L558,1,祝日・休校日!$B$3:$B$62),"")</f>
        <v>45342</v>
      </c>
      <c r="L560" s="81" t="n">
        <f aca="false">IF($K560&lt;&gt;"",WORKDAY($K560,$I560 -0.11,祝日・休校日!$B$3:$B$62),"")</f>
        <v>45351</v>
      </c>
      <c r="M560" s="76" t="n">
        <f aca="false">M559</f>
        <v>0</v>
      </c>
      <c r="N560" s="82" t="n">
        <f aca="false">IF(MAX(O560:DC560)&lt;&gt;0,IF(MAX(O561:DC561)/MAX(O560:DC560)=1,1,MAX(O561:DC561)/MAX(O560:DC560)),0)</f>
        <v>0</v>
      </c>
      <c r="O560" s="83"/>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4"/>
      <c r="AN560" s="84"/>
      <c r="AO560" s="84"/>
      <c r="AP560" s="84"/>
      <c r="AQ560" s="84"/>
      <c r="AR560" s="84"/>
      <c r="AS560" s="85"/>
      <c r="AT560" s="86"/>
      <c r="AU560" s="84"/>
      <c r="AV560" s="84"/>
      <c r="AW560" s="84"/>
      <c r="AX560" s="84"/>
      <c r="AY560" s="84"/>
      <c r="AZ560" s="84"/>
      <c r="BA560" s="84"/>
      <c r="BB560" s="84"/>
      <c r="BC560" s="84"/>
      <c r="BD560" s="84"/>
      <c r="BE560" s="84"/>
      <c r="BF560" s="84"/>
      <c r="BG560" s="84"/>
      <c r="BH560" s="84"/>
      <c r="BI560" s="84"/>
      <c r="BJ560" s="84"/>
      <c r="BK560" s="84"/>
      <c r="BL560" s="84"/>
      <c r="BM560" s="84"/>
      <c r="BN560" s="84"/>
      <c r="BO560" s="84"/>
      <c r="BP560" s="84"/>
      <c r="BQ560" s="84"/>
      <c r="BR560" s="84"/>
      <c r="BS560" s="84"/>
      <c r="BT560" s="84"/>
      <c r="BU560" s="84"/>
      <c r="BV560" s="84"/>
      <c r="BW560" s="84"/>
      <c r="BX560" s="85"/>
      <c r="BY560" s="86"/>
      <c r="BZ560" s="84"/>
      <c r="CA560" s="84"/>
      <c r="CB560" s="84"/>
      <c r="CC560" s="84"/>
      <c r="CD560" s="84"/>
      <c r="CE560" s="84"/>
      <c r="CF560" s="84"/>
      <c r="CG560" s="84"/>
      <c r="CH560" s="84"/>
      <c r="CI560" s="84"/>
      <c r="CJ560" s="84"/>
      <c r="CK560" s="84"/>
      <c r="CL560" s="84"/>
      <c r="CM560" s="84"/>
      <c r="CN560" s="84"/>
      <c r="CO560" s="84"/>
      <c r="CP560" s="84"/>
      <c r="CQ560" s="84"/>
      <c r="CR560" s="84"/>
      <c r="CS560" s="84"/>
      <c r="CT560" s="84"/>
      <c r="CU560" s="84"/>
      <c r="CV560" s="84"/>
      <c r="CW560" s="84"/>
      <c r="CX560" s="84"/>
      <c r="CY560" s="84"/>
      <c r="CZ560" s="84"/>
      <c r="DA560" s="84"/>
      <c r="DB560" s="84"/>
      <c r="DC560" s="85"/>
    </row>
    <row r="561" customFormat="false" ht="36" hidden="true" customHeight="false" outlineLevel="0" collapsed="false">
      <c r="A561" s="87" t="n">
        <f aca="false">A560</f>
        <v>277</v>
      </c>
      <c r="B561" s="105" t="n">
        <f aca="false">B560</f>
        <v>110</v>
      </c>
      <c r="C561" s="106" t="str">
        <f aca="false">C560</f>
        <v>引継面談／会場見学 実施日登録(会場／企業選択)画面</v>
      </c>
      <c r="D561" s="107" t="str">
        <f aca="false">D560</f>
        <v>引継面談／会場見学 実施日登録(会場／企業選択)画面の新規作成</v>
      </c>
      <c r="E561" s="91" t="str">
        <f aca="false">E560</f>
        <v>管理者</v>
      </c>
      <c r="F561" s="91" t="str">
        <f aca="false">F560</f>
        <v>中級</v>
      </c>
      <c r="G561" s="91" t="str">
        <f aca="false">G560</f>
        <v>C</v>
      </c>
      <c r="H561" s="92" t="str">
        <f aca="false">H560</f>
        <v>製造</v>
      </c>
      <c r="I561" s="93" t="n">
        <f aca="false">I560</f>
        <v>6.17142857142857</v>
      </c>
      <c r="J561" s="94" t="s">
        <v>33</v>
      </c>
      <c r="K561" s="110"/>
      <c r="L561" s="96"/>
      <c r="M561" s="97" t="n">
        <f aca="false">M560</f>
        <v>0</v>
      </c>
      <c r="N561" s="98" t="n">
        <f aca="false">N560</f>
        <v>0</v>
      </c>
      <c r="O561" s="83"/>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5"/>
      <c r="AT561" s="86"/>
      <c r="AU561" s="84"/>
      <c r="AV561" s="84"/>
      <c r="AW561" s="84"/>
      <c r="AX561" s="84"/>
      <c r="AY561" s="84"/>
      <c r="AZ561" s="84"/>
      <c r="BA561" s="84"/>
      <c r="BB561" s="84"/>
      <c r="BC561" s="84"/>
      <c r="BD561" s="84"/>
      <c r="BE561" s="84"/>
      <c r="BF561" s="84"/>
      <c r="BG561" s="84"/>
      <c r="BH561" s="84"/>
      <c r="BI561" s="84"/>
      <c r="BJ561" s="84"/>
      <c r="BK561" s="84"/>
      <c r="BL561" s="84"/>
      <c r="BM561" s="84"/>
      <c r="BN561" s="84"/>
      <c r="BO561" s="84"/>
      <c r="BP561" s="84"/>
      <c r="BQ561" s="84"/>
      <c r="BR561" s="84"/>
      <c r="BS561" s="84"/>
      <c r="BT561" s="84"/>
      <c r="BU561" s="84"/>
      <c r="BV561" s="84"/>
      <c r="BW561" s="84"/>
      <c r="BX561" s="85"/>
      <c r="BY561" s="86"/>
      <c r="BZ561" s="84"/>
      <c r="CA561" s="84"/>
      <c r="CB561" s="84"/>
      <c r="CC561" s="84"/>
      <c r="CD561" s="84"/>
      <c r="CE561" s="84"/>
      <c r="CF561" s="84"/>
      <c r="CG561" s="84"/>
      <c r="CH561" s="84"/>
      <c r="CI561" s="84"/>
      <c r="CJ561" s="84"/>
      <c r="CK561" s="84"/>
      <c r="CL561" s="84"/>
      <c r="CM561" s="84"/>
      <c r="CN561" s="84"/>
      <c r="CO561" s="84"/>
      <c r="CP561" s="84"/>
      <c r="CQ561" s="84"/>
      <c r="CR561" s="84"/>
      <c r="CS561" s="84"/>
      <c r="CT561" s="84"/>
      <c r="CU561" s="84"/>
      <c r="CV561" s="84"/>
      <c r="CW561" s="84"/>
      <c r="CX561" s="84"/>
      <c r="CY561" s="84"/>
      <c r="CZ561" s="84"/>
      <c r="DA561" s="84"/>
      <c r="DB561" s="84"/>
      <c r="DC561" s="85"/>
    </row>
    <row r="562" customFormat="false" ht="36" hidden="true" customHeight="false" outlineLevel="0" collapsed="false">
      <c r="A562" s="99" t="n">
        <f aca="false">(ROW()-6)/2</f>
        <v>278</v>
      </c>
      <c r="B562" s="100" t="n">
        <f aca="false">B561</f>
        <v>110</v>
      </c>
      <c r="C562" s="101" t="str">
        <f aca="false">C561</f>
        <v>引継面談／会場見学 実施日登録(会場／企業選択)画面</v>
      </c>
      <c r="D562" s="102" t="str">
        <f aca="false">D561</f>
        <v>引継面談／会場見学 実施日登録(会場／企業選択)画面の新規作成</v>
      </c>
      <c r="E562" s="74" t="str">
        <f aca="false">E560</f>
        <v>管理者</v>
      </c>
      <c r="F562" s="74" t="str">
        <f aca="false">F560</f>
        <v>中級</v>
      </c>
      <c r="G562" s="74" t="str">
        <f aca="false">G560</f>
        <v>C</v>
      </c>
      <c r="H562" s="103" t="s">
        <v>34</v>
      </c>
      <c r="I562" s="78" t="n">
        <f aca="false">変更管理台帳!$BW116</f>
        <v>3.12857142857143</v>
      </c>
      <c r="J562" s="79" t="s">
        <v>32</v>
      </c>
      <c r="K562" s="81" t="n">
        <f aca="false">IF($L560&lt;&gt;"",WORKDAY($L560,1,祝日・休校日!$B$3:$B$62),"")</f>
        <v>45352</v>
      </c>
      <c r="L562" s="81" t="n">
        <f aca="false">IF($K562&lt;&gt;"",WORKDAY($K562,$I562 -0.11,祝日・休校日!$B$3:$B$62),"")</f>
        <v>45357</v>
      </c>
      <c r="M562" s="76" t="n">
        <f aca="false">M561</f>
        <v>0</v>
      </c>
      <c r="N562" s="82" t="n">
        <f aca="false">IF(MAX(O562:DC562)&lt;&gt;0,IF(MAX(O563:DC563)/MAX(O562:DC562)=1,1,MAX(O563:DC563)/MAX(O562:DC562)),0)</f>
        <v>0</v>
      </c>
      <c r="O562" s="83"/>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5"/>
      <c r="AT562" s="86"/>
      <c r="AU562" s="84"/>
      <c r="AV562" s="84"/>
      <c r="AW562" s="84"/>
      <c r="AX562" s="84"/>
      <c r="AY562" s="84"/>
      <c r="AZ562" s="84"/>
      <c r="BA562" s="84"/>
      <c r="BB562" s="84"/>
      <c r="BC562" s="84"/>
      <c r="BD562" s="84"/>
      <c r="BE562" s="84"/>
      <c r="BF562" s="84"/>
      <c r="BG562" s="84"/>
      <c r="BH562" s="84"/>
      <c r="BI562" s="84"/>
      <c r="BJ562" s="84"/>
      <c r="BK562" s="84"/>
      <c r="BL562" s="84"/>
      <c r="BM562" s="84"/>
      <c r="BN562" s="84"/>
      <c r="BO562" s="84"/>
      <c r="BP562" s="84"/>
      <c r="BQ562" s="84"/>
      <c r="BR562" s="84"/>
      <c r="BS562" s="84"/>
      <c r="BT562" s="84"/>
      <c r="BU562" s="84"/>
      <c r="BV562" s="84"/>
      <c r="BW562" s="84"/>
      <c r="BX562" s="85"/>
      <c r="BY562" s="86"/>
      <c r="BZ562" s="84"/>
      <c r="CA562" s="84"/>
      <c r="CB562" s="84"/>
      <c r="CC562" s="84"/>
      <c r="CD562" s="84"/>
      <c r="CE562" s="84"/>
      <c r="CF562" s="84"/>
      <c r="CG562" s="84"/>
      <c r="CH562" s="84"/>
      <c r="CI562" s="84"/>
      <c r="CJ562" s="84"/>
      <c r="CK562" s="84"/>
      <c r="CL562" s="84"/>
      <c r="CM562" s="84"/>
      <c r="CN562" s="84"/>
      <c r="CO562" s="84"/>
      <c r="CP562" s="84"/>
      <c r="CQ562" s="84"/>
      <c r="CR562" s="84"/>
      <c r="CS562" s="84"/>
      <c r="CT562" s="84"/>
      <c r="CU562" s="84"/>
      <c r="CV562" s="84"/>
      <c r="CW562" s="84"/>
      <c r="CX562" s="84"/>
      <c r="CY562" s="84"/>
      <c r="CZ562" s="84"/>
      <c r="DA562" s="84"/>
      <c r="DB562" s="84"/>
      <c r="DC562" s="85"/>
    </row>
    <row r="563" customFormat="false" ht="36" hidden="true" customHeight="false" outlineLevel="0" collapsed="false">
      <c r="A563" s="104" t="n">
        <f aca="false">A562</f>
        <v>278</v>
      </c>
      <c r="B563" s="105" t="n">
        <f aca="false">B562</f>
        <v>110</v>
      </c>
      <c r="C563" s="106" t="str">
        <f aca="false">C562</f>
        <v>引継面談／会場見学 実施日登録(会場／企業選択)画面</v>
      </c>
      <c r="D563" s="107" t="str">
        <f aca="false">D562</f>
        <v>引継面談／会場見学 実施日登録(会場／企業選択)画面の新規作成</v>
      </c>
      <c r="E563" s="91" t="str">
        <f aca="false">E562</f>
        <v>管理者</v>
      </c>
      <c r="F563" s="91" t="str">
        <f aca="false">F562</f>
        <v>中級</v>
      </c>
      <c r="G563" s="91" t="str">
        <f aca="false">G562</f>
        <v>C</v>
      </c>
      <c r="H563" s="108" t="str">
        <f aca="false">H562</f>
        <v>試験</v>
      </c>
      <c r="I563" s="109" t="n">
        <f aca="false">I562</f>
        <v>3.12857142857143</v>
      </c>
      <c r="J563" s="94" t="s">
        <v>33</v>
      </c>
      <c r="K563" s="110"/>
      <c r="L563" s="96"/>
      <c r="M563" s="97" t="n">
        <f aca="false">M562</f>
        <v>0</v>
      </c>
      <c r="N563" s="98" t="n">
        <f aca="false">N562</f>
        <v>0</v>
      </c>
      <c r="O563" s="83"/>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5"/>
      <c r="AT563" s="86"/>
      <c r="AU563" s="84"/>
      <c r="AV563" s="84"/>
      <c r="AW563" s="84"/>
      <c r="AX563" s="84"/>
      <c r="AY563" s="84"/>
      <c r="AZ563" s="84"/>
      <c r="BA563" s="84"/>
      <c r="BB563" s="84"/>
      <c r="BC563" s="84"/>
      <c r="BD563" s="84"/>
      <c r="BE563" s="84"/>
      <c r="BF563" s="84"/>
      <c r="BG563" s="84"/>
      <c r="BH563" s="84"/>
      <c r="BI563" s="84"/>
      <c r="BJ563" s="84"/>
      <c r="BK563" s="84"/>
      <c r="BL563" s="84"/>
      <c r="BM563" s="84"/>
      <c r="BN563" s="84"/>
      <c r="BO563" s="84"/>
      <c r="BP563" s="84"/>
      <c r="BQ563" s="84"/>
      <c r="BR563" s="84"/>
      <c r="BS563" s="84"/>
      <c r="BT563" s="84"/>
      <c r="BU563" s="84"/>
      <c r="BV563" s="84"/>
      <c r="BW563" s="84"/>
      <c r="BX563" s="85"/>
      <c r="BY563" s="86"/>
      <c r="BZ563" s="84"/>
      <c r="CA563" s="84"/>
      <c r="CB563" s="84"/>
      <c r="CC563" s="84"/>
      <c r="CD563" s="84"/>
      <c r="CE563" s="84"/>
      <c r="CF563" s="84"/>
      <c r="CG563" s="84"/>
      <c r="CH563" s="84"/>
      <c r="CI563" s="84"/>
      <c r="CJ563" s="84"/>
      <c r="CK563" s="84"/>
      <c r="CL563" s="84"/>
      <c r="CM563" s="84"/>
      <c r="CN563" s="84"/>
      <c r="CO563" s="84"/>
      <c r="CP563" s="84"/>
      <c r="CQ563" s="84"/>
      <c r="CR563" s="84"/>
      <c r="CS563" s="84"/>
      <c r="CT563" s="84"/>
      <c r="CU563" s="84"/>
      <c r="CV563" s="84"/>
      <c r="CW563" s="84"/>
      <c r="CX563" s="84"/>
      <c r="CY563" s="84"/>
      <c r="CZ563" s="84"/>
      <c r="DA563" s="84"/>
      <c r="DB563" s="84"/>
      <c r="DC563" s="85"/>
    </row>
    <row r="564" customFormat="false" ht="24" hidden="true" customHeight="false" outlineLevel="0" collapsed="false">
      <c r="A564" s="70" t="n">
        <f aca="false">(ROW()-6)/2</f>
        <v>279</v>
      </c>
      <c r="B564" s="71" t="n">
        <f aca="false">変更管理台帳!$A117</f>
        <v>111</v>
      </c>
      <c r="C564" s="72" t="str">
        <f aca="false">変更管理台帳!$B117</f>
        <v>引継面談／会場見学 実施日登録(日程登録)画面</v>
      </c>
      <c r="D564" s="73" t="str">
        <f aca="false">変更管理台帳!$C117</f>
        <v>引継面談／会場見学 実施日登録(日程登録)画面の新規作成</v>
      </c>
      <c r="E564" s="74" t="str">
        <f aca="false">変更管理台帳!$G117</f>
        <v>管理者</v>
      </c>
      <c r="F564" s="75" t="str">
        <f aca="false">変更管理台帳!$K117</f>
        <v>中級</v>
      </c>
      <c r="G564" s="76" t="n">
        <f aca="false">変更管理台帳!$L117</f>
        <v>0</v>
      </c>
      <c r="H564" s="112" t="s">
        <v>36</v>
      </c>
      <c r="I564" s="78" t="n">
        <f aca="false">変更管理台帳!$AE117</f>
        <v>2.75714285714286</v>
      </c>
      <c r="J564" s="79" t="s">
        <v>32</v>
      </c>
      <c r="K564" s="80"/>
      <c r="L564" s="81" t="str">
        <f aca="false">IF($K564&lt;&gt;"",WORKDAY($K564,$I564 -0.11,祝日・休校日!$B$3:$B$62),"")</f>
        <v/>
      </c>
      <c r="M564" s="76"/>
      <c r="N564" s="82" t="n">
        <f aca="false">IF(MAX(O564:DC564)&lt;&gt;0,IF(MAX(O565:DC565)/MAX(O564:DC564)=1,1,MAX(O565:DC565)/MAX(O564:DC564)),0)</f>
        <v>0</v>
      </c>
      <c r="O564" s="83"/>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5"/>
      <c r="AT564" s="86"/>
      <c r="AU564" s="84"/>
      <c r="AV564" s="84"/>
      <c r="AW564" s="84"/>
      <c r="AX564" s="84"/>
      <c r="AY564" s="84"/>
      <c r="AZ564" s="84"/>
      <c r="BA564" s="84"/>
      <c r="BB564" s="84"/>
      <c r="BC564" s="84"/>
      <c r="BD564" s="84"/>
      <c r="BE564" s="84"/>
      <c r="BF564" s="84"/>
      <c r="BG564" s="84"/>
      <c r="BH564" s="84"/>
      <c r="BI564" s="84"/>
      <c r="BJ564" s="84"/>
      <c r="BK564" s="84"/>
      <c r="BL564" s="84"/>
      <c r="BM564" s="84"/>
      <c r="BN564" s="84"/>
      <c r="BO564" s="84"/>
      <c r="BP564" s="84"/>
      <c r="BQ564" s="84"/>
      <c r="BR564" s="84"/>
      <c r="BS564" s="84"/>
      <c r="BT564" s="84"/>
      <c r="BU564" s="84"/>
      <c r="BV564" s="84"/>
      <c r="BW564" s="84"/>
      <c r="BX564" s="85"/>
      <c r="BY564" s="86"/>
      <c r="BZ564" s="84"/>
      <c r="CA564" s="84"/>
      <c r="CB564" s="84"/>
      <c r="CC564" s="84"/>
      <c r="CD564" s="84"/>
      <c r="CE564" s="84"/>
      <c r="CF564" s="84"/>
      <c r="CG564" s="84"/>
      <c r="CH564" s="84"/>
      <c r="CI564" s="84"/>
      <c r="CJ564" s="84"/>
      <c r="CK564" s="84"/>
      <c r="CL564" s="84"/>
      <c r="CM564" s="84"/>
      <c r="CN564" s="84"/>
      <c r="CO564" s="84"/>
      <c r="CP564" s="84"/>
      <c r="CQ564" s="84"/>
      <c r="CR564" s="84"/>
      <c r="CS564" s="84"/>
      <c r="CT564" s="84"/>
      <c r="CU564" s="84"/>
      <c r="CV564" s="84"/>
      <c r="CW564" s="84"/>
      <c r="CX564" s="84"/>
      <c r="CY564" s="84"/>
      <c r="CZ564" s="84"/>
      <c r="DA564" s="84"/>
      <c r="DB564" s="84"/>
      <c r="DC564" s="85"/>
    </row>
    <row r="565" customFormat="false" ht="24" hidden="true" customHeight="false" outlineLevel="0" collapsed="false">
      <c r="A565" s="87" t="n">
        <f aca="false">A564</f>
        <v>279</v>
      </c>
      <c r="B565" s="88" t="n">
        <f aca="false">B564</f>
        <v>111</v>
      </c>
      <c r="C565" s="89" t="str">
        <f aca="false">C564</f>
        <v>引継面談／会場見学 実施日登録(日程登録)画面</v>
      </c>
      <c r="D565" s="90" t="str">
        <f aca="false">D564</f>
        <v>引継面談／会場見学 実施日登録(日程登録)画面の新規作成</v>
      </c>
      <c r="E565" s="91" t="str">
        <f aca="false">E564</f>
        <v>管理者</v>
      </c>
      <c r="F565" s="91" t="str">
        <f aca="false">F564</f>
        <v>中級</v>
      </c>
      <c r="G565" s="91" t="n">
        <f aca="false">G564</f>
        <v>0</v>
      </c>
      <c r="H565" s="113" t="str">
        <f aca="false">H564</f>
        <v>設計</v>
      </c>
      <c r="I565" s="93" t="n">
        <f aca="false">I564</f>
        <v>2.75714285714286</v>
      </c>
      <c r="J565" s="94" t="s">
        <v>33</v>
      </c>
      <c r="K565" s="95"/>
      <c r="L565" s="96"/>
      <c r="M565" s="97" t="n">
        <f aca="false">M564</f>
        <v>0</v>
      </c>
      <c r="N565" s="98" t="n">
        <f aca="false">N564</f>
        <v>0</v>
      </c>
      <c r="O565" s="83"/>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5"/>
      <c r="AT565" s="86"/>
      <c r="AU565" s="84"/>
      <c r="AV565" s="84"/>
      <c r="AW565" s="84"/>
      <c r="AX565" s="84"/>
      <c r="AY565" s="84"/>
      <c r="AZ565" s="84"/>
      <c r="BA565" s="84"/>
      <c r="BB565" s="84"/>
      <c r="BC565" s="84"/>
      <c r="BD565" s="84"/>
      <c r="BE565" s="84"/>
      <c r="BF565" s="84"/>
      <c r="BG565" s="84"/>
      <c r="BH565" s="84"/>
      <c r="BI565" s="84"/>
      <c r="BJ565" s="84"/>
      <c r="BK565" s="84"/>
      <c r="BL565" s="84"/>
      <c r="BM565" s="84"/>
      <c r="BN565" s="84"/>
      <c r="BO565" s="84"/>
      <c r="BP565" s="84"/>
      <c r="BQ565" s="84"/>
      <c r="BR565" s="84"/>
      <c r="BS565" s="84"/>
      <c r="BT565" s="84"/>
      <c r="BU565" s="84"/>
      <c r="BV565" s="84"/>
      <c r="BW565" s="84"/>
      <c r="BX565" s="85"/>
      <c r="BY565" s="86"/>
      <c r="BZ565" s="84"/>
      <c r="CA565" s="84"/>
      <c r="CB565" s="84"/>
      <c r="CC565" s="84"/>
      <c r="CD565" s="84"/>
      <c r="CE565" s="84"/>
      <c r="CF565" s="84"/>
      <c r="CG565" s="84"/>
      <c r="CH565" s="84"/>
      <c r="CI565" s="84"/>
      <c r="CJ565" s="84"/>
      <c r="CK565" s="84"/>
      <c r="CL565" s="84"/>
      <c r="CM565" s="84"/>
      <c r="CN565" s="84"/>
      <c r="CO565" s="84"/>
      <c r="CP565" s="84"/>
      <c r="CQ565" s="84"/>
      <c r="CR565" s="84"/>
      <c r="CS565" s="84"/>
      <c r="CT565" s="84"/>
      <c r="CU565" s="84"/>
      <c r="CV565" s="84"/>
      <c r="CW565" s="84"/>
      <c r="CX565" s="84"/>
      <c r="CY565" s="84"/>
      <c r="CZ565" s="84"/>
      <c r="DA565" s="84"/>
      <c r="DB565" s="84"/>
      <c r="DC565" s="85"/>
    </row>
    <row r="566" customFormat="false" ht="24" hidden="true" customHeight="false" outlineLevel="0" collapsed="false">
      <c r="A566" s="70" t="n">
        <f aca="false">(ROW()-6)/2</f>
        <v>280</v>
      </c>
      <c r="B566" s="100" t="n">
        <f aca="false">B565</f>
        <v>111</v>
      </c>
      <c r="C566" s="101" t="str">
        <f aca="false">C565</f>
        <v>引継面談／会場見学 実施日登録(日程登録)画面</v>
      </c>
      <c r="D566" s="102" t="str">
        <f aca="false">D565</f>
        <v>引継面談／会場見学 実施日登録(日程登録)画面の新規作成</v>
      </c>
      <c r="E566" s="74" t="str">
        <f aca="false">E564</f>
        <v>管理者</v>
      </c>
      <c r="F566" s="74" t="str">
        <f aca="false">F564</f>
        <v>中級</v>
      </c>
      <c r="G566" s="74" t="n">
        <f aca="false">G564</f>
        <v>0</v>
      </c>
      <c r="H566" s="77" t="s">
        <v>31</v>
      </c>
      <c r="I566" s="78" t="n">
        <f aca="false">変更管理台帳!$AX117</f>
        <v>5.82857142857143</v>
      </c>
      <c r="J566" s="79" t="s">
        <v>32</v>
      </c>
      <c r="K566" s="81" t="str">
        <f aca="false">IF($L564&lt;&gt;"",WORKDAY($L564,1,祝日・休校日!$B$3:$B$62),"")</f>
        <v/>
      </c>
      <c r="L566" s="81" t="str">
        <f aca="false">IF($K566&lt;&gt;"",WORKDAY($K566,$I566 -0.11,祝日・休校日!$B$3:$B$62),"")</f>
        <v/>
      </c>
      <c r="M566" s="76" t="n">
        <f aca="false">M565</f>
        <v>0</v>
      </c>
      <c r="N566" s="82" t="n">
        <f aca="false">IF(MAX(O566:DC566)&lt;&gt;0,IF(MAX(O567:DC567)/MAX(O566:DC566)=1,1,MAX(O567:DC567)/MAX(O566:DC566)),0)</f>
        <v>0</v>
      </c>
      <c r="O566" s="83"/>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5"/>
      <c r="AT566" s="86"/>
      <c r="AU566" s="84"/>
      <c r="AV566" s="84"/>
      <c r="AW566" s="84"/>
      <c r="AX566" s="84"/>
      <c r="AY566" s="84"/>
      <c r="AZ566" s="84"/>
      <c r="BA566" s="84"/>
      <c r="BB566" s="84"/>
      <c r="BC566" s="84"/>
      <c r="BD566" s="84"/>
      <c r="BE566" s="84"/>
      <c r="BF566" s="84"/>
      <c r="BG566" s="84"/>
      <c r="BH566" s="84"/>
      <c r="BI566" s="84"/>
      <c r="BJ566" s="84"/>
      <c r="BK566" s="84"/>
      <c r="BL566" s="84"/>
      <c r="BM566" s="84"/>
      <c r="BN566" s="84"/>
      <c r="BO566" s="84"/>
      <c r="BP566" s="84"/>
      <c r="BQ566" s="84"/>
      <c r="BR566" s="84"/>
      <c r="BS566" s="84"/>
      <c r="BT566" s="84"/>
      <c r="BU566" s="84"/>
      <c r="BV566" s="84"/>
      <c r="BW566" s="84"/>
      <c r="BX566" s="85"/>
      <c r="BY566" s="86"/>
      <c r="BZ566" s="84"/>
      <c r="CA566" s="84"/>
      <c r="CB566" s="84"/>
      <c r="CC566" s="84"/>
      <c r="CD566" s="84"/>
      <c r="CE566" s="84"/>
      <c r="CF566" s="84"/>
      <c r="CG566" s="84"/>
      <c r="CH566" s="84"/>
      <c r="CI566" s="84"/>
      <c r="CJ566" s="84"/>
      <c r="CK566" s="84"/>
      <c r="CL566" s="84"/>
      <c r="CM566" s="84"/>
      <c r="CN566" s="84"/>
      <c r="CO566" s="84"/>
      <c r="CP566" s="84"/>
      <c r="CQ566" s="84"/>
      <c r="CR566" s="84"/>
      <c r="CS566" s="84"/>
      <c r="CT566" s="84"/>
      <c r="CU566" s="84"/>
      <c r="CV566" s="84"/>
      <c r="CW566" s="84"/>
      <c r="CX566" s="84"/>
      <c r="CY566" s="84"/>
      <c r="CZ566" s="84"/>
      <c r="DA566" s="84"/>
      <c r="DB566" s="84"/>
      <c r="DC566" s="85"/>
    </row>
    <row r="567" customFormat="false" ht="24" hidden="true" customHeight="false" outlineLevel="0" collapsed="false">
      <c r="A567" s="87" t="n">
        <f aca="false">A566</f>
        <v>280</v>
      </c>
      <c r="B567" s="105" t="n">
        <f aca="false">B566</f>
        <v>111</v>
      </c>
      <c r="C567" s="106" t="str">
        <f aca="false">C566</f>
        <v>引継面談／会場見学 実施日登録(日程登録)画面</v>
      </c>
      <c r="D567" s="107" t="str">
        <f aca="false">D566</f>
        <v>引継面談／会場見学 実施日登録(日程登録)画面の新規作成</v>
      </c>
      <c r="E567" s="91" t="str">
        <f aca="false">E566</f>
        <v>管理者</v>
      </c>
      <c r="F567" s="91" t="str">
        <f aca="false">F566</f>
        <v>中級</v>
      </c>
      <c r="G567" s="91" t="n">
        <f aca="false">G566</f>
        <v>0</v>
      </c>
      <c r="H567" s="92" t="str">
        <f aca="false">H566</f>
        <v>製造</v>
      </c>
      <c r="I567" s="93" t="n">
        <f aca="false">I566</f>
        <v>5.82857142857143</v>
      </c>
      <c r="J567" s="94" t="s">
        <v>33</v>
      </c>
      <c r="K567" s="110"/>
      <c r="L567" s="96"/>
      <c r="M567" s="97" t="n">
        <f aca="false">M566</f>
        <v>0</v>
      </c>
      <c r="N567" s="98" t="n">
        <f aca="false">N566</f>
        <v>0</v>
      </c>
      <c r="O567" s="83"/>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5"/>
      <c r="AT567" s="86"/>
      <c r="AU567" s="84"/>
      <c r="AV567" s="84"/>
      <c r="AW567" s="84"/>
      <c r="AX567" s="84"/>
      <c r="AY567" s="84"/>
      <c r="AZ567" s="84"/>
      <c r="BA567" s="84"/>
      <c r="BB567" s="84"/>
      <c r="BC567" s="84"/>
      <c r="BD567" s="84"/>
      <c r="BE567" s="84"/>
      <c r="BF567" s="84"/>
      <c r="BG567" s="84"/>
      <c r="BH567" s="84"/>
      <c r="BI567" s="84"/>
      <c r="BJ567" s="84"/>
      <c r="BK567" s="84"/>
      <c r="BL567" s="84"/>
      <c r="BM567" s="84"/>
      <c r="BN567" s="84"/>
      <c r="BO567" s="84"/>
      <c r="BP567" s="84"/>
      <c r="BQ567" s="84"/>
      <c r="BR567" s="84"/>
      <c r="BS567" s="84"/>
      <c r="BT567" s="84"/>
      <c r="BU567" s="84"/>
      <c r="BV567" s="84"/>
      <c r="BW567" s="84"/>
      <c r="BX567" s="85"/>
      <c r="BY567" s="86"/>
      <c r="BZ567" s="84"/>
      <c r="CA567" s="84"/>
      <c r="CB567" s="84"/>
      <c r="CC567" s="84"/>
      <c r="CD567" s="84"/>
      <c r="CE567" s="84"/>
      <c r="CF567" s="84"/>
      <c r="CG567" s="84"/>
      <c r="CH567" s="84"/>
      <c r="CI567" s="84"/>
      <c r="CJ567" s="84"/>
      <c r="CK567" s="84"/>
      <c r="CL567" s="84"/>
      <c r="CM567" s="84"/>
      <c r="CN567" s="84"/>
      <c r="CO567" s="84"/>
      <c r="CP567" s="84"/>
      <c r="CQ567" s="84"/>
      <c r="CR567" s="84"/>
      <c r="CS567" s="84"/>
      <c r="CT567" s="84"/>
      <c r="CU567" s="84"/>
      <c r="CV567" s="84"/>
      <c r="CW567" s="84"/>
      <c r="CX567" s="84"/>
      <c r="CY567" s="84"/>
      <c r="CZ567" s="84"/>
      <c r="DA567" s="84"/>
      <c r="DB567" s="84"/>
      <c r="DC567" s="85"/>
    </row>
    <row r="568" customFormat="false" ht="24" hidden="true" customHeight="false" outlineLevel="0" collapsed="false">
      <c r="A568" s="99" t="n">
        <f aca="false">(ROW()-6)/2</f>
        <v>281</v>
      </c>
      <c r="B568" s="100" t="n">
        <f aca="false">B567</f>
        <v>111</v>
      </c>
      <c r="C568" s="101" t="str">
        <f aca="false">C567</f>
        <v>引継面談／会場見学 実施日登録(日程登録)画面</v>
      </c>
      <c r="D568" s="102" t="str">
        <f aca="false">D567</f>
        <v>引継面談／会場見学 実施日登録(日程登録)画面の新規作成</v>
      </c>
      <c r="E568" s="74" t="str">
        <f aca="false">E566</f>
        <v>管理者</v>
      </c>
      <c r="F568" s="74" t="str">
        <f aca="false">F566</f>
        <v>中級</v>
      </c>
      <c r="G568" s="74" t="n">
        <f aca="false">G566</f>
        <v>0</v>
      </c>
      <c r="H568" s="103" t="s">
        <v>34</v>
      </c>
      <c r="I568" s="78" t="n">
        <f aca="false">変更管理台帳!$BW117</f>
        <v>4.4</v>
      </c>
      <c r="J568" s="79" t="s">
        <v>32</v>
      </c>
      <c r="K568" s="81" t="str">
        <f aca="false">IF($L566&lt;&gt;"",WORKDAY($L566,1,祝日・休校日!$B$3:$B$62),"")</f>
        <v/>
      </c>
      <c r="L568" s="81" t="str">
        <f aca="false">IF($K568&lt;&gt;"",WORKDAY($K568,$I568 -0.11,祝日・休校日!$B$3:$B$62),"")</f>
        <v/>
      </c>
      <c r="M568" s="76" t="n">
        <f aca="false">M567</f>
        <v>0</v>
      </c>
      <c r="N568" s="82" t="n">
        <f aca="false">IF(MAX(O568:DC568)&lt;&gt;0,IF(MAX(O569:DC569)/MAX(O568:DC568)=1,1,MAX(O569:DC569)/MAX(O568:DC568)),0)</f>
        <v>0</v>
      </c>
      <c r="O568" s="83"/>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5"/>
      <c r="AT568" s="86"/>
      <c r="AU568" s="84"/>
      <c r="AV568" s="84"/>
      <c r="AW568" s="84"/>
      <c r="AX568" s="84"/>
      <c r="AY568" s="84"/>
      <c r="AZ568" s="84"/>
      <c r="BA568" s="84"/>
      <c r="BB568" s="84"/>
      <c r="BC568" s="84"/>
      <c r="BD568" s="84"/>
      <c r="BE568" s="84"/>
      <c r="BF568" s="84"/>
      <c r="BG568" s="84"/>
      <c r="BH568" s="84"/>
      <c r="BI568" s="84"/>
      <c r="BJ568" s="84"/>
      <c r="BK568" s="84"/>
      <c r="BL568" s="84"/>
      <c r="BM568" s="84"/>
      <c r="BN568" s="84"/>
      <c r="BO568" s="84"/>
      <c r="BP568" s="84"/>
      <c r="BQ568" s="84"/>
      <c r="BR568" s="84"/>
      <c r="BS568" s="84"/>
      <c r="BT568" s="84"/>
      <c r="BU568" s="84"/>
      <c r="BV568" s="84"/>
      <c r="BW568" s="84"/>
      <c r="BX568" s="85"/>
      <c r="BY568" s="86"/>
      <c r="BZ568" s="84"/>
      <c r="CA568" s="84"/>
      <c r="CB568" s="84"/>
      <c r="CC568" s="84"/>
      <c r="CD568" s="84"/>
      <c r="CE568" s="84"/>
      <c r="CF568" s="84"/>
      <c r="CG568" s="84"/>
      <c r="CH568" s="84"/>
      <c r="CI568" s="84"/>
      <c r="CJ568" s="84"/>
      <c r="CK568" s="84"/>
      <c r="CL568" s="84"/>
      <c r="CM568" s="84"/>
      <c r="CN568" s="84"/>
      <c r="CO568" s="84"/>
      <c r="CP568" s="84"/>
      <c r="CQ568" s="84"/>
      <c r="CR568" s="84"/>
      <c r="CS568" s="84"/>
      <c r="CT568" s="84"/>
      <c r="CU568" s="84"/>
      <c r="CV568" s="84"/>
      <c r="CW568" s="84"/>
      <c r="CX568" s="84"/>
      <c r="CY568" s="84"/>
      <c r="CZ568" s="84"/>
      <c r="DA568" s="84"/>
      <c r="DB568" s="84"/>
      <c r="DC568" s="85"/>
    </row>
    <row r="569" customFormat="false" ht="24" hidden="true" customHeight="false" outlineLevel="0" collapsed="false">
      <c r="A569" s="104" t="n">
        <f aca="false">A568</f>
        <v>281</v>
      </c>
      <c r="B569" s="105" t="n">
        <f aca="false">B568</f>
        <v>111</v>
      </c>
      <c r="C569" s="106" t="str">
        <f aca="false">C568</f>
        <v>引継面談／会場見学 実施日登録(日程登録)画面</v>
      </c>
      <c r="D569" s="107" t="str">
        <f aca="false">D568</f>
        <v>引継面談／会場見学 実施日登録(日程登録)画面の新規作成</v>
      </c>
      <c r="E569" s="91" t="str">
        <f aca="false">E568</f>
        <v>管理者</v>
      </c>
      <c r="F569" s="91" t="str">
        <f aca="false">F568</f>
        <v>中級</v>
      </c>
      <c r="G569" s="91" t="n">
        <f aca="false">G568</f>
        <v>0</v>
      </c>
      <c r="H569" s="108" t="str">
        <f aca="false">H568</f>
        <v>試験</v>
      </c>
      <c r="I569" s="109" t="n">
        <f aca="false">I568</f>
        <v>4.4</v>
      </c>
      <c r="J569" s="94" t="s">
        <v>33</v>
      </c>
      <c r="K569" s="110"/>
      <c r="L569" s="96"/>
      <c r="M569" s="97" t="n">
        <f aca="false">M568</f>
        <v>0</v>
      </c>
      <c r="N569" s="98" t="n">
        <f aca="false">N568</f>
        <v>0</v>
      </c>
      <c r="O569" s="83"/>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4"/>
      <c r="AN569" s="84"/>
      <c r="AO569" s="84"/>
      <c r="AP569" s="84"/>
      <c r="AQ569" s="84"/>
      <c r="AR569" s="84"/>
      <c r="AS569" s="85"/>
      <c r="AT569" s="86"/>
      <c r="AU569" s="84"/>
      <c r="AV569" s="84"/>
      <c r="AW569" s="84"/>
      <c r="AX569" s="84"/>
      <c r="AY569" s="84"/>
      <c r="AZ569" s="84"/>
      <c r="BA569" s="84"/>
      <c r="BB569" s="84"/>
      <c r="BC569" s="84"/>
      <c r="BD569" s="84"/>
      <c r="BE569" s="84"/>
      <c r="BF569" s="84"/>
      <c r="BG569" s="84"/>
      <c r="BH569" s="84"/>
      <c r="BI569" s="84"/>
      <c r="BJ569" s="84"/>
      <c r="BK569" s="84"/>
      <c r="BL569" s="84"/>
      <c r="BM569" s="84"/>
      <c r="BN569" s="84"/>
      <c r="BO569" s="84"/>
      <c r="BP569" s="84"/>
      <c r="BQ569" s="84"/>
      <c r="BR569" s="84"/>
      <c r="BS569" s="84"/>
      <c r="BT569" s="84"/>
      <c r="BU569" s="84"/>
      <c r="BV569" s="84"/>
      <c r="BW569" s="84"/>
      <c r="BX569" s="85"/>
      <c r="BY569" s="86"/>
      <c r="BZ569" s="84"/>
      <c r="CA569" s="84"/>
      <c r="CB569" s="84"/>
      <c r="CC569" s="84"/>
      <c r="CD569" s="84"/>
      <c r="CE569" s="84"/>
      <c r="CF569" s="84"/>
      <c r="CG569" s="84"/>
      <c r="CH569" s="84"/>
      <c r="CI569" s="84"/>
      <c r="CJ569" s="84"/>
      <c r="CK569" s="84"/>
      <c r="CL569" s="84"/>
      <c r="CM569" s="84"/>
      <c r="CN569" s="84"/>
      <c r="CO569" s="84"/>
      <c r="CP569" s="84"/>
      <c r="CQ569" s="84"/>
      <c r="CR569" s="84"/>
      <c r="CS569" s="84"/>
      <c r="CT569" s="84"/>
      <c r="CU569" s="84"/>
      <c r="CV569" s="84"/>
      <c r="CW569" s="84"/>
      <c r="CX569" s="84"/>
      <c r="CY569" s="84"/>
      <c r="CZ569" s="84"/>
      <c r="DA569" s="84"/>
      <c r="DB569" s="84"/>
      <c r="DC569" s="85"/>
    </row>
    <row r="570" customFormat="false" ht="18.75" hidden="true" customHeight="false" outlineLevel="0" collapsed="false">
      <c r="A570" s="70" t="n">
        <f aca="false">(ROW()-6)/2</f>
        <v>282</v>
      </c>
      <c r="B570" s="71" t="n">
        <f aca="false">変更管理台帳!$A118</f>
        <v>112</v>
      </c>
      <c r="C570" s="72" t="str">
        <f aca="false">変更管理台帳!$B118</f>
        <v>試験内容登録画面</v>
      </c>
      <c r="D570" s="73" t="str">
        <f aca="false">変更管理台帳!$C118</f>
        <v>試験内容登録画面の新規作成</v>
      </c>
      <c r="E570" s="74" t="str">
        <f aca="false">変更管理台帳!$G118</f>
        <v>管理者</v>
      </c>
      <c r="F570" s="75" t="str">
        <f aca="false">変更管理台帳!$K118</f>
        <v>初級</v>
      </c>
      <c r="G570" s="76" t="n">
        <f aca="false">変更管理台帳!$L118</f>
        <v>0</v>
      </c>
      <c r="H570" s="112" t="s">
        <v>36</v>
      </c>
      <c r="I570" s="78" t="n">
        <f aca="false">変更管理台帳!$AE118</f>
        <v>1.34285714285714</v>
      </c>
      <c r="J570" s="79" t="s">
        <v>32</v>
      </c>
      <c r="K570" s="80"/>
      <c r="L570" s="81" t="str">
        <f aca="false">IF($K570&lt;&gt;"",WORKDAY($K570,$I570 -0.11,祝日・休校日!$B$3:$B$62),"")</f>
        <v/>
      </c>
      <c r="M570" s="76"/>
      <c r="N570" s="82" t="n">
        <f aca="false">IF(MAX(O570:DC570)&lt;&gt;0,IF(MAX(O571:DC571)/MAX(O570:DC570)=1,1,MAX(O571:DC571)/MAX(O570:DC570)),0)</f>
        <v>0</v>
      </c>
      <c r="O570" s="83"/>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5"/>
      <c r="AT570" s="86"/>
      <c r="AU570" s="84"/>
      <c r="AV570" s="84"/>
      <c r="AW570" s="84"/>
      <c r="AX570" s="84"/>
      <c r="AY570" s="84"/>
      <c r="AZ570" s="84"/>
      <c r="BA570" s="84"/>
      <c r="BB570" s="84"/>
      <c r="BC570" s="84"/>
      <c r="BD570" s="84"/>
      <c r="BE570" s="84"/>
      <c r="BF570" s="84"/>
      <c r="BG570" s="84"/>
      <c r="BH570" s="84"/>
      <c r="BI570" s="84"/>
      <c r="BJ570" s="84"/>
      <c r="BK570" s="84"/>
      <c r="BL570" s="84"/>
      <c r="BM570" s="84"/>
      <c r="BN570" s="84"/>
      <c r="BO570" s="84"/>
      <c r="BP570" s="84"/>
      <c r="BQ570" s="84"/>
      <c r="BR570" s="84"/>
      <c r="BS570" s="84"/>
      <c r="BT570" s="84"/>
      <c r="BU570" s="84"/>
      <c r="BV570" s="84"/>
      <c r="BW570" s="84"/>
      <c r="BX570" s="85"/>
      <c r="BY570" s="86"/>
      <c r="BZ570" s="84"/>
      <c r="CA570" s="84"/>
      <c r="CB570" s="84"/>
      <c r="CC570" s="84"/>
      <c r="CD570" s="84"/>
      <c r="CE570" s="84"/>
      <c r="CF570" s="84"/>
      <c r="CG570" s="84"/>
      <c r="CH570" s="84"/>
      <c r="CI570" s="84"/>
      <c r="CJ570" s="84"/>
      <c r="CK570" s="84"/>
      <c r="CL570" s="84"/>
      <c r="CM570" s="84"/>
      <c r="CN570" s="84"/>
      <c r="CO570" s="84"/>
      <c r="CP570" s="84"/>
      <c r="CQ570" s="84"/>
      <c r="CR570" s="84"/>
      <c r="CS570" s="84"/>
      <c r="CT570" s="84"/>
      <c r="CU570" s="84"/>
      <c r="CV570" s="84"/>
      <c r="CW570" s="84"/>
      <c r="CX570" s="84"/>
      <c r="CY570" s="84"/>
      <c r="CZ570" s="84"/>
      <c r="DA570" s="84"/>
      <c r="DB570" s="84"/>
      <c r="DC570" s="85"/>
    </row>
    <row r="571" customFormat="false" ht="18.75" hidden="true" customHeight="false" outlineLevel="0" collapsed="false">
      <c r="A571" s="87" t="n">
        <f aca="false">A570</f>
        <v>282</v>
      </c>
      <c r="B571" s="88" t="n">
        <f aca="false">B570</f>
        <v>112</v>
      </c>
      <c r="C571" s="89" t="str">
        <f aca="false">C570</f>
        <v>試験内容登録画面</v>
      </c>
      <c r="D571" s="90" t="str">
        <f aca="false">D570</f>
        <v>試験内容登録画面の新規作成</v>
      </c>
      <c r="E571" s="91" t="str">
        <f aca="false">E570</f>
        <v>管理者</v>
      </c>
      <c r="F571" s="91" t="str">
        <f aca="false">F570</f>
        <v>初級</v>
      </c>
      <c r="G571" s="91" t="n">
        <f aca="false">G570</f>
        <v>0</v>
      </c>
      <c r="H571" s="113" t="str">
        <f aca="false">H570</f>
        <v>設計</v>
      </c>
      <c r="I571" s="93" t="n">
        <f aca="false">I570</f>
        <v>1.34285714285714</v>
      </c>
      <c r="J571" s="94" t="s">
        <v>33</v>
      </c>
      <c r="K571" s="95"/>
      <c r="L571" s="96"/>
      <c r="M571" s="97" t="n">
        <f aca="false">M570</f>
        <v>0</v>
      </c>
      <c r="N571" s="98" t="n">
        <f aca="false">N570</f>
        <v>0</v>
      </c>
      <c r="O571" s="83"/>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4"/>
      <c r="AN571" s="84"/>
      <c r="AO571" s="84"/>
      <c r="AP571" s="84"/>
      <c r="AQ571" s="84"/>
      <c r="AR571" s="84"/>
      <c r="AS571" s="85"/>
      <c r="AT571" s="86"/>
      <c r="AU571" s="84"/>
      <c r="AV571" s="84"/>
      <c r="AW571" s="84"/>
      <c r="AX571" s="84"/>
      <c r="AY571" s="84"/>
      <c r="AZ571" s="84"/>
      <c r="BA571" s="84"/>
      <c r="BB571" s="84"/>
      <c r="BC571" s="84"/>
      <c r="BD571" s="84"/>
      <c r="BE571" s="84"/>
      <c r="BF571" s="84"/>
      <c r="BG571" s="84"/>
      <c r="BH571" s="84"/>
      <c r="BI571" s="84"/>
      <c r="BJ571" s="84"/>
      <c r="BK571" s="84"/>
      <c r="BL571" s="84"/>
      <c r="BM571" s="84"/>
      <c r="BN571" s="84"/>
      <c r="BO571" s="84"/>
      <c r="BP571" s="84"/>
      <c r="BQ571" s="84"/>
      <c r="BR571" s="84"/>
      <c r="BS571" s="84"/>
      <c r="BT571" s="84"/>
      <c r="BU571" s="84"/>
      <c r="BV571" s="84"/>
      <c r="BW571" s="84"/>
      <c r="BX571" s="85"/>
      <c r="BY571" s="86"/>
      <c r="BZ571" s="84"/>
      <c r="CA571" s="84"/>
      <c r="CB571" s="84"/>
      <c r="CC571" s="84"/>
      <c r="CD571" s="84"/>
      <c r="CE571" s="84"/>
      <c r="CF571" s="84"/>
      <c r="CG571" s="84"/>
      <c r="CH571" s="84"/>
      <c r="CI571" s="84"/>
      <c r="CJ571" s="84"/>
      <c r="CK571" s="84"/>
      <c r="CL571" s="84"/>
      <c r="CM571" s="84"/>
      <c r="CN571" s="84"/>
      <c r="CO571" s="84"/>
      <c r="CP571" s="84"/>
      <c r="CQ571" s="84"/>
      <c r="CR571" s="84"/>
      <c r="CS571" s="84"/>
      <c r="CT571" s="84"/>
      <c r="CU571" s="84"/>
      <c r="CV571" s="84"/>
      <c r="CW571" s="84"/>
      <c r="CX571" s="84"/>
      <c r="CY571" s="84"/>
      <c r="CZ571" s="84"/>
      <c r="DA571" s="84"/>
      <c r="DB571" s="84"/>
      <c r="DC571" s="85"/>
    </row>
    <row r="572" customFormat="false" ht="18.75" hidden="true" customHeight="false" outlineLevel="0" collapsed="false">
      <c r="A572" s="70" t="n">
        <f aca="false">(ROW()-6)/2</f>
        <v>283</v>
      </c>
      <c r="B572" s="100" t="n">
        <f aca="false">B571</f>
        <v>112</v>
      </c>
      <c r="C572" s="101" t="str">
        <f aca="false">C571</f>
        <v>試験内容登録画面</v>
      </c>
      <c r="D572" s="102" t="str">
        <f aca="false">D571</f>
        <v>試験内容登録画面の新規作成</v>
      </c>
      <c r="E572" s="74" t="str">
        <f aca="false">E570</f>
        <v>管理者</v>
      </c>
      <c r="F572" s="74" t="str">
        <f aca="false">F570</f>
        <v>初級</v>
      </c>
      <c r="G572" s="74" t="n">
        <f aca="false">G570</f>
        <v>0</v>
      </c>
      <c r="H572" s="77" t="s">
        <v>31</v>
      </c>
      <c r="I572" s="78" t="n">
        <f aca="false">変更管理台帳!$AX118</f>
        <v>2.05714285714286</v>
      </c>
      <c r="J572" s="79" t="s">
        <v>32</v>
      </c>
      <c r="K572" s="81" t="str">
        <f aca="false">IF($L570&lt;&gt;"",WORKDAY($L570,1,祝日・休校日!$B$3:$B$62),"")</f>
        <v/>
      </c>
      <c r="L572" s="81" t="str">
        <f aca="false">IF($K572&lt;&gt;"",WORKDAY($K572,$I572 -0.11,祝日・休校日!$B$3:$B$62),"")</f>
        <v/>
      </c>
      <c r="M572" s="76" t="n">
        <f aca="false">M571</f>
        <v>0</v>
      </c>
      <c r="N572" s="82" t="n">
        <f aca="false">IF(MAX(O572:DC572)&lt;&gt;0,IF(MAX(O573:DC573)/MAX(O572:DC572)=1,1,MAX(O573:DC573)/MAX(O572:DC572)),0)</f>
        <v>0</v>
      </c>
      <c r="O572" s="83"/>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5"/>
      <c r="AT572" s="86"/>
      <c r="AU572" s="84"/>
      <c r="AV572" s="84"/>
      <c r="AW572" s="84"/>
      <c r="AX572" s="84"/>
      <c r="AY572" s="84"/>
      <c r="AZ572" s="84"/>
      <c r="BA572" s="84"/>
      <c r="BB572" s="84"/>
      <c r="BC572" s="84"/>
      <c r="BD572" s="84"/>
      <c r="BE572" s="84"/>
      <c r="BF572" s="84"/>
      <c r="BG572" s="84"/>
      <c r="BH572" s="84"/>
      <c r="BI572" s="84"/>
      <c r="BJ572" s="84"/>
      <c r="BK572" s="84"/>
      <c r="BL572" s="84"/>
      <c r="BM572" s="84"/>
      <c r="BN572" s="84"/>
      <c r="BO572" s="84"/>
      <c r="BP572" s="84"/>
      <c r="BQ572" s="84"/>
      <c r="BR572" s="84"/>
      <c r="BS572" s="84"/>
      <c r="BT572" s="84"/>
      <c r="BU572" s="84"/>
      <c r="BV572" s="84"/>
      <c r="BW572" s="84"/>
      <c r="BX572" s="85"/>
      <c r="BY572" s="86"/>
      <c r="BZ572" s="84"/>
      <c r="CA572" s="84"/>
      <c r="CB572" s="84"/>
      <c r="CC572" s="84"/>
      <c r="CD572" s="84"/>
      <c r="CE572" s="84"/>
      <c r="CF572" s="84"/>
      <c r="CG572" s="84"/>
      <c r="CH572" s="84"/>
      <c r="CI572" s="84"/>
      <c r="CJ572" s="84"/>
      <c r="CK572" s="84"/>
      <c r="CL572" s="84"/>
      <c r="CM572" s="84"/>
      <c r="CN572" s="84"/>
      <c r="CO572" s="84"/>
      <c r="CP572" s="84"/>
      <c r="CQ572" s="84"/>
      <c r="CR572" s="84"/>
      <c r="CS572" s="84"/>
      <c r="CT572" s="84"/>
      <c r="CU572" s="84"/>
      <c r="CV572" s="84"/>
      <c r="CW572" s="84"/>
      <c r="CX572" s="84"/>
      <c r="CY572" s="84"/>
      <c r="CZ572" s="84"/>
      <c r="DA572" s="84"/>
      <c r="DB572" s="84"/>
      <c r="DC572" s="85"/>
    </row>
    <row r="573" customFormat="false" ht="18.75" hidden="true" customHeight="false" outlineLevel="0" collapsed="false">
      <c r="A573" s="87" t="n">
        <f aca="false">A572</f>
        <v>283</v>
      </c>
      <c r="B573" s="105" t="n">
        <f aca="false">B572</f>
        <v>112</v>
      </c>
      <c r="C573" s="106" t="str">
        <f aca="false">C572</f>
        <v>試験内容登録画面</v>
      </c>
      <c r="D573" s="107" t="str">
        <f aca="false">D572</f>
        <v>試験内容登録画面の新規作成</v>
      </c>
      <c r="E573" s="91" t="str">
        <f aca="false">E572</f>
        <v>管理者</v>
      </c>
      <c r="F573" s="91" t="str">
        <f aca="false">F572</f>
        <v>初級</v>
      </c>
      <c r="G573" s="91" t="n">
        <f aca="false">G572</f>
        <v>0</v>
      </c>
      <c r="H573" s="92" t="str">
        <f aca="false">H572</f>
        <v>製造</v>
      </c>
      <c r="I573" s="93" t="n">
        <f aca="false">I572</f>
        <v>2.05714285714286</v>
      </c>
      <c r="J573" s="94" t="s">
        <v>33</v>
      </c>
      <c r="K573" s="110"/>
      <c r="L573" s="96"/>
      <c r="M573" s="97" t="n">
        <f aca="false">M572</f>
        <v>0</v>
      </c>
      <c r="N573" s="98" t="n">
        <f aca="false">N572</f>
        <v>0</v>
      </c>
      <c r="O573" s="83"/>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5"/>
      <c r="AT573" s="86"/>
      <c r="AU573" s="84"/>
      <c r="AV573" s="84"/>
      <c r="AW573" s="84"/>
      <c r="AX573" s="84"/>
      <c r="AY573" s="84"/>
      <c r="AZ573" s="84"/>
      <c r="BA573" s="84"/>
      <c r="BB573" s="84"/>
      <c r="BC573" s="84"/>
      <c r="BD573" s="84"/>
      <c r="BE573" s="84"/>
      <c r="BF573" s="84"/>
      <c r="BG573" s="84"/>
      <c r="BH573" s="84"/>
      <c r="BI573" s="84"/>
      <c r="BJ573" s="84"/>
      <c r="BK573" s="84"/>
      <c r="BL573" s="84"/>
      <c r="BM573" s="84"/>
      <c r="BN573" s="84"/>
      <c r="BO573" s="84"/>
      <c r="BP573" s="84"/>
      <c r="BQ573" s="84"/>
      <c r="BR573" s="84"/>
      <c r="BS573" s="84"/>
      <c r="BT573" s="84"/>
      <c r="BU573" s="84"/>
      <c r="BV573" s="84"/>
      <c r="BW573" s="84"/>
      <c r="BX573" s="85"/>
      <c r="BY573" s="86"/>
      <c r="BZ573" s="84"/>
      <c r="CA573" s="84"/>
      <c r="CB573" s="84"/>
      <c r="CC573" s="84"/>
      <c r="CD573" s="84"/>
      <c r="CE573" s="84"/>
      <c r="CF573" s="84"/>
      <c r="CG573" s="84"/>
      <c r="CH573" s="84"/>
      <c r="CI573" s="84"/>
      <c r="CJ573" s="84"/>
      <c r="CK573" s="84"/>
      <c r="CL573" s="84"/>
      <c r="CM573" s="84"/>
      <c r="CN573" s="84"/>
      <c r="CO573" s="84"/>
      <c r="CP573" s="84"/>
      <c r="CQ573" s="84"/>
      <c r="CR573" s="84"/>
      <c r="CS573" s="84"/>
      <c r="CT573" s="84"/>
      <c r="CU573" s="84"/>
      <c r="CV573" s="84"/>
      <c r="CW573" s="84"/>
      <c r="CX573" s="84"/>
      <c r="CY573" s="84"/>
      <c r="CZ573" s="84"/>
      <c r="DA573" s="84"/>
      <c r="DB573" s="84"/>
      <c r="DC573" s="85"/>
    </row>
    <row r="574" customFormat="false" ht="18.75" hidden="true" customHeight="false" outlineLevel="0" collapsed="false">
      <c r="A574" s="99" t="n">
        <f aca="false">(ROW()-6)/2</f>
        <v>284</v>
      </c>
      <c r="B574" s="100" t="n">
        <f aca="false">B573</f>
        <v>112</v>
      </c>
      <c r="C574" s="101" t="str">
        <f aca="false">C573</f>
        <v>試験内容登録画面</v>
      </c>
      <c r="D574" s="102" t="str">
        <f aca="false">D573</f>
        <v>試験内容登録画面の新規作成</v>
      </c>
      <c r="E574" s="74" t="str">
        <f aca="false">E572</f>
        <v>管理者</v>
      </c>
      <c r="F574" s="74" t="str">
        <f aca="false">F572</f>
        <v>初級</v>
      </c>
      <c r="G574" s="74" t="n">
        <f aca="false">G572</f>
        <v>0</v>
      </c>
      <c r="H574" s="103" t="s">
        <v>34</v>
      </c>
      <c r="I574" s="78" t="n">
        <f aca="false">変更管理台帳!$BW118</f>
        <v>2.6</v>
      </c>
      <c r="J574" s="79" t="s">
        <v>32</v>
      </c>
      <c r="K574" s="81" t="str">
        <f aca="false">IF($L572&lt;&gt;"",WORKDAY($L572,1,祝日・休校日!$B$3:$B$62),"")</f>
        <v/>
      </c>
      <c r="L574" s="81" t="str">
        <f aca="false">IF($K574&lt;&gt;"",WORKDAY($K574,$I574 -0.11,祝日・休校日!$B$3:$B$62),"")</f>
        <v/>
      </c>
      <c r="M574" s="76" t="n">
        <f aca="false">M573</f>
        <v>0</v>
      </c>
      <c r="N574" s="82" t="n">
        <f aca="false">IF(MAX(O574:DC574)&lt;&gt;0,IF(MAX(O575:DC575)/MAX(O574:DC574)=1,1,MAX(O575:DC575)/MAX(O574:DC574)),0)</f>
        <v>0</v>
      </c>
      <c r="O574" s="83"/>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5"/>
      <c r="AT574" s="86"/>
      <c r="AU574" s="84"/>
      <c r="AV574" s="84"/>
      <c r="AW574" s="84"/>
      <c r="AX574" s="84"/>
      <c r="AY574" s="84"/>
      <c r="AZ574" s="84"/>
      <c r="BA574" s="84"/>
      <c r="BB574" s="84"/>
      <c r="BC574" s="84"/>
      <c r="BD574" s="84"/>
      <c r="BE574" s="84"/>
      <c r="BF574" s="84"/>
      <c r="BG574" s="84"/>
      <c r="BH574" s="84"/>
      <c r="BI574" s="84"/>
      <c r="BJ574" s="84"/>
      <c r="BK574" s="84"/>
      <c r="BL574" s="84"/>
      <c r="BM574" s="84"/>
      <c r="BN574" s="84"/>
      <c r="BO574" s="84"/>
      <c r="BP574" s="84"/>
      <c r="BQ574" s="84"/>
      <c r="BR574" s="84"/>
      <c r="BS574" s="84"/>
      <c r="BT574" s="84"/>
      <c r="BU574" s="84"/>
      <c r="BV574" s="84"/>
      <c r="BW574" s="84"/>
      <c r="BX574" s="85"/>
      <c r="BY574" s="86"/>
      <c r="BZ574" s="84"/>
      <c r="CA574" s="84"/>
      <c r="CB574" s="84"/>
      <c r="CC574" s="84"/>
      <c r="CD574" s="84"/>
      <c r="CE574" s="84"/>
      <c r="CF574" s="84"/>
      <c r="CG574" s="84"/>
      <c r="CH574" s="84"/>
      <c r="CI574" s="84"/>
      <c r="CJ574" s="84"/>
      <c r="CK574" s="84"/>
      <c r="CL574" s="84"/>
      <c r="CM574" s="84"/>
      <c r="CN574" s="84"/>
      <c r="CO574" s="84"/>
      <c r="CP574" s="84"/>
      <c r="CQ574" s="84"/>
      <c r="CR574" s="84"/>
      <c r="CS574" s="84"/>
      <c r="CT574" s="84"/>
      <c r="CU574" s="84"/>
      <c r="CV574" s="84"/>
      <c r="CW574" s="84"/>
      <c r="CX574" s="84"/>
      <c r="CY574" s="84"/>
      <c r="CZ574" s="84"/>
      <c r="DA574" s="84"/>
      <c r="DB574" s="84"/>
      <c r="DC574" s="85"/>
    </row>
    <row r="575" customFormat="false" ht="18.75" hidden="true" customHeight="false" outlineLevel="0" collapsed="false">
      <c r="A575" s="104" t="n">
        <f aca="false">A574</f>
        <v>284</v>
      </c>
      <c r="B575" s="105" t="n">
        <f aca="false">B574</f>
        <v>112</v>
      </c>
      <c r="C575" s="106" t="str">
        <f aca="false">C574</f>
        <v>試験内容登録画面</v>
      </c>
      <c r="D575" s="107" t="str">
        <f aca="false">D574</f>
        <v>試験内容登録画面の新規作成</v>
      </c>
      <c r="E575" s="91" t="str">
        <f aca="false">E574</f>
        <v>管理者</v>
      </c>
      <c r="F575" s="91" t="str">
        <f aca="false">F574</f>
        <v>初級</v>
      </c>
      <c r="G575" s="91" t="n">
        <f aca="false">G574</f>
        <v>0</v>
      </c>
      <c r="H575" s="108" t="str">
        <f aca="false">H574</f>
        <v>試験</v>
      </c>
      <c r="I575" s="109" t="n">
        <f aca="false">I574</f>
        <v>2.6</v>
      </c>
      <c r="J575" s="94" t="s">
        <v>33</v>
      </c>
      <c r="K575" s="110"/>
      <c r="L575" s="96"/>
      <c r="M575" s="97" t="n">
        <f aca="false">M574</f>
        <v>0</v>
      </c>
      <c r="N575" s="98" t="n">
        <f aca="false">N574</f>
        <v>0</v>
      </c>
      <c r="O575" s="83"/>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5"/>
      <c r="AT575" s="86"/>
      <c r="AU575" s="84"/>
      <c r="AV575" s="84"/>
      <c r="AW575" s="84"/>
      <c r="AX575" s="84"/>
      <c r="AY575" s="84"/>
      <c r="AZ575" s="84"/>
      <c r="BA575" s="84"/>
      <c r="BB575" s="84"/>
      <c r="BC575" s="84"/>
      <c r="BD575" s="84"/>
      <c r="BE575" s="84"/>
      <c r="BF575" s="84"/>
      <c r="BG575" s="84"/>
      <c r="BH575" s="84"/>
      <c r="BI575" s="84"/>
      <c r="BJ575" s="84"/>
      <c r="BK575" s="84"/>
      <c r="BL575" s="84"/>
      <c r="BM575" s="84"/>
      <c r="BN575" s="84"/>
      <c r="BO575" s="84"/>
      <c r="BP575" s="84"/>
      <c r="BQ575" s="84"/>
      <c r="BR575" s="84"/>
      <c r="BS575" s="84"/>
      <c r="BT575" s="84"/>
      <c r="BU575" s="84"/>
      <c r="BV575" s="84"/>
      <c r="BW575" s="84"/>
      <c r="BX575" s="85"/>
      <c r="BY575" s="86"/>
      <c r="BZ575" s="84"/>
      <c r="CA575" s="84"/>
      <c r="CB575" s="84"/>
      <c r="CC575" s="84"/>
      <c r="CD575" s="84"/>
      <c r="CE575" s="84"/>
      <c r="CF575" s="84"/>
      <c r="CG575" s="84"/>
      <c r="CH575" s="84"/>
      <c r="CI575" s="84"/>
      <c r="CJ575" s="84"/>
      <c r="CK575" s="84"/>
      <c r="CL575" s="84"/>
      <c r="CM575" s="84"/>
      <c r="CN575" s="84"/>
      <c r="CO575" s="84"/>
      <c r="CP575" s="84"/>
      <c r="CQ575" s="84"/>
      <c r="CR575" s="84"/>
      <c r="CS575" s="84"/>
      <c r="CT575" s="84"/>
      <c r="CU575" s="84"/>
      <c r="CV575" s="84"/>
      <c r="CW575" s="84"/>
      <c r="CX575" s="84"/>
      <c r="CY575" s="84"/>
      <c r="CZ575" s="84"/>
      <c r="DA575" s="84"/>
      <c r="DB575" s="84"/>
      <c r="DC575" s="85"/>
    </row>
    <row r="576" customFormat="false" ht="18.75" hidden="true" customHeight="false" outlineLevel="0" collapsed="false">
      <c r="A576" s="70" t="n">
        <f aca="false">(ROW()-6)/2</f>
        <v>285</v>
      </c>
      <c r="B576" s="71" t="n">
        <f aca="false">変更管理台帳!$A119</f>
        <v>113</v>
      </c>
      <c r="C576" s="72" t="str">
        <f aca="false">変更管理台帳!$B119</f>
        <v>試験問題登録画面</v>
      </c>
      <c r="D576" s="73" t="str">
        <f aca="false">変更管理台帳!$C119</f>
        <v>試験問題登録画面の新規作成</v>
      </c>
      <c r="E576" s="74" t="str">
        <f aca="false">変更管理台帳!$G119</f>
        <v>管理者</v>
      </c>
      <c r="F576" s="75" t="str">
        <f aca="false">変更管理台帳!$K119</f>
        <v>上級</v>
      </c>
      <c r="G576" s="76" t="str">
        <f aca="false">変更管理台帳!$L119</f>
        <v>B</v>
      </c>
      <c r="H576" s="112" t="s">
        <v>36</v>
      </c>
      <c r="I576" s="78" t="n">
        <f aca="false">変更管理台帳!$AE119</f>
        <v>5</v>
      </c>
      <c r="J576" s="79" t="s">
        <v>32</v>
      </c>
      <c r="K576" s="80" t="n">
        <v>45384</v>
      </c>
      <c r="L576" s="81" t="n">
        <f aca="false">IF($K576&lt;&gt;"",WORKDAY($K576,$I576 -0.11,祝日・休校日!$B$3:$B$62),"")</f>
        <v>45390</v>
      </c>
      <c r="M576" s="76"/>
      <c r="N576" s="82" t="n">
        <f aca="false">IF(MAX(O576:DC576)&lt;&gt;0,IF(MAX(O577:DC577)/MAX(O576:DC576)=1,1,MAX(O577:DC577)/MAX(O576:DC576)),0)</f>
        <v>0</v>
      </c>
      <c r="O576" s="83"/>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5"/>
      <c r="AT576" s="86"/>
      <c r="AU576" s="84"/>
      <c r="AV576" s="84"/>
      <c r="AW576" s="84"/>
      <c r="AX576" s="84"/>
      <c r="AY576" s="84"/>
      <c r="AZ576" s="84"/>
      <c r="BA576" s="84"/>
      <c r="BB576" s="84"/>
      <c r="BC576" s="84"/>
      <c r="BD576" s="84"/>
      <c r="BE576" s="84"/>
      <c r="BF576" s="84"/>
      <c r="BG576" s="84"/>
      <c r="BH576" s="84"/>
      <c r="BI576" s="84"/>
      <c r="BJ576" s="84"/>
      <c r="BK576" s="84"/>
      <c r="BL576" s="84"/>
      <c r="BM576" s="84"/>
      <c r="BN576" s="84"/>
      <c r="BO576" s="84"/>
      <c r="BP576" s="84"/>
      <c r="BQ576" s="84"/>
      <c r="BR576" s="84"/>
      <c r="BS576" s="84"/>
      <c r="BT576" s="84"/>
      <c r="BU576" s="84"/>
      <c r="BV576" s="84"/>
      <c r="BW576" s="84"/>
      <c r="BX576" s="85"/>
      <c r="BY576" s="86"/>
      <c r="BZ576" s="84"/>
      <c r="CA576" s="84"/>
      <c r="CB576" s="84"/>
      <c r="CC576" s="84"/>
      <c r="CD576" s="84"/>
      <c r="CE576" s="84"/>
      <c r="CF576" s="84"/>
      <c r="CG576" s="84"/>
      <c r="CH576" s="84"/>
      <c r="CI576" s="84"/>
      <c r="CJ576" s="84"/>
      <c r="CK576" s="84"/>
      <c r="CL576" s="84"/>
      <c r="CM576" s="84"/>
      <c r="CN576" s="84"/>
      <c r="CO576" s="84"/>
      <c r="CP576" s="84"/>
      <c r="CQ576" s="84"/>
      <c r="CR576" s="84"/>
      <c r="CS576" s="84"/>
      <c r="CT576" s="84"/>
      <c r="CU576" s="84"/>
      <c r="CV576" s="84"/>
      <c r="CW576" s="84"/>
      <c r="CX576" s="84"/>
      <c r="CY576" s="84"/>
      <c r="CZ576" s="84"/>
      <c r="DA576" s="84"/>
      <c r="DB576" s="84"/>
      <c r="DC576" s="85"/>
    </row>
    <row r="577" customFormat="false" ht="18.75" hidden="true" customHeight="false" outlineLevel="0" collapsed="false">
      <c r="A577" s="87" t="n">
        <f aca="false">A576</f>
        <v>285</v>
      </c>
      <c r="B577" s="88" t="n">
        <f aca="false">B576</f>
        <v>113</v>
      </c>
      <c r="C577" s="89" t="str">
        <f aca="false">C576</f>
        <v>試験問題登録画面</v>
      </c>
      <c r="D577" s="90" t="str">
        <f aca="false">D576</f>
        <v>試験問題登録画面の新規作成</v>
      </c>
      <c r="E577" s="91" t="str">
        <f aca="false">E576</f>
        <v>管理者</v>
      </c>
      <c r="F577" s="91" t="str">
        <f aca="false">F576</f>
        <v>上級</v>
      </c>
      <c r="G577" s="91" t="str">
        <f aca="false">G576</f>
        <v>B</v>
      </c>
      <c r="H577" s="113" t="str">
        <f aca="false">H576</f>
        <v>設計</v>
      </c>
      <c r="I577" s="93" t="n">
        <f aca="false">I576</f>
        <v>5</v>
      </c>
      <c r="J577" s="94" t="s">
        <v>33</v>
      </c>
      <c r="K577" s="95"/>
      <c r="L577" s="96"/>
      <c r="M577" s="97" t="n">
        <f aca="false">M576</f>
        <v>0</v>
      </c>
      <c r="N577" s="98" t="n">
        <f aca="false">N576</f>
        <v>0</v>
      </c>
      <c r="O577" s="83"/>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5"/>
      <c r="AT577" s="86"/>
      <c r="AU577" s="84"/>
      <c r="AV577" s="84"/>
      <c r="AW577" s="84"/>
      <c r="AX577" s="84"/>
      <c r="AY577" s="84"/>
      <c r="AZ577" s="84"/>
      <c r="BA577" s="84"/>
      <c r="BB577" s="84"/>
      <c r="BC577" s="84"/>
      <c r="BD577" s="84"/>
      <c r="BE577" s="84"/>
      <c r="BF577" s="84"/>
      <c r="BG577" s="84"/>
      <c r="BH577" s="84"/>
      <c r="BI577" s="84"/>
      <c r="BJ577" s="84"/>
      <c r="BK577" s="84"/>
      <c r="BL577" s="84"/>
      <c r="BM577" s="84"/>
      <c r="BN577" s="84"/>
      <c r="BO577" s="84"/>
      <c r="BP577" s="84"/>
      <c r="BQ577" s="84"/>
      <c r="BR577" s="84"/>
      <c r="BS577" s="84"/>
      <c r="BT577" s="84"/>
      <c r="BU577" s="84"/>
      <c r="BV577" s="84"/>
      <c r="BW577" s="84"/>
      <c r="BX577" s="85"/>
      <c r="BY577" s="86"/>
      <c r="BZ577" s="84"/>
      <c r="CA577" s="84"/>
      <c r="CB577" s="84"/>
      <c r="CC577" s="84"/>
      <c r="CD577" s="84"/>
      <c r="CE577" s="84"/>
      <c r="CF577" s="84"/>
      <c r="CG577" s="84"/>
      <c r="CH577" s="84"/>
      <c r="CI577" s="84"/>
      <c r="CJ577" s="84"/>
      <c r="CK577" s="84"/>
      <c r="CL577" s="84"/>
      <c r="CM577" s="84"/>
      <c r="CN577" s="84"/>
      <c r="CO577" s="84"/>
      <c r="CP577" s="84"/>
      <c r="CQ577" s="84"/>
      <c r="CR577" s="84"/>
      <c r="CS577" s="84"/>
      <c r="CT577" s="84"/>
      <c r="CU577" s="84"/>
      <c r="CV577" s="84"/>
      <c r="CW577" s="84"/>
      <c r="CX577" s="84"/>
      <c r="CY577" s="84"/>
      <c r="CZ577" s="84"/>
      <c r="DA577" s="84"/>
      <c r="DB577" s="84"/>
      <c r="DC577" s="85"/>
    </row>
    <row r="578" customFormat="false" ht="18.75" hidden="true" customHeight="false" outlineLevel="0" collapsed="false">
      <c r="A578" s="70" t="n">
        <f aca="false">(ROW()-6)/2</f>
        <v>286</v>
      </c>
      <c r="B578" s="100" t="n">
        <f aca="false">B577</f>
        <v>113</v>
      </c>
      <c r="C578" s="101" t="str">
        <f aca="false">C577</f>
        <v>試験問題登録画面</v>
      </c>
      <c r="D578" s="102" t="str">
        <f aca="false">D577</f>
        <v>試験問題登録画面の新規作成</v>
      </c>
      <c r="E578" s="74" t="str">
        <f aca="false">E576</f>
        <v>管理者</v>
      </c>
      <c r="F578" s="74" t="str">
        <f aca="false">F576</f>
        <v>上級</v>
      </c>
      <c r="G578" s="74" t="str">
        <f aca="false">G576</f>
        <v>B</v>
      </c>
      <c r="H578" s="77" t="s">
        <v>31</v>
      </c>
      <c r="I578" s="78" t="n">
        <f aca="false">変更管理台帳!$AX119</f>
        <v>7.88571428571429</v>
      </c>
      <c r="J578" s="79" t="s">
        <v>32</v>
      </c>
      <c r="K578" s="81" t="n">
        <f aca="false">IF($L576&lt;&gt;"",WORKDAY($L576,1,祝日・休校日!$B$3:$B$62),"")</f>
        <v>45391</v>
      </c>
      <c r="L578" s="81" t="n">
        <f aca="false">IF($K578&lt;&gt;"",WORKDAY($K578,$I578 -0.11,祝日・休校日!$B$3:$B$62),"")</f>
        <v>45400</v>
      </c>
      <c r="M578" s="76" t="n">
        <f aca="false">M577</f>
        <v>0</v>
      </c>
      <c r="N578" s="82" t="n">
        <f aca="false">IF(MAX(O578:DC578)&lt;&gt;0,IF(MAX(O579:DC579)/MAX(O578:DC578)=1,1,MAX(O579:DC579)/MAX(O578:DC578)),0)</f>
        <v>0</v>
      </c>
      <c r="O578" s="83"/>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5"/>
      <c r="AT578" s="86"/>
      <c r="AU578" s="84"/>
      <c r="AV578" s="84"/>
      <c r="AW578" s="84"/>
      <c r="AX578" s="84"/>
      <c r="AY578" s="84"/>
      <c r="AZ578" s="84"/>
      <c r="BA578" s="84"/>
      <c r="BB578" s="84"/>
      <c r="BC578" s="84"/>
      <c r="BD578" s="84"/>
      <c r="BE578" s="84"/>
      <c r="BF578" s="84"/>
      <c r="BG578" s="84"/>
      <c r="BH578" s="84"/>
      <c r="BI578" s="84"/>
      <c r="BJ578" s="84"/>
      <c r="BK578" s="84"/>
      <c r="BL578" s="84"/>
      <c r="BM578" s="84"/>
      <c r="BN578" s="84"/>
      <c r="BO578" s="84"/>
      <c r="BP578" s="84"/>
      <c r="BQ578" s="84"/>
      <c r="BR578" s="84"/>
      <c r="BS578" s="84"/>
      <c r="BT578" s="84"/>
      <c r="BU578" s="84"/>
      <c r="BV578" s="84"/>
      <c r="BW578" s="84"/>
      <c r="BX578" s="85"/>
      <c r="BY578" s="86"/>
      <c r="BZ578" s="84"/>
      <c r="CA578" s="84"/>
      <c r="CB578" s="84"/>
      <c r="CC578" s="84"/>
      <c r="CD578" s="84"/>
      <c r="CE578" s="84"/>
      <c r="CF578" s="84"/>
      <c r="CG578" s="84"/>
      <c r="CH578" s="84"/>
      <c r="CI578" s="84"/>
      <c r="CJ578" s="84"/>
      <c r="CK578" s="84"/>
      <c r="CL578" s="84"/>
      <c r="CM578" s="84"/>
      <c r="CN578" s="84"/>
      <c r="CO578" s="84"/>
      <c r="CP578" s="84"/>
      <c r="CQ578" s="84"/>
      <c r="CR578" s="84"/>
      <c r="CS578" s="84"/>
      <c r="CT578" s="84"/>
      <c r="CU578" s="84"/>
      <c r="CV578" s="84"/>
      <c r="CW578" s="84"/>
      <c r="CX578" s="84"/>
      <c r="CY578" s="84"/>
      <c r="CZ578" s="84"/>
      <c r="DA578" s="84"/>
      <c r="DB578" s="84"/>
      <c r="DC578" s="85"/>
    </row>
    <row r="579" customFormat="false" ht="18.75" hidden="true" customHeight="false" outlineLevel="0" collapsed="false">
      <c r="A579" s="87" t="n">
        <f aca="false">A578</f>
        <v>286</v>
      </c>
      <c r="B579" s="105" t="n">
        <f aca="false">B578</f>
        <v>113</v>
      </c>
      <c r="C579" s="106" t="str">
        <f aca="false">C578</f>
        <v>試験問題登録画面</v>
      </c>
      <c r="D579" s="107" t="str">
        <f aca="false">D578</f>
        <v>試験問題登録画面の新規作成</v>
      </c>
      <c r="E579" s="91" t="str">
        <f aca="false">E578</f>
        <v>管理者</v>
      </c>
      <c r="F579" s="91" t="str">
        <f aca="false">F578</f>
        <v>上級</v>
      </c>
      <c r="G579" s="91" t="str">
        <f aca="false">G578</f>
        <v>B</v>
      </c>
      <c r="H579" s="92" t="str">
        <f aca="false">H578</f>
        <v>製造</v>
      </c>
      <c r="I579" s="93" t="n">
        <f aca="false">I578</f>
        <v>7.88571428571429</v>
      </c>
      <c r="J579" s="94" t="s">
        <v>33</v>
      </c>
      <c r="K579" s="110"/>
      <c r="L579" s="96"/>
      <c r="M579" s="97" t="n">
        <f aca="false">M578</f>
        <v>0</v>
      </c>
      <c r="N579" s="98" t="n">
        <f aca="false">N578</f>
        <v>0</v>
      </c>
      <c r="O579" s="83"/>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5"/>
      <c r="AT579" s="86"/>
      <c r="AU579" s="84"/>
      <c r="AV579" s="84"/>
      <c r="AW579" s="84"/>
      <c r="AX579" s="84"/>
      <c r="AY579" s="84"/>
      <c r="AZ579" s="84"/>
      <c r="BA579" s="84"/>
      <c r="BB579" s="84"/>
      <c r="BC579" s="84"/>
      <c r="BD579" s="84"/>
      <c r="BE579" s="84"/>
      <c r="BF579" s="84"/>
      <c r="BG579" s="84"/>
      <c r="BH579" s="84"/>
      <c r="BI579" s="84"/>
      <c r="BJ579" s="84"/>
      <c r="BK579" s="84"/>
      <c r="BL579" s="84"/>
      <c r="BM579" s="84"/>
      <c r="BN579" s="84"/>
      <c r="BO579" s="84"/>
      <c r="BP579" s="84"/>
      <c r="BQ579" s="84"/>
      <c r="BR579" s="84"/>
      <c r="BS579" s="84"/>
      <c r="BT579" s="84"/>
      <c r="BU579" s="84"/>
      <c r="BV579" s="84"/>
      <c r="BW579" s="84"/>
      <c r="BX579" s="85"/>
      <c r="BY579" s="86"/>
      <c r="BZ579" s="84"/>
      <c r="CA579" s="84"/>
      <c r="CB579" s="84"/>
      <c r="CC579" s="84"/>
      <c r="CD579" s="84"/>
      <c r="CE579" s="84"/>
      <c r="CF579" s="84"/>
      <c r="CG579" s="84"/>
      <c r="CH579" s="84"/>
      <c r="CI579" s="84"/>
      <c r="CJ579" s="84"/>
      <c r="CK579" s="84"/>
      <c r="CL579" s="84"/>
      <c r="CM579" s="84"/>
      <c r="CN579" s="84"/>
      <c r="CO579" s="84"/>
      <c r="CP579" s="84"/>
      <c r="CQ579" s="84"/>
      <c r="CR579" s="84"/>
      <c r="CS579" s="84"/>
      <c r="CT579" s="84"/>
      <c r="CU579" s="84"/>
      <c r="CV579" s="84"/>
      <c r="CW579" s="84"/>
      <c r="CX579" s="84"/>
      <c r="CY579" s="84"/>
      <c r="CZ579" s="84"/>
      <c r="DA579" s="84"/>
      <c r="DB579" s="84"/>
      <c r="DC579" s="85"/>
    </row>
    <row r="580" customFormat="false" ht="18.75" hidden="true" customHeight="false" outlineLevel="0" collapsed="false">
      <c r="A580" s="99" t="n">
        <f aca="false">(ROW()-6)/2</f>
        <v>287</v>
      </c>
      <c r="B580" s="100" t="n">
        <f aca="false">B579</f>
        <v>113</v>
      </c>
      <c r="C580" s="101" t="str">
        <f aca="false">C579</f>
        <v>試験問題登録画面</v>
      </c>
      <c r="D580" s="102" t="str">
        <f aca="false">D579</f>
        <v>試験問題登録画面の新規作成</v>
      </c>
      <c r="E580" s="74" t="str">
        <f aca="false">E578</f>
        <v>管理者</v>
      </c>
      <c r="F580" s="74" t="str">
        <f aca="false">F578</f>
        <v>上級</v>
      </c>
      <c r="G580" s="74" t="str">
        <f aca="false">G578</f>
        <v>B</v>
      </c>
      <c r="H580" s="103" t="s">
        <v>34</v>
      </c>
      <c r="I580" s="78" t="n">
        <f aca="false">変更管理台帳!$BW119</f>
        <v>6.28571428571429</v>
      </c>
      <c r="J580" s="79" t="s">
        <v>32</v>
      </c>
      <c r="K580" s="81" t="n">
        <f aca="false">IF($L578&lt;&gt;"",WORKDAY($L578,1,祝日・休校日!$B$3:$B$62),"")</f>
        <v>45401</v>
      </c>
      <c r="L580" s="81" t="n">
        <f aca="false">IF($K580&lt;&gt;"",WORKDAY($K580,$I580 -0.11,祝日・休校日!$B$3:$B$62),"")</f>
        <v>45412</v>
      </c>
      <c r="M580" s="76" t="n">
        <f aca="false">M579</f>
        <v>0</v>
      </c>
      <c r="N580" s="82" t="n">
        <f aca="false">IF(MAX(O580:DC580)&lt;&gt;0,IF(MAX(O581:DC581)/MAX(O580:DC580)=1,1,MAX(O581:DC581)/MAX(O580:DC580)),0)</f>
        <v>0</v>
      </c>
      <c r="O580" s="83"/>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5"/>
      <c r="AT580" s="86"/>
      <c r="AU580" s="84"/>
      <c r="AV580" s="84"/>
      <c r="AW580" s="84"/>
      <c r="AX580" s="84"/>
      <c r="AY580" s="84"/>
      <c r="AZ580" s="84"/>
      <c r="BA580" s="84"/>
      <c r="BB580" s="84"/>
      <c r="BC580" s="84"/>
      <c r="BD580" s="84"/>
      <c r="BE580" s="84"/>
      <c r="BF580" s="84"/>
      <c r="BG580" s="84"/>
      <c r="BH580" s="84"/>
      <c r="BI580" s="84"/>
      <c r="BJ580" s="84"/>
      <c r="BK580" s="84"/>
      <c r="BL580" s="84"/>
      <c r="BM580" s="84"/>
      <c r="BN580" s="84"/>
      <c r="BO580" s="84"/>
      <c r="BP580" s="84"/>
      <c r="BQ580" s="84"/>
      <c r="BR580" s="84"/>
      <c r="BS580" s="84"/>
      <c r="BT580" s="84"/>
      <c r="BU580" s="84"/>
      <c r="BV580" s="84"/>
      <c r="BW580" s="84"/>
      <c r="BX580" s="85"/>
      <c r="BY580" s="86"/>
      <c r="BZ580" s="84"/>
      <c r="CA580" s="84"/>
      <c r="CB580" s="84"/>
      <c r="CC580" s="84"/>
      <c r="CD580" s="84"/>
      <c r="CE580" s="84"/>
      <c r="CF580" s="84"/>
      <c r="CG580" s="84"/>
      <c r="CH580" s="84"/>
      <c r="CI580" s="84"/>
      <c r="CJ580" s="84"/>
      <c r="CK580" s="84"/>
      <c r="CL580" s="84"/>
      <c r="CM580" s="84"/>
      <c r="CN580" s="84"/>
      <c r="CO580" s="84"/>
      <c r="CP580" s="84"/>
      <c r="CQ580" s="84"/>
      <c r="CR580" s="84"/>
      <c r="CS580" s="84"/>
      <c r="CT580" s="84"/>
      <c r="CU580" s="84"/>
      <c r="CV580" s="84"/>
      <c r="CW580" s="84"/>
      <c r="CX580" s="84"/>
      <c r="CY580" s="84"/>
      <c r="CZ580" s="84"/>
      <c r="DA580" s="84"/>
      <c r="DB580" s="84"/>
      <c r="DC580" s="85"/>
    </row>
    <row r="581" customFormat="false" ht="18.75" hidden="true" customHeight="false" outlineLevel="0" collapsed="false">
      <c r="A581" s="104" t="n">
        <f aca="false">A580</f>
        <v>287</v>
      </c>
      <c r="B581" s="105" t="n">
        <f aca="false">B580</f>
        <v>113</v>
      </c>
      <c r="C581" s="106" t="str">
        <f aca="false">C580</f>
        <v>試験問題登録画面</v>
      </c>
      <c r="D581" s="107" t="str">
        <f aca="false">D580</f>
        <v>試験問題登録画面の新規作成</v>
      </c>
      <c r="E581" s="91" t="str">
        <f aca="false">E580</f>
        <v>管理者</v>
      </c>
      <c r="F581" s="91" t="str">
        <f aca="false">F580</f>
        <v>上級</v>
      </c>
      <c r="G581" s="91" t="str">
        <f aca="false">G580</f>
        <v>B</v>
      </c>
      <c r="H581" s="108" t="str">
        <f aca="false">H580</f>
        <v>試験</v>
      </c>
      <c r="I581" s="109" t="n">
        <f aca="false">I580</f>
        <v>6.28571428571429</v>
      </c>
      <c r="J581" s="94" t="s">
        <v>33</v>
      </c>
      <c r="K581" s="110"/>
      <c r="L581" s="96"/>
      <c r="M581" s="97" t="n">
        <f aca="false">M580</f>
        <v>0</v>
      </c>
      <c r="N581" s="98" t="n">
        <f aca="false">N580</f>
        <v>0</v>
      </c>
      <c r="O581" s="83"/>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5"/>
      <c r="AT581" s="86"/>
      <c r="AU581" s="84"/>
      <c r="AV581" s="84"/>
      <c r="AW581" s="84"/>
      <c r="AX581" s="84"/>
      <c r="AY581" s="84"/>
      <c r="AZ581" s="84"/>
      <c r="BA581" s="84"/>
      <c r="BB581" s="84"/>
      <c r="BC581" s="84"/>
      <c r="BD581" s="84"/>
      <c r="BE581" s="84"/>
      <c r="BF581" s="84"/>
      <c r="BG581" s="84"/>
      <c r="BH581" s="84"/>
      <c r="BI581" s="84"/>
      <c r="BJ581" s="84"/>
      <c r="BK581" s="84"/>
      <c r="BL581" s="84"/>
      <c r="BM581" s="84"/>
      <c r="BN581" s="84"/>
      <c r="BO581" s="84"/>
      <c r="BP581" s="84"/>
      <c r="BQ581" s="84"/>
      <c r="BR581" s="84"/>
      <c r="BS581" s="84"/>
      <c r="BT581" s="84"/>
      <c r="BU581" s="84"/>
      <c r="BV581" s="84"/>
      <c r="BW581" s="84"/>
      <c r="BX581" s="85"/>
      <c r="BY581" s="86"/>
      <c r="BZ581" s="84"/>
      <c r="CA581" s="84"/>
      <c r="CB581" s="84"/>
      <c r="CC581" s="84"/>
      <c r="CD581" s="84"/>
      <c r="CE581" s="84"/>
      <c r="CF581" s="84"/>
      <c r="CG581" s="84"/>
      <c r="CH581" s="84"/>
      <c r="CI581" s="84"/>
      <c r="CJ581" s="84"/>
      <c r="CK581" s="84"/>
      <c r="CL581" s="84"/>
      <c r="CM581" s="84"/>
      <c r="CN581" s="84"/>
      <c r="CO581" s="84"/>
      <c r="CP581" s="84"/>
      <c r="CQ581" s="84"/>
      <c r="CR581" s="84"/>
      <c r="CS581" s="84"/>
      <c r="CT581" s="84"/>
      <c r="CU581" s="84"/>
      <c r="CV581" s="84"/>
      <c r="CW581" s="84"/>
      <c r="CX581" s="84"/>
      <c r="CY581" s="84"/>
      <c r="CZ581" s="84"/>
      <c r="DA581" s="84"/>
      <c r="DB581" s="84"/>
      <c r="DC581" s="85"/>
    </row>
    <row r="582" customFormat="false" ht="18.75" hidden="true" customHeight="false" outlineLevel="0" collapsed="false">
      <c r="A582" s="70" t="n">
        <f aca="false">(ROW()-6)/2</f>
        <v>288</v>
      </c>
      <c r="B582" s="71" t="n">
        <f aca="false">変更管理台帳!$A120</f>
        <v>114</v>
      </c>
      <c r="C582" s="72" t="str">
        <f aca="false">変更管理台帳!$B120</f>
        <v>コース登録画面</v>
      </c>
      <c r="D582" s="73" t="str">
        <f aca="false">変更管理台帳!$C120</f>
        <v>コース登録画面の新規作成</v>
      </c>
      <c r="E582" s="74" t="str">
        <f aca="false">変更管理台帳!$G120</f>
        <v>管理者</v>
      </c>
      <c r="F582" s="75" t="str">
        <f aca="false">変更管理台帳!$K120</f>
        <v>中級</v>
      </c>
      <c r="G582" s="76" t="str">
        <f aca="false">変更管理台帳!$L120</f>
        <v>C</v>
      </c>
      <c r="H582" s="112" t="s">
        <v>36</v>
      </c>
      <c r="I582" s="78" t="n">
        <f aca="false">変更管理台帳!$AE120</f>
        <v>4.88571428571429</v>
      </c>
      <c r="J582" s="79" t="s">
        <v>32</v>
      </c>
      <c r="K582" s="80" t="n">
        <v>45336</v>
      </c>
      <c r="L582" s="81" t="n">
        <f aca="false">IF($K582&lt;&gt;"",WORKDAY($K582,$I582 -0.11,祝日・休校日!$B$3:$B$62),"")</f>
        <v>45342</v>
      </c>
      <c r="M582" s="76"/>
      <c r="N582" s="82" t="n">
        <f aca="false">IF(MAX(O582:DC582)&lt;&gt;0,IF(MAX(O583:DC583)/MAX(O582:DC582)=1,1,MAX(O583:DC583)/MAX(O582:DC582)),0)</f>
        <v>0</v>
      </c>
      <c r="O582" s="83"/>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5"/>
      <c r="AT582" s="86"/>
      <c r="AU582" s="84"/>
      <c r="AV582" s="84"/>
      <c r="AW582" s="84"/>
      <c r="AX582" s="84"/>
      <c r="AY582" s="84"/>
      <c r="AZ582" s="84"/>
      <c r="BA582" s="84"/>
      <c r="BB582" s="84"/>
      <c r="BC582" s="84"/>
      <c r="BD582" s="84"/>
      <c r="BE582" s="84"/>
      <c r="BF582" s="84"/>
      <c r="BG582" s="84"/>
      <c r="BH582" s="84"/>
      <c r="BI582" s="84"/>
      <c r="BJ582" s="84"/>
      <c r="BK582" s="84"/>
      <c r="BL582" s="84"/>
      <c r="BM582" s="84"/>
      <c r="BN582" s="84"/>
      <c r="BO582" s="84"/>
      <c r="BP582" s="84"/>
      <c r="BQ582" s="84"/>
      <c r="BR582" s="84"/>
      <c r="BS582" s="84"/>
      <c r="BT582" s="84"/>
      <c r="BU582" s="84"/>
      <c r="BV582" s="84"/>
      <c r="BW582" s="84"/>
      <c r="BX582" s="85"/>
      <c r="BY582" s="86"/>
      <c r="BZ582" s="84"/>
      <c r="CA582" s="84"/>
      <c r="CB582" s="84"/>
      <c r="CC582" s="84"/>
      <c r="CD582" s="84"/>
      <c r="CE582" s="84"/>
      <c r="CF582" s="84"/>
      <c r="CG582" s="84"/>
      <c r="CH582" s="84"/>
      <c r="CI582" s="84"/>
      <c r="CJ582" s="84"/>
      <c r="CK582" s="84"/>
      <c r="CL582" s="84"/>
      <c r="CM582" s="84"/>
      <c r="CN582" s="84"/>
      <c r="CO582" s="84"/>
      <c r="CP582" s="84"/>
      <c r="CQ582" s="84"/>
      <c r="CR582" s="84"/>
      <c r="CS582" s="84"/>
      <c r="CT582" s="84"/>
      <c r="CU582" s="84"/>
      <c r="CV582" s="84"/>
      <c r="CW582" s="84"/>
      <c r="CX582" s="84"/>
      <c r="CY582" s="84"/>
      <c r="CZ582" s="84"/>
      <c r="DA582" s="84"/>
      <c r="DB582" s="84"/>
      <c r="DC582" s="85"/>
    </row>
    <row r="583" customFormat="false" ht="18.75" hidden="true" customHeight="false" outlineLevel="0" collapsed="false">
      <c r="A583" s="87" t="n">
        <f aca="false">A582</f>
        <v>288</v>
      </c>
      <c r="B583" s="88" t="n">
        <f aca="false">B582</f>
        <v>114</v>
      </c>
      <c r="C583" s="89" t="str">
        <f aca="false">C582</f>
        <v>コース登録画面</v>
      </c>
      <c r="D583" s="90" t="str">
        <f aca="false">D582</f>
        <v>コース登録画面の新規作成</v>
      </c>
      <c r="E583" s="91" t="str">
        <f aca="false">E582</f>
        <v>管理者</v>
      </c>
      <c r="F583" s="91" t="str">
        <f aca="false">F582</f>
        <v>中級</v>
      </c>
      <c r="G583" s="91" t="str">
        <f aca="false">G582</f>
        <v>C</v>
      </c>
      <c r="H583" s="113" t="str">
        <f aca="false">H582</f>
        <v>設計</v>
      </c>
      <c r="I583" s="93" t="n">
        <f aca="false">I582</f>
        <v>4.88571428571429</v>
      </c>
      <c r="J583" s="94" t="s">
        <v>33</v>
      </c>
      <c r="K583" s="95"/>
      <c r="L583" s="96"/>
      <c r="M583" s="97" t="n">
        <f aca="false">M582</f>
        <v>0</v>
      </c>
      <c r="N583" s="98" t="n">
        <f aca="false">N582</f>
        <v>0</v>
      </c>
      <c r="O583" s="83"/>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5"/>
      <c r="AT583" s="86"/>
      <c r="AU583" s="84"/>
      <c r="AV583" s="84"/>
      <c r="AW583" s="84"/>
      <c r="AX583" s="84"/>
      <c r="AY583" s="84"/>
      <c r="AZ583" s="84"/>
      <c r="BA583" s="84"/>
      <c r="BB583" s="84"/>
      <c r="BC583" s="84"/>
      <c r="BD583" s="84"/>
      <c r="BE583" s="84"/>
      <c r="BF583" s="84"/>
      <c r="BG583" s="84"/>
      <c r="BH583" s="84"/>
      <c r="BI583" s="84"/>
      <c r="BJ583" s="84"/>
      <c r="BK583" s="84"/>
      <c r="BL583" s="84"/>
      <c r="BM583" s="84"/>
      <c r="BN583" s="84"/>
      <c r="BO583" s="84"/>
      <c r="BP583" s="84"/>
      <c r="BQ583" s="84"/>
      <c r="BR583" s="84"/>
      <c r="BS583" s="84"/>
      <c r="BT583" s="84"/>
      <c r="BU583" s="84"/>
      <c r="BV583" s="84"/>
      <c r="BW583" s="84"/>
      <c r="BX583" s="85"/>
      <c r="BY583" s="86"/>
      <c r="BZ583" s="84"/>
      <c r="CA583" s="84"/>
      <c r="CB583" s="84"/>
      <c r="CC583" s="84"/>
      <c r="CD583" s="84"/>
      <c r="CE583" s="84"/>
      <c r="CF583" s="84"/>
      <c r="CG583" s="84"/>
      <c r="CH583" s="84"/>
      <c r="CI583" s="84"/>
      <c r="CJ583" s="84"/>
      <c r="CK583" s="84"/>
      <c r="CL583" s="84"/>
      <c r="CM583" s="84"/>
      <c r="CN583" s="84"/>
      <c r="CO583" s="84"/>
      <c r="CP583" s="84"/>
      <c r="CQ583" s="84"/>
      <c r="CR583" s="84"/>
      <c r="CS583" s="84"/>
      <c r="CT583" s="84"/>
      <c r="CU583" s="84"/>
      <c r="CV583" s="84"/>
      <c r="CW583" s="84"/>
      <c r="CX583" s="84"/>
      <c r="CY583" s="84"/>
      <c r="CZ583" s="84"/>
      <c r="DA583" s="84"/>
      <c r="DB583" s="84"/>
      <c r="DC583" s="85"/>
    </row>
    <row r="584" customFormat="false" ht="18.75" hidden="true" customHeight="false" outlineLevel="0" collapsed="false">
      <c r="A584" s="70" t="n">
        <f aca="false">(ROW()-6)/2</f>
        <v>289</v>
      </c>
      <c r="B584" s="100" t="n">
        <f aca="false">B583</f>
        <v>114</v>
      </c>
      <c r="C584" s="101" t="str">
        <f aca="false">C583</f>
        <v>コース登録画面</v>
      </c>
      <c r="D584" s="102" t="str">
        <f aca="false">D583</f>
        <v>コース登録画面の新規作成</v>
      </c>
      <c r="E584" s="74" t="str">
        <f aca="false">E582</f>
        <v>管理者</v>
      </c>
      <c r="F584" s="74" t="str">
        <f aca="false">F582</f>
        <v>中級</v>
      </c>
      <c r="G584" s="74" t="str">
        <f aca="false">G582</f>
        <v>C</v>
      </c>
      <c r="H584" s="77" t="s">
        <v>31</v>
      </c>
      <c r="I584" s="78" t="n">
        <f aca="false">変更管理台帳!$AX120</f>
        <v>6.08571428571429</v>
      </c>
      <c r="J584" s="79" t="s">
        <v>32</v>
      </c>
      <c r="K584" s="81" t="n">
        <f aca="false">IF($L582&lt;&gt;"",WORKDAY($L582,1,祝日・休校日!$B$3:$B$62),"")</f>
        <v>45343</v>
      </c>
      <c r="L584" s="81" t="n">
        <f aca="false">IF($K584&lt;&gt;"",WORKDAY($K584,$I584 -0.11,祝日・休校日!$B$3:$B$62),"")</f>
        <v>45351</v>
      </c>
      <c r="M584" s="76" t="n">
        <f aca="false">M583</f>
        <v>0</v>
      </c>
      <c r="N584" s="82" t="n">
        <f aca="false">IF(MAX(O584:DC584)&lt;&gt;0,IF(MAX(O585:DC585)/MAX(O584:DC584)=1,1,MAX(O585:DC585)/MAX(O584:DC584)),0)</f>
        <v>0</v>
      </c>
      <c r="O584" s="83"/>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5"/>
      <c r="AT584" s="86"/>
      <c r="AU584" s="84"/>
      <c r="AV584" s="84"/>
      <c r="AW584" s="84"/>
      <c r="AX584" s="84"/>
      <c r="AY584" s="84"/>
      <c r="AZ584" s="84"/>
      <c r="BA584" s="84"/>
      <c r="BB584" s="84"/>
      <c r="BC584" s="84"/>
      <c r="BD584" s="84"/>
      <c r="BE584" s="84"/>
      <c r="BF584" s="84"/>
      <c r="BG584" s="84"/>
      <c r="BH584" s="84"/>
      <c r="BI584" s="84"/>
      <c r="BJ584" s="84"/>
      <c r="BK584" s="84"/>
      <c r="BL584" s="84"/>
      <c r="BM584" s="84"/>
      <c r="BN584" s="84"/>
      <c r="BO584" s="84"/>
      <c r="BP584" s="84"/>
      <c r="BQ584" s="84"/>
      <c r="BR584" s="84"/>
      <c r="BS584" s="84"/>
      <c r="BT584" s="84"/>
      <c r="BU584" s="84"/>
      <c r="BV584" s="84"/>
      <c r="BW584" s="84"/>
      <c r="BX584" s="85"/>
      <c r="BY584" s="86"/>
      <c r="BZ584" s="84"/>
      <c r="CA584" s="84"/>
      <c r="CB584" s="84"/>
      <c r="CC584" s="84"/>
      <c r="CD584" s="84"/>
      <c r="CE584" s="84"/>
      <c r="CF584" s="84"/>
      <c r="CG584" s="84"/>
      <c r="CH584" s="84"/>
      <c r="CI584" s="84"/>
      <c r="CJ584" s="84"/>
      <c r="CK584" s="84"/>
      <c r="CL584" s="84"/>
      <c r="CM584" s="84"/>
      <c r="CN584" s="84"/>
      <c r="CO584" s="84"/>
      <c r="CP584" s="84"/>
      <c r="CQ584" s="84"/>
      <c r="CR584" s="84"/>
      <c r="CS584" s="84"/>
      <c r="CT584" s="84"/>
      <c r="CU584" s="84"/>
      <c r="CV584" s="84"/>
      <c r="CW584" s="84"/>
      <c r="CX584" s="84"/>
      <c r="CY584" s="84"/>
      <c r="CZ584" s="84"/>
      <c r="DA584" s="84"/>
      <c r="DB584" s="84"/>
      <c r="DC584" s="85"/>
    </row>
    <row r="585" customFormat="false" ht="18.75" hidden="true" customHeight="false" outlineLevel="0" collapsed="false">
      <c r="A585" s="87" t="n">
        <f aca="false">A584</f>
        <v>289</v>
      </c>
      <c r="B585" s="105" t="n">
        <f aca="false">B584</f>
        <v>114</v>
      </c>
      <c r="C585" s="106" t="str">
        <f aca="false">C584</f>
        <v>コース登録画面</v>
      </c>
      <c r="D585" s="107" t="str">
        <f aca="false">D584</f>
        <v>コース登録画面の新規作成</v>
      </c>
      <c r="E585" s="91" t="str">
        <f aca="false">E584</f>
        <v>管理者</v>
      </c>
      <c r="F585" s="91" t="str">
        <f aca="false">F584</f>
        <v>中級</v>
      </c>
      <c r="G585" s="91" t="str">
        <f aca="false">G584</f>
        <v>C</v>
      </c>
      <c r="H585" s="92" t="str">
        <f aca="false">H584</f>
        <v>製造</v>
      </c>
      <c r="I585" s="93" t="n">
        <f aca="false">I584</f>
        <v>6.08571428571429</v>
      </c>
      <c r="J585" s="94" t="s">
        <v>33</v>
      </c>
      <c r="K585" s="110"/>
      <c r="L585" s="96"/>
      <c r="M585" s="97" t="n">
        <f aca="false">M584</f>
        <v>0</v>
      </c>
      <c r="N585" s="98" t="n">
        <f aca="false">N584</f>
        <v>0</v>
      </c>
      <c r="O585" s="83"/>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5"/>
      <c r="AT585" s="86"/>
      <c r="AU585" s="84"/>
      <c r="AV585" s="84"/>
      <c r="AW585" s="84"/>
      <c r="AX585" s="84"/>
      <c r="AY585" s="84"/>
      <c r="AZ585" s="84"/>
      <c r="BA585" s="84"/>
      <c r="BB585" s="84"/>
      <c r="BC585" s="84"/>
      <c r="BD585" s="84"/>
      <c r="BE585" s="84"/>
      <c r="BF585" s="84"/>
      <c r="BG585" s="84"/>
      <c r="BH585" s="84"/>
      <c r="BI585" s="84"/>
      <c r="BJ585" s="84"/>
      <c r="BK585" s="84"/>
      <c r="BL585" s="84"/>
      <c r="BM585" s="84"/>
      <c r="BN585" s="84"/>
      <c r="BO585" s="84"/>
      <c r="BP585" s="84"/>
      <c r="BQ585" s="84"/>
      <c r="BR585" s="84"/>
      <c r="BS585" s="84"/>
      <c r="BT585" s="84"/>
      <c r="BU585" s="84"/>
      <c r="BV585" s="84"/>
      <c r="BW585" s="84"/>
      <c r="BX585" s="85"/>
      <c r="BY585" s="86"/>
      <c r="BZ585" s="84"/>
      <c r="CA585" s="84"/>
      <c r="CB585" s="84"/>
      <c r="CC585" s="84"/>
      <c r="CD585" s="84"/>
      <c r="CE585" s="84"/>
      <c r="CF585" s="84"/>
      <c r="CG585" s="84"/>
      <c r="CH585" s="84"/>
      <c r="CI585" s="84"/>
      <c r="CJ585" s="84"/>
      <c r="CK585" s="84"/>
      <c r="CL585" s="84"/>
      <c r="CM585" s="84"/>
      <c r="CN585" s="84"/>
      <c r="CO585" s="84"/>
      <c r="CP585" s="84"/>
      <c r="CQ585" s="84"/>
      <c r="CR585" s="84"/>
      <c r="CS585" s="84"/>
      <c r="CT585" s="84"/>
      <c r="CU585" s="84"/>
      <c r="CV585" s="84"/>
      <c r="CW585" s="84"/>
      <c r="CX585" s="84"/>
      <c r="CY585" s="84"/>
      <c r="CZ585" s="84"/>
      <c r="DA585" s="84"/>
      <c r="DB585" s="84"/>
      <c r="DC585" s="85"/>
    </row>
    <row r="586" customFormat="false" ht="18.75" hidden="true" customHeight="false" outlineLevel="0" collapsed="false">
      <c r="A586" s="99" t="n">
        <f aca="false">(ROW()-6)/2</f>
        <v>290</v>
      </c>
      <c r="B586" s="100" t="n">
        <f aca="false">B585</f>
        <v>114</v>
      </c>
      <c r="C586" s="101" t="str">
        <f aca="false">C585</f>
        <v>コース登録画面</v>
      </c>
      <c r="D586" s="102" t="str">
        <f aca="false">D585</f>
        <v>コース登録画面の新規作成</v>
      </c>
      <c r="E586" s="74" t="str">
        <f aca="false">E584</f>
        <v>管理者</v>
      </c>
      <c r="F586" s="74" t="str">
        <f aca="false">F584</f>
        <v>中級</v>
      </c>
      <c r="G586" s="74" t="str">
        <f aca="false">G584</f>
        <v>C</v>
      </c>
      <c r="H586" s="103" t="s">
        <v>34</v>
      </c>
      <c r="I586" s="78" t="n">
        <f aca="false">変更管理台帳!$BW120</f>
        <v>4.62857142857143</v>
      </c>
      <c r="J586" s="79" t="s">
        <v>32</v>
      </c>
      <c r="K586" s="81" t="n">
        <f aca="false">IF($L584&lt;&gt;"",WORKDAY($L584,1,祝日・休校日!$B$3:$B$62),"")</f>
        <v>45352</v>
      </c>
      <c r="L586" s="81" t="n">
        <f aca="false">IF($K586&lt;&gt;"",WORKDAY($K586,$I586 -0.11,祝日・休校日!$B$3:$B$62),"")</f>
        <v>45358</v>
      </c>
      <c r="M586" s="76" t="n">
        <f aca="false">M585</f>
        <v>0</v>
      </c>
      <c r="N586" s="82" t="n">
        <f aca="false">IF(MAX(O586:DC586)&lt;&gt;0,IF(MAX(O587:DC587)/MAX(O586:DC586)=1,1,MAX(O587:DC587)/MAX(O586:DC586)),0)</f>
        <v>0</v>
      </c>
      <c r="O586" s="83"/>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5"/>
      <c r="AT586" s="86"/>
      <c r="AU586" s="84"/>
      <c r="AV586" s="84"/>
      <c r="AW586" s="84"/>
      <c r="AX586" s="84"/>
      <c r="AY586" s="84"/>
      <c r="AZ586" s="84"/>
      <c r="BA586" s="84"/>
      <c r="BB586" s="84"/>
      <c r="BC586" s="84"/>
      <c r="BD586" s="84"/>
      <c r="BE586" s="84"/>
      <c r="BF586" s="84"/>
      <c r="BG586" s="84"/>
      <c r="BH586" s="84"/>
      <c r="BI586" s="84"/>
      <c r="BJ586" s="84"/>
      <c r="BK586" s="84"/>
      <c r="BL586" s="84"/>
      <c r="BM586" s="84"/>
      <c r="BN586" s="84"/>
      <c r="BO586" s="84"/>
      <c r="BP586" s="84"/>
      <c r="BQ586" s="84"/>
      <c r="BR586" s="84"/>
      <c r="BS586" s="84"/>
      <c r="BT586" s="84"/>
      <c r="BU586" s="84"/>
      <c r="BV586" s="84"/>
      <c r="BW586" s="84"/>
      <c r="BX586" s="85"/>
      <c r="BY586" s="86"/>
      <c r="BZ586" s="84"/>
      <c r="CA586" s="84"/>
      <c r="CB586" s="84"/>
      <c r="CC586" s="84"/>
      <c r="CD586" s="84"/>
      <c r="CE586" s="84"/>
      <c r="CF586" s="84"/>
      <c r="CG586" s="84"/>
      <c r="CH586" s="84"/>
      <c r="CI586" s="84"/>
      <c r="CJ586" s="84"/>
      <c r="CK586" s="84"/>
      <c r="CL586" s="84"/>
      <c r="CM586" s="84"/>
      <c r="CN586" s="84"/>
      <c r="CO586" s="84"/>
      <c r="CP586" s="84"/>
      <c r="CQ586" s="84"/>
      <c r="CR586" s="84"/>
      <c r="CS586" s="84"/>
      <c r="CT586" s="84"/>
      <c r="CU586" s="84"/>
      <c r="CV586" s="84"/>
      <c r="CW586" s="84"/>
      <c r="CX586" s="84"/>
      <c r="CY586" s="84"/>
      <c r="CZ586" s="84"/>
      <c r="DA586" s="84"/>
      <c r="DB586" s="84"/>
      <c r="DC586" s="85"/>
    </row>
    <row r="587" customFormat="false" ht="18.75" hidden="true" customHeight="false" outlineLevel="0" collapsed="false">
      <c r="A587" s="104" t="n">
        <f aca="false">A586</f>
        <v>290</v>
      </c>
      <c r="B587" s="105" t="n">
        <f aca="false">B586</f>
        <v>114</v>
      </c>
      <c r="C587" s="106" t="str">
        <f aca="false">C586</f>
        <v>コース登録画面</v>
      </c>
      <c r="D587" s="107" t="str">
        <f aca="false">D586</f>
        <v>コース登録画面の新規作成</v>
      </c>
      <c r="E587" s="91" t="str">
        <f aca="false">E586</f>
        <v>管理者</v>
      </c>
      <c r="F587" s="91" t="str">
        <f aca="false">F586</f>
        <v>中級</v>
      </c>
      <c r="G587" s="91" t="str">
        <f aca="false">G586</f>
        <v>C</v>
      </c>
      <c r="H587" s="108" t="str">
        <f aca="false">H586</f>
        <v>試験</v>
      </c>
      <c r="I587" s="109" t="n">
        <f aca="false">I586</f>
        <v>4.62857142857143</v>
      </c>
      <c r="J587" s="94" t="s">
        <v>33</v>
      </c>
      <c r="K587" s="110"/>
      <c r="L587" s="96"/>
      <c r="M587" s="97" t="n">
        <f aca="false">M586</f>
        <v>0</v>
      </c>
      <c r="N587" s="98" t="n">
        <f aca="false">N586</f>
        <v>0</v>
      </c>
      <c r="O587" s="83"/>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5"/>
      <c r="AT587" s="86"/>
      <c r="AU587" s="84"/>
      <c r="AV587" s="84"/>
      <c r="AW587" s="84"/>
      <c r="AX587" s="84"/>
      <c r="AY587" s="84"/>
      <c r="AZ587" s="84"/>
      <c r="BA587" s="84"/>
      <c r="BB587" s="84"/>
      <c r="BC587" s="84"/>
      <c r="BD587" s="84"/>
      <c r="BE587" s="84"/>
      <c r="BF587" s="84"/>
      <c r="BG587" s="84"/>
      <c r="BH587" s="84"/>
      <c r="BI587" s="84"/>
      <c r="BJ587" s="84"/>
      <c r="BK587" s="84"/>
      <c r="BL587" s="84"/>
      <c r="BM587" s="84"/>
      <c r="BN587" s="84"/>
      <c r="BO587" s="84"/>
      <c r="BP587" s="84"/>
      <c r="BQ587" s="84"/>
      <c r="BR587" s="84"/>
      <c r="BS587" s="84"/>
      <c r="BT587" s="84"/>
      <c r="BU587" s="84"/>
      <c r="BV587" s="84"/>
      <c r="BW587" s="84"/>
      <c r="BX587" s="85"/>
      <c r="BY587" s="86"/>
      <c r="BZ587" s="84"/>
      <c r="CA587" s="84"/>
      <c r="CB587" s="84"/>
      <c r="CC587" s="84"/>
      <c r="CD587" s="84"/>
      <c r="CE587" s="84"/>
      <c r="CF587" s="84"/>
      <c r="CG587" s="84"/>
      <c r="CH587" s="84"/>
      <c r="CI587" s="84"/>
      <c r="CJ587" s="84"/>
      <c r="CK587" s="84"/>
      <c r="CL587" s="84"/>
      <c r="CM587" s="84"/>
      <c r="CN587" s="84"/>
      <c r="CO587" s="84"/>
      <c r="CP587" s="84"/>
      <c r="CQ587" s="84"/>
      <c r="CR587" s="84"/>
      <c r="CS587" s="84"/>
      <c r="CT587" s="84"/>
      <c r="CU587" s="84"/>
      <c r="CV587" s="84"/>
      <c r="CW587" s="84"/>
      <c r="CX587" s="84"/>
      <c r="CY587" s="84"/>
      <c r="CZ587" s="84"/>
      <c r="DA587" s="84"/>
      <c r="DB587" s="84"/>
      <c r="DC587" s="85"/>
    </row>
    <row r="588" customFormat="false" ht="18.75" hidden="true" customHeight="false" outlineLevel="0" collapsed="false">
      <c r="A588" s="70" t="n">
        <f aca="false">(ROW()-6)/2</f>
        <v>291</v>
      </c>
      <c r="B588" s="71" t="n">
        <f aca="false">変更管理台帳!$A121</f>
        <v>115</v>
      </c>
      <c r="C588" s="72" t="str">
        <f aca="false">変更管理台帳!$B121</f>
        <v>コース詳細登録画面</v>
      </c>
      <c r="D588" s="73" t="str">
        <f aca="false">変更管理台帳!$C121</f>
        <v>コース詳細登録画面の新規作成</v>
      </c>
      <c r="E588" s="74" t="str">
        <f aca="false">変更管理台帳!$G121</f>
        <v>管理者</v>
      </c>
      <c r="F588" s="75" t="str">
        <f aca="false">変更管理台帳!$K121</f>
        <v>上級</v>
      </c>
      <c r="G588" s="76" t="str">
        <f aca="false">変更管理台帳!$L121</f>
        <v>C</v>
      </c>
      <c r="H588" s="112" t="s">
        <v>36</v>
      </c>
      <c r="I588" s="78" t="n">
        <f aca="false">変更管理台帳!$AE121</f>
        <v>5.08571428571429</v>
      </c>
      <c r="J588" s="79" t="s">
        <v>32</v>
      </c>
      <c r="K588" s="80" t="n">
        <v>45336</v>
      </c>
      <c r="L588" s="81" t="n">
        <f aca="false">IF($K588&lt;&gt;"",WORKDAY($K588,$I588 -0.11,祝日・休校日!$B$3:$B$62),"")</f>
        <v>45342</v>
      </c>
      <c r="M588" s="76"/>
      <c r="N588" s="82" t="n">
        <f aca="false">IF(MAX(O588:DC588)&lt;&gt;0,IF(MAX(O589:DC589)/MAX(O588:DC588)=1,1,MAX(O589:DC589)/MAX(O588:DC588)),0)</f>
        <v>0</v>
      </c>
      <c r="O588" s="83"/>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5"/>
      <c r="AT588" s="86"/>
      <c r="AU588" s="84"/>
      <c r="AV588" s="84"/>
      <c r="AW588" s="84"/>
      <c r="AX588" s="84"/>
      <c r="AY588" s="84"/>
      <c r="AZ588" s="84"/>
      <c r="BA588" s="84"/>
      <c r="BB588" s="84"/>
      <c r="BC588" s="84"/>
      <c r="BD588" s="84"/>
      <c r="BE588" s="84"/>
      <c r="BF588" s="84"/>
      <c r="BG588" s="84"/>
      <c r="BH588" s="84"/>
      <c r="BI588" s="84"/>
      <c r="BJ588" s="84"/>
      <c r="BK588" s="84"/>
      <c r="BL588" s="84"/>
      <c r="BM588" s="84"/>
      <c r="BN588" s="84"/>
      <c r="BO588" s="84"/>
      <c r="BP588" s="84"/>
      <c r="BQ588" s="84"/>
      <c r="BR588" s="84"/>
      <c r="BS588" s="84"/>
      <c r="BT588" s="84"/>
      <c r="BU588" s="84"/>
      <c r="BV588" s="84"/>
      <c r="BW588" s="84"/>
      <c r="BX588" s="85"/>
      <c r="BY588" s="86"/>
      <c r="BZ588" s="84"/>
      <c r="CA588" s="84"/>
      <c r="CB588" s="84"/>
      <c r="CC588" s="84"/>
      <c r="CD588" s="84"/>
      <c r="CE588" s="84"/>
      <c r="CF588" s="84"/>
      <c r="CG588" s="84"/>
      <c r="CH588" s="84"/>
      <c r="CI588" s="84"/>
      <c r="CJ588" s="84"/>
      <c r="CK588" s="84"/>
      <c r="CL588" s="84"/>
      <c r="CM588" s="84"/>
      <c r="CN588" s="84"/>
      <c r="CO588" s="84"/>
      <c r="CP588" s="84"/>
      <c r="CQ588" s="84"/>
      <c r="CR588" s="84"/>
      <c r="CS588" s="84"/>
      <c r="CT588" s="84"/>
      <c r="CU588" s="84"/>
      <c r="CV588" s="84"/>
      <c r="CW588" s="84"/>
      <c r="CX588" s="84"/>
      <c r="CY588" s="84"/>
      <c r="CZ588" s="84"/>
      <c r="DA588" s="84"/>
      <c r="DB588" s="84"/>
      <c r="DC588" s="85"/>
    </row>
    <row r="589" customFormat="false" ht="18.75" hidden="true" customHeight="false" outlineLevel="0" collapsed="false">
      <c r="A589" s="87" t="n">
        <f aca="false">A588</f>
        <v>291</v>
      </c>
      <c r="B589" s="88" t="n">
        <f aca="false">B588</f>
        <v>115</v>
      </c>
      <c r="C589" s="89" t="str">
        <f aca="false">C588</f>
        <v>コース詳細登録画面</v>
      </c>
      <c r="D589" s="90" t="str">
        <f aca="false">D588</f>
        <v>コース詳細登録画面の新規作成</v>
      </c>
      <c r="E589" s="91" t="str">
        <f aca="false">E588</f>
        <v>管理者</v>
      </c>
      <c r="F589" s="91" t="str">
        <f aca="false">F588</f>
        <v>上級</v>
      </c>
      <c r="G589" s="91" t="str">
        <f aca="false">G588</f>
        <v>C</v>
      </c>
      <c r="H589" s="113" t="str">
        <f aca="false">H588</f>
        <v>設計</v>
      </c>
      <c r="I589" s="93" t="n">
        <f aca="false">I588</f>
        <v>5.08571428571429</v>
      </c>
      <c r="J589" s="94" t="s">
        <v>33</v>
      </c>
      <c r="K589" s="95"/>
      <c r="L589" s="96"/>
      <c r="M589" s="97" t="n">
        <f aca="false">M588</f>
        <v>0</v>
      </c>
      <c r="N589" s="98" t="n">
        <f aca="false">N588</f>
        <v>0</v>
      </c>
      <c r="O589" s="83"/>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5"/>
      <c r="AT589" s="86"/>
      <c r="AU589" s="84"/>
      <c r="AV589" s="84"/>
      <c r="AW589" s="84"/>
      <c r="AX589" s="84"/>
      <c r="AY589" s="84"/>
      <c r="AZ589" s="84"/>
      <c r="BA589" s="84"/>
      <c r="BB589" s="84"/>
      <c r="BC589" s="84"/>
      <c r="BD589" s="84"/>
      <c r="BE589" s="84"/>
      <c r="BF589" s="84"/>
      <c r="BG589" s="84"/>
      <c r="BH589" s="84"/>
      <c r="BI589" s="84"/>
      <c r="BJ589" s="84"/>
      <c r="BK589" s="84"/>
      <c r="BL589" s="84"/>
      <c r="BM589" s="84"/>
      <c r="BN589" s="84"/>
      <c r="BO589" s="84"/>
      <c r="BP589" s="84"/>
      <c r="BQ589" s="84"/>
      <c r="BR589" s="84"/>
      <c r="BS589" s="84"/>
      <c r="BT589" s="84"/>
      <c r="BU589" s="84"/>
      <c r="BV589" s="84"/>
      <c r="BW589" s="84"/>
      <c r="BX589" s="85"/>
      <c r="BY589" s="86"/>
      <c r="BZ589" s="84"/>
      <c r="CA589" s="84"/>
      <c r="CB589" s="84"/>
      <c r="CC589" s="84"/>
      <c r="CD589" s="84"/>
      <c r="CE589" s="84"/>
      <c r="CF589" s="84"/>
      <c r="CG589" s="84"/>
      <c r="CH589" s="84"/>
      <c r="CI589" s="84"/>
      <c r="CJ589" s="84"/>
      <c r="CK589" s="84"/>
      <c r="CL589" s="84"/>
      <c r="CM589" s="84"/>
      <c r="CN589" s="84"/>
      <c r="CO589" s="84"/>
      <c r="CP589" s="84"/>
      <c r="CQ589" s="84"/>
      <c r="CR589" s="84"/>
      <c r="CS589" s="84"/>
      <c r="CT589" s="84"/>
      <c r="CU589" s="84"/>
      <c r="CV589" s="84"/>
      <c r="CW589" s="84"/>
      <c r="CX589" s="84"/>
      <c r="CY589" s="84"/>
      <c r="CZ589" s="84"/>
      <c r="DA589" s="84"/>
      <c r="DB589" s="84"/>
      <c r="DC589" s="85"/>
    </row>
    <row r="590" customFormat="false" ht="18.75" hidden="true" customHeight="false" outlineLevel="0" collapsed="false">
      <c r="A590" s="70" t="n">
        <f aca="false">(ROW()-6)/2</f>
        <v>292</v>
      </c>
      <c r="B590" s="100" t="n">
        <f aca="false">B589</f>
        <v>115</v>
      </c>
      <c r="C590" s="101" t="str">
        <f aca="false">C589</f>
        <v>コース詳細登録画面</v>
      </c>
      <c r="D590" s="102" t="str">
        <f aca="false">D589</f>
        <v>コース詳細登録画面の新規作成</v>
      </c>
      <c r="E590" s="74" t="str">
        <f aca="false">E588</f>
        <v>管理者</v>
      </c>
      <c r="F590" s="74" t="str">
        <f aca="false">F588</f>
        <v>上級</v>
      </c>
      <c r="G590" s="74" t="str">
        <f aca="false">G588</f>
        <v>C</v>
      </c>
      <c r="H590" s="77" t="s">
        <v>31</v>
      </c>
      <c r="I590" s="78" t="n">
        <f aca="false">変更管理台帳!$AX121</f>
        <v>8.6</v>
      </c>
      <c r="J590" s="79" t="s">
        <v>32</v>
      </c>
      <c r="K590" s="81" t="n">
        <f aca="false">IF($L588&lt;&gt;"",WORKDAY($L588,1,祝日・休校日!$B$3:$B$62),"")</f>
        <v>45343</v>
      </c>
      <c r="L590" s="81" t="n">
        <f aca="false">IF($K590&lt;&gt;"",WORKDAY($K590,$I590 -0.11,祝日・休校日!$B$3:$B$62),"")</f>
        <v>45356</v>
      </c>
      <c r="M590" s="76" t="n">
        <f aca="false">M589</f>
        <v>0</v>
      </c>
      <c r="N590" s="82" t="n">
        <f aca="false">IF(MAX(O590:DC590)&lt;&gt;0,IF(MAX(O591:DC591)/MAX(O590:DC590)=1,1,MAX(O591:DC591)/MAX(O590:DC590)),0)</f>
        <v>0</v>
      </c>
      <c r="O590" s="83"/>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5"/>
      <c r="AT590" s="86"/>
      <c r="AU590" s="84"/>
      <c r="AV590" s="84"/>
      <c r="AW590" s="84"/>
      <c r="AX590" s="84"/>
      <c r="AY590" s="84"/>
      <c r="AZ590" s="84"/>
      <c r="BA590" s="84"/>
      <c r="BB590" s="84"/>
      <c r="BC590" s="84"/>
      <c r="BD590" s="84"/>
      <c r="BE590" s="84"/>
      <c r="BF590" s="84"/>
      <c r="BG590" s="84"/>
      <c r="BH590" s="84"/>
      <c r="BI590" s="84"/>
      <c r="BJ590" s="84"/>
      <c r="BK590" s="84"/>
      <c r="BL590" s="84"/>
      <c r="BM590" s="84"/>
      <c r="BN590" s="84"/>
      <c r="BO590" s="84"/>
      <c r="BP590" s="84"/>
      <c r="BQ590" s="84"/>
      <c r="BR590" s="84"/>
      <c r="BS590" s="84"/>
      <c r="BT590" s="84"/>
      <c r="BU590" s="84"/>
      <c r="BV590" s="84"/>
      <c r="BW590" s="84"/>
      <c r="BX590" s="85"/>
      <c r="BY590" s="86"/>
      <c r="BZ590" s="84"/>
      <c r="CA590" s="84"/>
      <c r="CB590" s="84"/>
      <c r="CC590" s="84"/>
      <c r="CD590" s="84"/>
      <c r="CE590" s="84"/>
      <c r="CF590" s="84"/>
      <c r="CG590" s="84"/>
      <c r="CH590" s="84"/>
      <c r="CI590" s="84"/>
      <c r="CJ590" s="84"/>
      <c r="CK590" s="84"/>
      <c r="CL590" s="84"/>
      <c r="CM590" s="84"/>
      <c r="CN590" s="84"/>
      <c r="CO590" s="84"/>
      <c r="CP590" s="84"/>
      <c r="CQ590" s="84"/>
      <c r="CR590" s="84"/>
      <c r="CS590" s="84"/>
      <c r="CT590" s="84"/>
      <c r="CU590" s="84"/>
      <c r="CV590" s="84"/>
      <c r="CW590" s="84"/>
      <c r="CX590" s="84"/>
      <c r="CY590" s="84"/>
      <c r="CZ590" s="84"/>
      <c r="DA590" s="84"/>
      <c r="DB590" s="84"/>
      <c r="DC590" s="85"/>
    </row>
    <row r="591" customFormat="false" ht="18.75" hidden="true" customHeight="false" outlineLevel="0" collapsed="false">
      <c r="A591" s="87" t="n">
        <f aca="false">A590</f>
        <v>292</v>
      </c>
      <c r="B591" s="105" t="n">
        <f aca="false">B590</f>
        <v>115</v>
      </c>
      <c r="C591" s="106" t="str">
        <f aca="false">C590</f>
        <v>コース詳細登録画面</v>
      </c>
      <c r="D591" s="107" t="str">
        <f aca="false">D590</f>
        <v>コース詳細登録画面の新規作成</v>
      </c>
      <c r="E591" s="91" t="str">
        <f aca="false">E590</f>
        <v>管理者</v>
      </c>
      <c r="F591" s="91" t="str">
        <f aca="false">F590</f>
        <v>上級</v>
      </c>
      <c r="G591" s="91" t="str">
        <f aca="false">G590</f>
        <v>C</v>
      </c>
      <c r="H591" s="92" t="str">
        <f aca="false">H590</f>
        <v>製造</v>
      </c>
      <c r="I591" s="93" t="n">
        <f aca="false">I590</f>
        <v>8.6</v>
      </c>
      <c r="J591" s="94" t="s">
        <v>33</v>
      </c>
      <c r="K591" s="110"/>
      <c r="L591" s="96"/>
      <c r="M591" s="97" t="n">
        <f aca="false">M590</f>
        <v>0</v>
      </c>
      <c r="N591" s="98" t="n">
        <f aca="false">N590</f>
        <v>0</v>
      </c>
      <c r="O591" s="83"/>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5"/>
      <c r="AT591" s="86"/>
      <c r="AU591" s="84"/>
      <c r="AV591" s="84"/>
      <c r="AW591" s="84"/>
      <c r="AX591" s="84"/>
      <c r="AY591" s="84"/>
      <c r="AZ591" s="84"/>
      <c r="BA591" s="84"/>
      <c r="BB591" s="84"/>
      <c r="BC591" s="84"/>
      <c r="BD591" s="84"/>
      <c r="BE591" s="84"/>
      <c r="BF591" s="84"/>
      <c r="BG591" s="84"/>
      <c r="BH591" s="84"/>
      <c r="BI591" s="84"/>
      <c r="BJ591" s="84"/>
      <c r="BK591" s="84"/>
      <c r="BL591" s="84"/>
      <c r="BM591" s="84"/>
      <c r="BN591" s="84"/>
      <c r="BO591" s="84"/>
      <c r="BP591" s="84"/>
      <c r="BQ591" s="84"/>
      <c r="BR591" s="84"/>
      <c r="BS591" s="84"/>
      <c r="BT591" s="84"/>
      <c r="BU591" s="84"/>
      <c r="BV591" s="84"/>
      <c r="BW591" s="84"/>
      <c r="BX591" s="85"/>
      <c r="BY591" s="86"/>
      <c r="BZ591" s="84"/>
      <c r="CA591" s="84"/>
      <c r="CB591" s="84"/>
      <c r="CC591" s="84"/>
      <c r="CD591" s="84"/>
      <c r="CE591" s="84"/>
      <c r="CF591" s="84"/>
      <c r="CG591" s="84"/>
      <c r="CH591" s="84"/>
      <c r="CI591" s="84"/>
      <c r="CJ591" s="84"/>
      <c r="CK591" s="84"/>
      <c r="CL591" s="84"/>
      <c r="CM591" s="84"/>
      <c r="CN591" s="84"/>
      <c r="CO591" s="84"/>
      <c r="CP591" s="84"/>
      <c r="CQ591" s="84"/>
      <c r="CR591" s="84"/>
      <c r="CS591" s="84"/>
      <c r="CT591" s="84"/>
      <c r="CU591" s="84"/>
      <c r="CV591" s="84"/>
      <c r="CW591" s="84"/>
      <c r="CX591" s="84"/>
      <c r="CY591" s="84"/>
      <c r="CZ591" s="84"/>
      <c r="DA591" s="84"/>
      <c r="DB591" s="84"/>
      <c r="DC591" s="85"/>
    </row>
    <row r="592" customFormat="false" ht="18.75" hidden="true" customHeight="false" outlineLevel="0" collapsed="false">
      <c r="A592" s="99" t="n">
        <f aca="false">(ROW()-6)/2</f>
        <v>293</v>
      </c>
      <c r="B592" s="100" t="n">
        <f aca="false">B591</f>
        <v>115</v>
      </c>
      <c r="C592" s="101" t="str">
        <f aca="false">C591</f>
        <v>コース詳細登録画面</v>
      </c>
      <c r="D592" s="102" t="str">
        <f aca="false">D591</f>
        <v>コース詳細登録画面の新規作成</v>
      </c>
      <c r="E592" s="74" t="str">
        <f aca="false">E590</f>
        <v>管理者</v>
      </c>
      <c r="F592" s="74" t="str">
        <f aca="false">F590</f>
        <v>上級</v>
      </c>
      <c r="G592" s="74" t="str">
        <f aca="false">G590</f>
        <v>C</v>
      </c>
      <c r="H592" s="103" t="s">
        <v>34</v>
      </c>
      <c r="I592" s="78" t="n">
        <f aca="false">変更管理台帳!$BW121</f>
        <v>4.74285714285714</v>
      </c>
      <c r="J592" s="79" t="s">
        <v>32</v>
      </c>
      <c r="K592" s="81" t="n">
        <f aca="false">IF($L590&lt;&gt;"",WORKDAY($L590,1,祝日・休校日!$B$3:$B$62),"")</f>
        <v>45357</v>
      </c>
      <c r="L592" s="81" t="n">
        <f aca="false">IF($K592&lt;&gt;"",WORKDAY($K592,$I592 -0.11,祝日・休校日!$B$3:$B$62),"")</f>
        <v>45363</v>
      </c>
      <c r="M592" s="76" t="n">
        <f aca="false">M591</f>
        <v>0</v>
      </c>
      <c r="N592" s="82" t="n">
        <f aca="false">IF(MAX(O592:DC592)&lt;&gt;0,IF(MAX(O593:DC593)/MAX(O592:DC592)=1,1,MAX(O593:DC593)/MAX(O592:DC592)),0)</f>
        <v>0</v>
      </c>
      <c r="O592" s="83"/>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5"/>
      <c r="AT592" s="86"/>
      <c r="AU592" s="84"/>
      <c r="AV592" s="84"/>
      <c r="AW592" s="84"/>
      <c r="AX592" s="84"/>
      <c r="AY592" s="84"/>
      <c r="AZ592" s="84"/>
      <c r="BA592" s="84"/>
      <c r="BB592" s="84"/>
      <c r="BC592" s="84"/>
      <c r="BD592" s="84"/>
      <c r="BE592" s="84"/>
      <c r="BF592" s="84"/>
      <c r="BG592" s="84"/>
      <c r="BH592" s="84"/>
      <c r="BI592" s="84"/>
      <c r="BJ592" s="84"/>
      <c r="BK592" s="84"/>
      <c r="BL592" s="84"/>
      <c r="BM592" s="84"/>
      <c r="BN592" s="84"/>
      <c r="BO592" s="84"/>
      <c r="BP592" s="84"/>
      <c r="BQ592" s="84"/>
      <c r="BR592" s="84"/>
      <c r="BS592" s="84"/>
      <c r="BT592" s="84"/>
      <c r="BU592" s="84"/>
      <c r="BV592" s="84"/>
      <c r="BW592" s="84"/>
      <c r="BX592" s="85"/>
      <c r="BY592" s="86"/>
      <c r="BZ592" s="84"/>
      <c r="CA592" s="84"/>
      <c r="CB592" s="84"/>
      <c r="CC592" s="84"/>
      <c r="CD592" s="84"/>
      <c r="CE592" s="84"/>
      <c r="CF592" s="84"/>
      <c r="CG592" s="84"/>
      <c r="CH592" s="84"/>
      <c r="CI592" s="84"/>
      <c r="CJ592" s="84"/>
      <c r="CK592" s="84"/>
      <c r="CL592" s="84"/>
      <c r="CM592" s="84"/>
      <c r="CN592" s="84"/>
      <c r="CO592" s="84"/>
      <c r="CP592" s="84"/>
      <c r="CQ592" s="84"/>
      <c r="CR592" s="84"/>
      <c r="CS592" s="84"/>
      <c r="CT592" s="84"/>
      <c r="CU592" s="84"/>
      <c r="CV592" s="84"/>
      <c r="CW592" s="84"/>
      <c r="CX592" s="84"/>
      <c r="CY592" s="84"/>
      <c r="CZ592" s="84"/>
      <c r="DA592" s="84"/>
      <c r="DB592" s="84"/>
      <c r="DC592" s="85"/>
    </row>
    <row r="593" customFormat="false" ht="18.75" hidden="true" customHeight="false" outlineLevel="0" collapsed="false">
      <c r="A593" s="104" t="n">
        <f aca="false">A592</f>
        <v>293</v>
      </c>
      <c r="B593" s="105" t="n">
        <f aca="false">B592</f>
        <v>115</v>
      </c>
      <c r="C593" s="106" t="str">
        <f aca="false">C592</f>
        <v>コース詳細登録画面</v>
      </c>
      <c r="D593" s="107" t="str">
        <f aca="false">D592</f>
        <v>コース詳細登録画面の新規作成</v>
      </c>
      <c r="E593" s="91" t="str">
        <f aca="false">E592</f>
        <v>管理者</v>
      </c>
      <c r="F593" s="91" t="str">
        <f aca="false">F592</f>
        <v>上級</v>
      </c>
      <c r="G593" s="91" t="str">
        <f aca="false">G592</f>
        <v>C</v>
      </c>
      <c r="H593" s="108" t="str">
        <f aca="false">H592</f>
        <v>試験</v>
      </c>
      <c r="I593" s="109" t="n">
        <f aca="false">I592</f>
        <v>4.74285714285714</v>
      </c>
      <c r="J593" s="94" t="s">
        <v>33</v>
      </c>
      <c r="K593" s="110"/>
      <c r="L593" s="96"/>
      <c r="M593" s="97" t="n">
        <f aca="false">M592</f>
        <v>0</v>
      </c>
      <c r="N593" s="98" t="n">
        <f aca="false">N592</f>
        <v>0</v>
      </c>
      <c r="O593" s="83"/>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5"/>
      <c r="AT593" s="86"/>
      <c r="AU593" s="84"/>
      <c r="AV593" s="84"/>
      <c r="AW593" s="84"/>
      <c r="AX593" s="84"/>
      <c r="AY593" s="84"/>
      <c r="AZ593" s="84"/>
      <c r="BA593" s="84"/>
      <c r="BB593" s="84"/>
      <c r="BC593" s="84"/>
      <c r="BD593" s="84"/>
      <c r="BE593" s="84"/>
      <c r="BF593" s="84"/>
      <c r="BG593" s="84"/>
      <c r="BH593" s="84"/>
      <c r="BI593" s="84"/>
      <c r="BJ593" s="84"/>
      <c r="BK593" s="84"/>
      <c r="BL593" s="84"/>
      <c r="BM593" s="84"/>
      <c r="BN593" s="84"/>
      <c r="BO593" s="84"/>
      <c r="BP593" s="84"/>
      <c r="BQ593" s="84"/>
      <c r="BR593" s="84"/>
      <c r="BS593" s="84"/>
      <c r="BT593" s="84"/>
      <c r="BU593" s="84"/>
      <c r="BV593" s="84"/>
      <c r="BW593" s="84"/>
      <c r="BX593" s="85"/>
      <c r="BY593" s="86"/>
      <c r="BZ593" s="84"/>
      <c r="CA593" s="84"/>
      <c r="CB593" s="84"/>
      <c r="CC593" s="84"/>
      <c r="CD593" s="84"/>
      <c r="CE593" s="84"/>
      <c r="CF593" s="84"/>
      <c r="CG593" s="84"/>
      <c r="CH593" s="84"/>
      <c r="CI593" s="84"/>
      <c r="CJ593" s="84"/>
      <c r="CK593" s="84"/>
      <c r="CL593" s="84"/>
      <c r="CM593" s="84"/>
      <c r="CN593" s="84"/>
      <c r="CO593" s="84"/>
      <c r="CP593" s="84"/>
      <c r="CQ593" s="84"/>
      <c r="CR593" s="84"/>
      <c r="CS593" s="84"/>
      <c r="CT593" s="84"/>
      <c r="CU593" s="84"/>
      <c r="CV593" s="84"/>
      <c r="CW593" s="84"/>
      <c r="CX593" s="84"/>
      <c r="CY593" s="84"/>
      <c r="CZ593" s="84"/>
      <c r="DA593" s="84"/>
      <c r="DB593" s="84"/>
      <c r="DC593" s="85"/>
    </row>
    <row r="594" customFormat="false" ht="56.25" hidden="true" customHeight="false" outlineLevel="0" collapsed="false">
      <c r="A594" s="70" t="n">
        <f aca="false">(ROW()-6)/2</f>
        <v>294</v>
      </c>
      <c r="B594" s="71" t="n">
        <f aca="false">変更管理台帳!$A122</f>
        <v>116</v>
      </c>
      <c r="C594" s="72" t="str">
        <f aca="false">変更管理台帳!$B122</f>
        <v>セクション詳細画面</v>
      </c>
      <c r="D594" s="73" t="str">
        <f aca="false">変更管理台帳!$C122</f>
        <v>①セクション詳細更新
②試験の登録
③レポートの登録
④試験の削除
⑤レポートの削除</v>
      </c>
      <c r="E594" s="74" t="str">
        <f aca="false">変更管理台帳!$G122</f>
        <v>管理者</v>
      </c>
      <c r="F594" s="75" t="str">
        <f aca="false">変更管理台帳!$K122</f>
        <v>中級</v>
      </c>
      <c r="G594" s="76" t="str">
        <f aca="false">変更管理台帳!$L122</f>
        <v>A</v>
      </c>
      <c r="H594" s="112" t="s">
        <v>36</v>
      </c>
      <c r="I594" s="78" t="n">
        <f aca="false">変更管理台帳!$AE122</f>
        <v>5.18571428571429</v>
      </c>
      <c r="J594" s="79" t="s">
        <v>32</v>
      </c>
      <c r="K594" s="80" t="n">
        <v>45355</v>
      </c>
      <c r="L594" s="81" t="n">
        <f aca="false">IF($K594&lt;&gt;"",WORKDAY($K594,$I594 -0.11,祝日・休校日!$B$3:$B$62),"")</f>
        <v>45362</v>
      </c>
      <c r="M594" s="76"/>
      <c r="N594" s="82" t="n">
        <f aca="false">IF(MAX(O594:DC594)&lt;&gt;0,IF(MAX(O595:DC595)/MAX(O594:DC594)=1,1,MAX(O595:DC595)/MAX(O594:DC594)),0)</f>
        <v>0</v>
      </c>
      <c r="O594" s="83"/>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5"/>
      <c r="AT594" s="86"/>
      <c r="AU594" s="84"/>
      <c r="AV594" s="84"/>
      <c r="AW594" s="84"/>
      <c r="AX594" s="84"/>
      <c r="AY594" s="84"/>
      <c r="AZ594" s="84"/>
      <c r="BA594" s="84"/>
      <c r="BB594" s="84"/>
      <c r="BC594" s="84"/>
      <c r="BD594" s="84"/>
      <c r="BE594" s="84"/>
      <c r="BF594" s="84"/>
      <c r="BG594" s="84"/>
      <c r="BH594" s="84"/>
      <c r="BI594" s="84"/>
      <c r="BJ594" s="84"/>
      <c r="BK594" s="84"/>
      <c r="BL594" s="84"/>
      <c r="BM594" s="84"/>
      <c r="BN594" s="84"/>
      <c r="BO594" s="84"/>
      <c r="BP594" s="84"/>
      <c r="BQ594" s="84"/>
      <c r="BR594" s="84"/>
      <c r="BS594" s="84"/>
      <c r="BT594" s="84"/>
      <c r="BU594" s="84"/>
      <c r="BV594" s="84"/>
      <c r="BW594" s="84"/>
      <c r="BX594" s="85"/>
      <c r="BY594" s="86"/>
      <c r="BZ594" s="84"/>
      <c r="CA594" s="84"/>
      <c r="CB594" s="84"/>
      <c r="CC594" s="84"/>
      <c r="CD594" s="84"/>
      <c r="CE594" s="84"/>
      <c r="CF594" s="84"/>
      <c r="CG594" s="84"/>
      <c r="CH594" s="84"/>
      <c r="CI594" s="84"/>
      <c r="CJ594" s="84"/>
      <c r="CK594" s="84"/>
      <c r="CL594" s="84"/>
      <c r="CM594" s="84"/>
      <c r="CN594" s="84"/>
      <c r="CO594" s="84"/>
      <c r="CP594" s="84"/>
      <c r="CQ594" s="84"/>
      <c r="CR594" s="84"/>
      <c r="CS594" s="84"/>
      <c r="CT594" s="84"/>
      <c r="CU594" s="84"/>
      <c r="CV594" s="84"/>
      <c r="CW594" s="84"/>
      <c r="CX594" s="84"/>
      <c r="CY594" s="84"/>
      <c r="CZ594" s="84"/>
      <c r="DA594" s="84"/>
      <c r="DB594" s="84"/>
      <c r="DC594" s="85"/>
    </row>
    <row r="595" customFormat="false" ht="56.25" hidden="true" customHeight="false" outlineLevel="0" collapsed="false">
      <c r="A595" s="87" t="n">
        <f aca="false">A594</f>
        <v>294</v>
      </c>
      <c r="B595" s="88" t="n">
        <f aca="false">B594</f>
        <v>116</v>
      </c>
      <c r="C595" s="89" t="str">
        <f aca="false">C594</f>
        <v>セクション詳細画面</v>
      </c>
      <c r="D595" s="90" t="str">
        <f aca="false">D594</f>
        <v>①セクション詳細更新
②試験の登録
③レポートの登録
④試験の削除
⑤レポートの削除</v>
      </c>
      <c r="E595" s="91" t="str">
        <f aca="false">E594</f>
        <v>管理者</v>
      </c>
      <c r="F595" s="91" t="str">
        <f aca="false">F594</f>
        <v>中級</v>
      </c>
      <c r="G595" s="91" t="str">
        <f aca="false">G594</f>
        <v>A</v>
      </c>
      <c r="H595" s="113" t="str">
        <f aca="false">H594</f>
        <v>設計</v>
      </c>
      <c r="I595" s="93" t="n">
        <f aca="false">I594</f>
        <v>5.18571428571429</v>
      </c>
      <c r="J595" s="94" t="s">
        <v>33</v>
      </c>
      <c r="K595" s="95"/>
      <c r="L595" s="96"/>
      <c r="M595" s="97" t="n">
        <f aca="false">M594</f>
        <v>0</v>
      </c>
      <c r="N595" s="98" t="n">
        <f aca="false">N594</f>
        <v>0</v>
      </c>
      <c r="O595" s="83"/>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5"/>
      <c r="AT595" s="86"/>
      <c r="AU595" s="84"/>
      <c r="AV595" s="84"/>
      <c r="AW595" s="84"/>
      <c r="AX595" s="84"/>
      <c r="AY595" s="84"/>
      <c r="AZ595" s="84"/>
      <c r="BA595" s="84"/>
      <c r="BB595" s="84"/>
      <c r="BC595" s="84"/>
      <c r="BD595" s="84"/>
      <c r="BE595" s="84"/>
      <c r="BF595" s="84"/>
      <c r="BG595" s="84"/>
      <c r="BH595" s="84"/>
      <c r="BI595" s="84"/>
      <c r="BJ595" s="84"/>
      <c r="BK595" s="84"/>
      <c r="BL595" s="84"/>
      <c r="BM595" s="84"/>
      <c r="BN595" s="84"/>
      <c r="BO595" s="84"/>
      <c r="BP595" s="84"/>
      <c r="BQ595" s="84"/>
      <c r="BR595" s="84"/>
      <c r="BS595" s="84"/>
      <c r="BT595" s="84"/>
      <c r="BU595" s="84"/>
      <c r="BV595" s="84"/>
      <c r="BW595" s="84"/>
      <c r="BX595" s="85"/>
      <c r="BY595" s="86"/>
      <c r="BZ595" s="84"/>
      <c r="CA595" s="84"/>
      <c r="CB595" s="84"/>
      <c r="CC595" s="84"/>
      <c r="CD595" s="84"/>
      <c r="CE595" s="84"/>
      <c r="CF595" s="84"/>
      <c r="CG595" s="84"/>
      <c r="CH595" s="84"/>
      <c r="CI595" s="84"/>
      <c r="CJ595" s="84"/>
      <c r="CK595" s="84"/>
      <c r="CL595" s="84"/>
      <c r="CM595" s="84"/>
      <c r="CN595" s="84"/>
      <c r="CO595" s="84"/>
      <c r="CP595" s="84"/>
      <c r="CQ595" s="84"/>
      <c r="CR595" s="84"/>
      <c r="CS595" s="84"/>
      <c r="CT595" s="84"/>
      <c r="CU595" s="84"/>
      <c r="CV595" s="84"/>
      <c r="CW595" s="84"/>
      <c r="CX595" s="84"/>
      <c r="CY595" s="84"/>
      <c r="CZ595" s="84"/>
      <c r="DA595" s="84"/>
      <c r="DB595" s="84"/>
      <c r="DC595" s="85"/>
    </row>
    <row r="596" customFormat="false" ht="56.25" hidden="true" customHeight="false" outlineLevel="0" collapsed="false">
      <c r="A596" s="70" t="n">
        <f aca="false">(ROW()-6)/2</f>
        <v>295</v>
      </c>
      <c r="B596" s="100" t="n">
        <f aca="false">B595</f>
        <v>116</v>
      </c>
      <c r="C596" s="101" t="str">
        <f aca="false">C595</f>
        <v>セクション詳細画面</v>
      </c>
      <c r="D596" s="102" t="str">
        <f aca="false">D595</f>
        <v>①セクション詳細更新
②試験の登録
③レポートの登録
④試験の削除
⑤レポートの削除</v>
      </c>
      <c r="E596" s="74" t="str">
        <f aca="false">E594</f>
        <v>管理者</v>
      </c>
      <c r="F596" s="74" t="str">
        <f aca="false">F594</f>
        <v>中級</v>
      </c>
      <c r="G596" s="74" t="str">
        <f aca="false">G594</f>
        <v>A</v>
      </c>
      <c r="H596" s="77" t="s">
        <v>31</v>
      </c>
      <c r="I596" s="78" t="n">
        <f aca="false">変更管理台帳!$AX122</f>
        <v>7.08571428571429</v>
      </c>
      <c r="J596" s="79" t="s">
        <v>32</v>
      </c>
      <c r="K596" s="81" t="n">
        <f aca="false">IF($L594&lt;&gt;"",WORKDAY($L594,1,祝日・休校日!$B$3:$B$62),"")</f>
        <v>45363</v>
      </c>
      <c r="L596" s="81" t="n">
        <f aca="false">IF($K596&lt;&gt;"",WORKDAY($K596,$I596 -0.11,祝日・休校日!$B$3:$B$62),"")</f>
        <v>45372</v>
      </c>
      <c r="M596" s="76" t="n">
        <f aca="false">M595</f>
        <v>0</v>
      </c>
      <c r="N596" s="82" t="n">
        <f aca="false">IF(MAX(O596:DC596)&lt;&gt;0,IF(MAX(O597:DC597)/MAX(O596:DC596)=1,1,MAX(O597:DC597)/MAX(O596:DC596)),0)</f>
        <v>0</v>
      </c>
      <c r="O596" s="83"/>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5"/>
      <c r="AT596" s="86"/>
      <c r="AU596" s="84"/>
      <c r="AV596" s="84"/>
      <c r="AW596" s="84"/>
      <c r="AX596" s="84"/>
      <c r="AY596" s="84"/>
      <c r="AZ596" s="84"/>
      <c r="BA596" s="84"/>
      <c r="BB596" s="84"/>
      <c r="BC596" s="84"/>
      <c r="BD596" s="84"/>
      <c r="BE596" s="84"/>
      <c r="BF596" s="84"/>
      <c r="BG596" s="84"/>
      <c r="BH596" s="84"/>
      <c r="BI596" s="84"/>
      <c r="BJ596" s="84"/>
      <c r="BK596" s="84"/>
      <c r="BL596" s="84"/>
      <c r="BM596" s="84"/>
      <c r="BN596" s="84"/>
      <c r="BO596" s="84"/>
      <c r="BP596" s="84"/>
      <c r="BQ596" s="84"/>
      <c r="BR596" s="84"/>
      <c r="BS596" s="84"/>
      <c r="BT596" s="84"/>
      <c r="BU596" s="84"/>
      <c r="BV596" s="84"/>
      <c r="BW596" s="84"/>
      <c r="BX596" s="85"/>
      <c r="BY596" s="86"/>
      <c r="BZ596" s="84"/>
      <c r="CA596" s="84"/>
      <c r="CB596" s="84"/>
      <c r="CC596" s="84"/>
      <c r="CD596" s="84"/>
      <c r="CE596" s="84"/>
      <c r="CF596" s="84"/>
      <c r="CG596" s="84"/>
      <c r="CH596" s="84"/>
      <c r="CI596" s="84"/>
      <c r="CJ596" s="84"/>
      <c r="CK596" s="84"/>
      <c r="CL596" s="84"/>
      <c r="CM596" s="84"/>
      <c r="CN596" s="84"/>
      <c r="CO596" s="84"/>
      <c r="CP596" s="84"/>
      <c r="CQ596" s="84"/>
      <c r="CR596" s="84"/>
      <c r="CS596" s="84"/>
      <c r="CT596" s="84"/>
      <c r="CU596" s="84"/>
      <c r="CV596" s="84"/>
      <c r="CW596" s="84"/>
      <c r="CX596" s="84"/>
      <c r="CY596" s="84"/>
      <c r="CZ596" s="84"/>
      <c r="DA596" s="84"/>
      <c r="DB596" s="84"/>
      <c r="DC596" s="85"/>
    </row>
    <row r="597" customFormat="false" ht="56.25" hidden="true" customHeight="false" outlineLevel="0" collapsed="false">
      <c r="A597" s="87" t="n">
        <f aca="false">A596</f>
        <v>295</v>
      </c>
      <c r="B597" s="105" t="n">
        <f aca="false">B596</f>
        <v>116</v>
      </c>
      <c r="C597" s="106" t="str">
        <f aca="false">C596</f>
        <v>セクション詳細画面</v>
      </c>
      <c r="D597" s="107" t="str">
        <f aca="false">D596</f>
        <v>①セクション詳細更新
②試験の登録
③レポートの登録
④試験の削除
⑤レポートの削除</v>
      </c>
      <c r="E597" s="91" t="str">
        <f aca="false">E596</f>
        <v>管理者</v>
      </c>
      <c r="F597" s="91" t="str">
        <f aca="false">F596</f>
        <v>中級</v>
      </c>
      <c r="G597" s="91" t="str">
        <f aca="false">G596</f>
        <v>A</v>
      </c>
      <c r="H597" s="92" t="str">
        <f aca="false">H596</f>
        <v>製造</v>
      </c>
      <c r="I597" s="93" t="n">
        <f aca="false">I596</f>
        <v>7.08571428571429</v>
      </c>
      <c r="J597" s="94" t="s">
        <v>33</v>
      </c>
      <c r="K597" s="110"/>
      <c r="L597" s="96"/>
      <c r="M597" s="97" t="n">
        <f aca="false">M596</f>
        <v>0</v>
      </c>
      <c r="N597" s="98" t="n">
        <f aca="false">N596</f>
        <v>0</v>
      </c>
      <c r="O597" s="83"/>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5"/>
      <c r="AT597" s="86"/>
      <c r="AU597" s="84"/>
      <c r="AV597" s="84"/>
      <c r="AW597" s="84"/>
      <c r="AX597" s="84"/>
      <c r="AY597" s="84"/>
      <c r="AZ597" s="84"/>
      <c r="BA597" s="84"/>
      <c r="BB597" s="84"/>
      <c r="BC597" s="84"/>
      <c r="BD597" s="84"/>
      <c r="BE597" s="84"/>
      <c r="BF597" s="84"/>
      <c r="BG597" s="84"/>
      <c r="BH597" s="84"/>
      <c r="BI597" s="84"/>
      <c r="BJ597" s="84"/>
      <c r="BK597" s="84"/>
      <c r="BL597" s="84"/>
      <c r="BM597" s="84"/>
      <c r="BN597" s="84"/>
      <c r="BO597" s="84"/>
      <c r="BP597" s="84"/>
      <c r="BQ597" s="84"/>
      <c r="BR597" s="84"/>
      <c r="BS597" s="84"/>
      <c r="BT597" s="84"/>
      <c r="BU597" s="84"/>
      <c r="BV597" s="84"/>
      <c r="BW597" s="84"/>
      <c r="BX597" s="85"/>
      <c r="BY597" s="86"/>
      <c r="BZ597" s="84"/>
      <c r="CA597" s="84"/>
      <c r="CB597" s="84"/>
      <c r="CC597" s="84"/>
      <c r="CD597" s="84"/>
      <c r="CE597" s="84"/>
      <c r="CF597" s="84"/>
      <c r="CG597" s="84"/>
      <c r="CH597" s="84"/>
      <c r="CI597" s="84"/>
      <c r="CJ597" s="84"/>
      <c r="CK597" s="84"/>
      <c r="CL597" s="84"/>
      <c r="CM597" s="84"/>
      <c r="CN597" s="84"/>
      <c r="CO597" s="84"/>
      <c r="CP597" s="84"/>
      <c r="CQ597" s="84"/>
      <c r="CR597" s="84"/>
      <c r="CS597" s="84"/>
      <c r="CT597" s="84"/>
      <c r="CU597" s="84"/>
      <c r="CV597" s="84"/>
      <c r="CW597" s="84"/>
      <c r="CX597" s="84"/>
      <c r="CY597" s="84"/>
      <c r="CZ597" s="84"/>
      <c r="DA597" s="84"/>
      <c r="DB597" s="84"/>
      <c r="DC597" s="85"/>
    </row>
    <row r="598" customFormat="false" ht="56.25" hidden="true" customHeight="false" outlineLevel="0" collapsed="false">
      <c r="A598" s="99" t="n">
        <f aca="false">(ROW()-6)/2</f>
        <v>296</v>
      </c>
      <c r="B598" s="100" t="n">
        <f aca="false">B597</f>
        <v>116</v>
      </c>
      <c r="C598" s="101" t="str">
        <f aca="false">C597</f>
        <v>セクション詳細画面</v>
      </c>
      <c r="D598" s="102" t="str">
        <f aca="false">D597</f>
        <v>①セクション詳細更新
②試験の登録
③レポートの登録
④試験の削除
⑤レポートの削除</v>
      </c>
      <c r="E598" s="74" t="str">
        <f aca="false">E596</f>
        <v>管理者</v>
      </c>
      <c r="F598" s="74" t="str">
        <f aca="false">F596</f>
        <v>中級</v>
      </c>
      <c r="G598" s="74" t="str">
        <f aca="false">G596</f>
        <v>A</v>
      </c>
      <c r="H598" s="103" t="s">
        <v>34</v>
      </c>
      <c r="I598" s="78" t="n">
        <f aca="false">変更管理台帳!$BW122</f>
        <v>4.51428571428571</v>
      </c>
      <c r="J598" s="79" t="s">
        <v>32</v>
      </c>
      <c r="K598" s="117" t="n">
        <f aca="false">IF($L596&lt;&gt;"",WORKDAY($L596,1,祝日・休校日!$B$3:$B$62),"")</f>
        <v>45373</v>
      </c>
      <c r="L598" s="117" t="n">
        <f aca="false">IF($K598&lt;&gt;"",WORKDAY($K598,$I598 -0.11,祝日・休校日!$B$3:$B$62),"")</f>
        <v>45379</v>
      </c>
      <c r="M598" s="76" t="n">
        <f aca="false">M597</f>
        <v>0</v>
      </c>
      <c r="N598" s="82" t="n">
        <f aca="false">IF(MAX(O598:DC598)&lt;&gt;0,IF(MAX(O599:DC599)/MAX(O598:DC598)=1,1,MAX(O599:DC599)/MAX(O598:DC598)),0)</f>
        <v>0</v>
      </c>
      <c r="O598" s="83"/>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5"/>
      <c r="AT598" s="86"/>
      <c r="AU598" s="84"/>
      <c r="AV598" s="84"/>
      <c r="AW598" s="84"/>
      <c r="AX598" s="84"/>
      <c r="AY598" s="84"/>
      <c r="AZ598" s="84"/>
      <c r="BA598" s="84"/>
      <c r="BB598" s="84"/>
      <c r="BC598" s="84"/>
      <c r="BD598" s="84"/>
      <c r="BE598" s="84"/>
      <c r="BF598" s="84"/>
      <c r="BG598" s="84"/>
      <c r="BH598" s="84"/>
      <c r="BI598" s="84"/>
      <c r="BJ598" s="84"/>
      <c r="BK598" s="84"/>
      <c r="BL598" s="84"/>
      <c r="BM598" s="84"/>
      <c r="BN598" s="84"/>
      <c r="BO598" s="84"/>
      <c r="BP598" s="84"/>
      <c r="BQ598" s="84"/>
      <c r="BR598" s="84"/>
      <c r="BS598" s="84"/>
      <c r="BT598" s="84"/>
      <c r="BU598" s="84"/>
      <c r="BV598" s="84"/>
      <c r="BW598" s="84"/>
      <c r="BX598" s="85"/>
      <c r="BY598" s="86"/>
      <c r="BZ598" s="84"/>
      <c r="CA598" s="84"/>
      <c r="CB598" s="84"/>
      <c r="CC598" s="84"/>
      <c r="CD598" s="84"/>
      <c r="CE598" s="84"/>
      <c r="CF598" s="84"/>
      <c r="CG598" s="84"/>
      <c r="CH598" s="84"/>
      <c r="CI598" s="84"/>
      <c r="CJ598" s="84"/>
      <c r="CK598" s="84"/>
      <c r="CL598" s="84"/>
      <c r="CM598" s="84"/>
      <c r="CN598" s="84"/>
      <c r="CO598" s="84"/>
      <c r="CP598" s="84"/>
      <c r="CQ598" s="84"/>
      <c r="CR598" s="84"/>
      <c r="CS598" s="84"/>
      <c r="CT598" s="84"/>
      <c r="CU598" s="84"/>
      <c r="CV598" s="84"/>
      <c r="CW598" s="84"/>
      <c r="CX598" s="84"/>
      <c r="CY598" s="84"/>
      <c r="CZ598" s="84"/>
      <c r="DA598" s="84"/>
      <c r="DB598" s="84"/>
      <c r="DC598" s="85"/>
    </row>
    <row r="599" customFormat="false" ht="56.25" hidden="true" customHeight="false" outlineLevel="0" collapsed="false">
      <c r="A599" s="104" t="n">
        <f aca="false">A598</f>
        <v>296</v>
      </c>
      <c r="B599" s="105" t="n">
        <f aca="false">B598</f>
        <v>116</v>
      </c>
      <c r="C599" s="106" t="str">
        <f aca="false">C598</f>
        <v>セクション詳細画面</v>
      </c>
      <c r="D599" s="107" t="str">
        <f aca="false">D598</f>
        <v>①セクション詳細更新
②試験の登録
③レポートの登録
④試験の削除
⑤レポートの削除</v>
      </c>
      <c r="E599" s="91" t="str">
        <f aca="false">E598</f>
        <v>管理者</v>
      </c>
      <c r="F599" s="91" t="str">
        <f aca="false">F598</f>
        <v>中級</v>
      </c>
      <c r="G599" s="91" t="str">
        <f aca="false">G598</f>
        <v>A</v>
      </c>
      <c r="H599" s="108" t="str">
        <f aca="false">H598</f>
        <v>試験</v>
      </c>
      <c r="I599" s="109" t="n">
        <f aca="false">I598</f>
        <v>4.51428571428571</v>
      </c>
      <c r="J599" s="94" t="s">
        <v>33</v>
      </c>
      <c r="K599" s="117"/>
      <c r="L599" s="117"/>
      <c r="M599" s="97" t="n">
        <f aca="false">M598</f>
        <v>0</v>
      </c>
      <c r="N599" s="98" t="n">
        <f aca="false">N598</f>
        <v>0</v>
      </c>
      <c r="O599" s="83"/>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5"/>
      <c r="AT599" s="86"/>
      <c r="AU599" s="84"/>
      <c r="AV599" s="84"/>
      <c r="AW599" s="84"/>
      <c r="AX599" s="84"/>
      <c r="AY599" s="84"/>
      <c r="AZ599" s="84"/>
      <c r="BA599" s="84"/>
      <c r="BB599" s="84"/>
      <c r="BC599" s="84"/>
      <c r="BD599" s="84"/>
      <c r="BE599" s="84"/>
      <c r="BF599" s="84"/>
      <c r="BG599" s="84"/>
      <c r="BH599" s="84"/>
      <c r="BI599" s="84"/>
      <c r="BJ599" s="84"/>
      <c r="BK599" s="84"/>
      <c r="BL599" s="84"/>
      <c r="BM599" s="84"/>
      <c r="BN599" s="84"/>
      <c r="BO599" s="84"/>
      <c r="BP599" s="84"/>
      <c r="BQ599" s="84"/>
      <c r="BR599" s="84"/>
      <c r="BS599" s="84"/>
      <c r="BT599" s="84"/>
      <c r="BU599" s="84"/>
      <c r="BV599" s="84"/>
      <c r="BW599" s="84"/>
      <c r="BX599" s="85"/>
      <c r="BY599" s="86"/>
      <c r="BZ599" s="84"/>
      <c r="CA599" s="84"/>
      <c r="CB599" s="84"/>
      <c r="CC599" s="84"/>
      <c r="CD599" s="84"/>
      <c r="CE599" s="84"/>
      <c r="CF599" s="84"/>
      <c r="CG599" s="84"/>
      <c r="CH599" s="84"/>
      <c r="CI599" s="84"/>
      <c r="CJ599" s="84"/>
      <c r="CK599" s="84"/>
      <c r="CL599" s="84"/>
      <c r="CM599" s="84"/>
      <c r="CN599" s="84"/>
      <c r="CO599" s="84"/>
      <c r="CP599" s="84"/>
      <c r="CQ599" s="84"/>
      <c r="CR599" s="84"/>
      <c r="CS599" s="84"/>
      <c r="CT599" s="84"/>
      <c r="CU599" s="84"/>
      <c r="CV599" s="84"/>
      <c r="CW599" s="84"/>
      <c r="CX599" s="84"/>
      <c r="CY599" s="84"/>
      <c r="CZ599" s="84"/>
      <c r="DA599" s="84"/>
      <c r="DB599" s="84"/>
      <c r="DC599" s="85"/>
    </row>
  </sheetData>
  <autoFilter ref="B7:M599">
    <filterColumn colId="0">
      <filters>
        <filter val="Task.24"/>
        <filter val="Task.25"/>
        <filter val="Task.26"/>
        <filter val="Task.27"/>
        <filter val="Task.28"/>
        <filter val="Task.29"/>
        <filter val="Task.57"/>
        <filter val="Task.58"/>
        <filter val="Task.71"/>
        <filter val="Task.72"/>
      </filters>
    </filterColumn>
  </autoFilter>
  <mergeCells count="6">
    <mergeCell ref="I2:K2"/>
    <mergeCell ref="A3:C4"/>
    <mergeCell ref="I3:K4"/>
    <mergeCell ref="A5:C5"/>
    <mergeCell ref="L5:M6"/>
    <mergeCell ref="N5:N6"/>
  </mergeCells>
  <conditionalFormatting sqref="K104:L339">
    <cfRule type="expression" priority="2" aboveAverage="0" equalAverage="0" bottom="0" percent="0" rank="0" text="" dxfId="11">
      <formula>LEN(TRIM(K104))=0</formula>
    </cfRule>
  </conditionalFormatting>
  <conditionalFormatting sqref="O4:DC599">
    <cfRule type="expression" priority="3" aboveAverage="0" equalAverage="0" bottom="0" percent="0" rank="0" text="" dxfId="12">
      <formula>AND(OR(TEXT(O$4,"aaa")="日",TEXT(O$4,"aaa")="土"),O$3&lt;&gt;TODAY())</formula>
    </cfRule>
    <cfRule type="expression" priority="4" aboveAverage="0" equalAverage="0" bottom="0" percent="0" rank="0" text="" dxfId="13">
      <formula>AND(O$6="祝日",O$4&lt;&gt;TODAY())</formula>
    </cfRule>
    <cfRule type="expression" priority="5" aboveAverage="0" equalAverage="0" bottom="0" percent="0" rank="0" text="" dxfId="14">
      <formula>O$4="-"</formula>
    </cfRule>
    <cfRule type="expression" priority="6" aboveAverage="0" equalAverage="0" bottom="0" percent="0" rank="0" text="" dxfId="15">
      <formula>O$4=TODAY()</formula>
    </cfRule>
  </conditionalFormatting>
  <conditionalFormatting sqref="O8:DC599">
    <cfRule type="expression" priority="7" aboveAverage="0" equalAverage="0" bottom="0" percent="0" rank="0" text="" dxfId="16">
      <formula>AND(MOD(ROW(),2)=1,OR(AND($K8&gt;=O$4,$K8&lt;=O$4),AND($L8&gt;=O$4,$L8&lt;=O$4),AND($K8&lt;O$4,$L8&gt;O$4),AND($K8&lt;&gt;"",$L8="",TODAY()&gt;=O$4,$K8&lt;O$4)))</formula>
    </cfRule>
    <cfRule type="expression" priority="8" aboveAverage="0" equalAverage="0" bottom="0" percent="0" rank="0" text="" dxfId="17">
      <formula>AND(MOD(ROW(),2)=0,OR(AND($K8&gt;=O$4,$K8&lt;=O$4),AND($L8&gt;=O$4,$L8&lt;=O$4),AND($K8&lt;O$4,$L8&gt;O$4)), AND($K8&lt;&gt;"",$L8&lt;&gt;""))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G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8.75" zeroHeight="false" outlineLevelRow="0" outlineLevelCol="0"/>
  <cols>
    <col collapsed="false" customWidth="true" hidden="false" outlineLevel="0" max="2" min="2" style="2" width="13"/>
    <col collapsed="false" customWidth="true" hidden="false" outlineLevel="0" max="3" min="3" style="2" width="6"/>
    <col collapsed="false" customWidth="true" hidden="false" outlineLevel="0" max="4" min="4" style="2" width="16"/>
  </cols>
  <sheetData>
    <row r="2" customFormat="false" ht="18.75" hidden="false" customHeight="false" outlineLevel="0" collapsed="false">
      <c r="B2" s="118" t="s">
        <v>37</v>
      </c>
      <c r="C2" s="118" t="s">
        <v>38</v>
      </c>
      <c r="D2" s="118" t="s">
        <v>39</v>
      </c>
      <c r="E2" s="119"/>
      <c r="G2" s="120" t="s">
        <v>40</v>
      </c>
    </row>
    <row r="3" customFormat="false" ht="18.75" hidden="false" customHeight="false" outlineLevel="0" collapsed="false">
      <c r="B3" s="121" t="n">
        <v>44928</v>
      </c>
      <c r="C3" s="122" t="str">
        <f aca="false">TEXT(B3,"aaa")</f>
        <v>月</v>
      </c>
      <c r="D3" s="123" t="s">
        <v>41</v>
      </c>
    </row>
    <row r="4" customFormat="false" ht="18.75" hidden="false" customHeight="false" outlineLevel="0" collapsed="false">
      <c r="B4" s="121" t="n">
        <v>44929</v>
      </c>
      <c r="C4" s="122" t="str">
        <f aca="false">TEXT(B4,"aaa")</f>
        <v>火</v>
      </c>
      <c r="D4" s="123" t="s">
        <v>42</v>
      </c>
    </row>
    <row r="5" customFormat="false" ht="18.75" hidden="false" customHeight="false" outlineLevel="0" collapsed="false">
      <c r="B5" s="121" t="n">
        <v>44935</v>
      </c>
      <c r="C5" s="122" t="str">
        <f aca="false">TEXT(B5,"aaa")</f>
        <v>月</v>
      </c>
      <c r="D5" s="122" t="s">
        <v>43</v>
      </c>
    </row>
    <row r="6" customFormat="false" ht="18.75" hidden="false" customHeight="false" outlineLevel="0" collapsed="false">
      <c r="B6" s="121" t="n">
        <v>44968</v>
      </c>
      <c r="C6" s="122" t="str">
        <f aca="false">TEXT(B6,"aaa")</f>
        <v>土</v>
      </c>
      <c r="D6" s="122" t="s">
        <v>44</v>
      </c>
    </row>
    <row r="7" customFormat="false" ht="18.75" hidden="false" customHeight="false" outlineLevel="0" collapsed="false">
      <c r="B7" s="121" t="n">
        <v>44980</v>
      </c>
      <c r="C7" s="122" t="str">
        <f aca="false">TEXT(B7,"aaa")</f>
        <v>木</v>
      </c>
      <c r="D7" s="122" t="s">
        <v>45</v>
      </c>
    </row>
    <row r="8" customFormat="false" ht="18.75" hidden="false" customHeight="false" outlineLevel="0" collapsed="false">
      <c r="B8" s="121" t="n">
        <v>45006</v>
      </c>
      <c r="C8" s="122" t="str">
        <f aca="false">TEXT(B8,"aaa")</f>
        <v>火</v>
      </c>
      <c r="D8" s="122" t="s">
        <v>46</v>
      </c>
    </row>
    <row r="9" customFormat="false" ht="18.75" hidden="false" customHeight="false" outlineLevel="0" collapsed="false">
      <c r="B9" s="121" t="n">
        <v>45016</v>
      </c>
      <c r="C9" s="122" t="str">
        <f aca="false">TEXT(B9,"aaa")</f>
        <v>金</v>
      </c>
      <c r="D9" s="123" t="s">
        <v>41</v>
      </c>
    </row>
    <row r="10" customFormat="false" ht="18.75" hidden="false" customHeight="false" outlineLevel="0" collapsed="false">
      <c r="B10" s="121" t="n">
        <v>45045</v>
      </c>
      <c r="C10" s="122" t="str">
        <f aca="false">TEXT(B10,"aaa")</f>
        <v>土</v>
      </c>
      <c r="D10" s="122" t="s">
        <v>47</v>
      </c>
    </row>
    <row r="11" customFormat="false" ht="18.75" hidden="false" customHeight="false" outlineLevel="0" collapsed="false">
      <c r="B11" s="121" t="n">
        <v>45049</v>
      </c>
      <c r="C11" s="122" t="str">
        <f aca="false">TEXT(B11,"aaa")</f>
        <v>水</v>
      </c>
      <c r="D11" s="122" t="s">
        <v>48</v>
      </c>
    </row>
    <row r="12" customFormat="false" ht="18.75" hidden="false" customHeight="false" outlineLevel="0" collapsed="false">
      <c r="B12" s="121" t="n">
        <v>45050</v>
      </c>
      <c r="C12" s="122" t="str">
        <f aca="false">TEXT(B12,"aaa")</f>
        <v>木</v>
      </c>
      <c r="D12" s="122" t="s">
        <v>49</v>
      </c>
    </row>
    <row r="13" customFormat="false" ht="18.75" hidden="false" customHeight="false" outlineLevel="0" collapsed="false">
      <c r="B13" s="121" t="n">
        <v>45051</v>
      </c>
      <c r="C13" s="122" t="str">
        <f aca="false">TEXT(B13,"aaa")</f>
        <v>金</v>
      </c>
      <c r="D13" s="122" t="s">
        <v>50</v>
      </c>
    </row>
    <row r="14" customFormat="false" ht="18.75" hidden="false" customHeight="false" outlineLevel="0" collapsed="false">
      <c r="B14" s="121" t="n">
        <v>45124</v>
      </c>
      <c r="C14" s="122" t="str">
        <f aca="false">TEXT(B14,"aaa")</f>
        <v>月</v>
      </c>
      <c r="D14" s="122" t="s">
        <v>51</v>
      </c>
    </row>
    <row r="15" customFormat="false" ht="18.75" hidden="false" customHeight="false" outlineLevel="0" collapsed="false">
      <c r="B15" s="121" t="n">
        <v>45149</v>
      </c>
      <c r="C15" s="122" t="str">
        <f aca="false">TEXT(B15,"aaa")</f>
        <v>金</v>
      </c>
      <c r="D15" s="122" t="s">
        <v>52</v>
      </c>
    </row>
    <row r="16" customFormat="false" ht="18.75" hidden="false" customHeight="false" outlineLevel="0" collapsed="false">
      <c r="B16" s="121" t="n">
        <v>45152</v>
      </c>
      <c r="C16" s="122" t="str">
        <f aca="false">TEXT(B16,"aaa")</f>
        <v>月</v>
      </c>
      <c r="D16" s="123" t="s">
        <v>42</v>
      </c>
    </row>
    <row r="17" customFormat="false" ht="18.75" hidden="false" customHeight="false" outlineLevel="0" collapsed="false">
      <c r="B17" s="121" t="n">
        <v>45153</v>
      </c>
      <c r="C17" s="122" t="str">
        <f aca="false">TEXT(B17,"aaa")</f>
        <v>火</v>
      </c>
      <c r="D17" s="123" t="s">
        <v>42</v>
      </c>
    </row>
    <row r="18" customFormat="false" ht="18.75" hidden="false" customHeight="false" outlineLevel="0" collapsed="false">
      <c r="B18" s="121" t="n">
        <v>45154</v>
      </c>
      <c r="C18" s="122" t="str">
        <f aca="false">TEXT(B18,"aaa")</f>
        <v>水</v>
      </c>
      <c r="D18" s="123" t="s">
        <v>42</v>
      </c>
    </row>
    <row r="19" customFormat="false" ht="18.75" hidden="false" customHeight="false" outlineLevel="0" collapsed="false">
      <c r="B19" s="121" t="n">
        <v>45187</v>
      </c>
      <c r="C19" s="122" t="str">
        <f aca="false">TEXT(B19,"aaa")</f>
        <v>月</v>
      </c>
      <c r="D19" s="122" t="s">
        <v>53</v>
      </c>
    </row>
    <row r="20" customFormat="false" ht="18.75" hidden="false" customHeight="false" outlineLevel="0" collapsed="false">
      <c r="B20" s="121" t="n">
        <v>45192</v>
      </c>
      <c r="C20" s="122" t="str">
        <f aca="false">TEXT(B20,"aaa")</f>
        <v>土</v>
      </c>
      <c r="D20" s="122" t="s">
        <v>54</v>
      </c>
    </row>
    <row r="21" customFormat="false" ht="18.75" hidden="false" customHeight="false" outlineLevel="0" collapsed="false">
      <c r="B21" s="121" t="n">
        <v>45208</v>
      </c>
      <c r="C21" s="122" t="str">
        <f aca="false">TEXT(B21,"aaa")</f>
        <v>月</v>
      </c>
      <c r="D21" s="122" t="s">
        <v>55</v>
      </c>
    </row>
    <row r="22" customFormat="false" ht="18.75" hidden="false" customHeight="false" outlineLevel="0" collapsed="false">
      <c r="B22" s="121" t="n">
        <v>45233</v>
      </c>
      <c r="C22" s="122" t="str">
        <f aca="false">TEXT(B22,"aaa")</f>
        <v>金</v>
      </c>
      <c r="D22" s="122" t="s">
        <v>56</v>
      </c>
    </row>
    <row r="23" customFormat="false" ht="18.75" hidden="false" customHeight="false" outlineLevel="0" collapsed="false">
      <c r="B23" s="121" t="n">
        <v>45253</v>
      </c>
      <c r="C23" s="122" t="str">
        <f aca="false">TEXT(B23,"aaa")</f>
        <v>木</v>
      </c>
      <c r="D23" s="122" t="s">
        <v>57</v>
      </c>
    </row>
    <row r="24" customFormat="false" ht="18.75" hidden="false" customHeight="false" outlineLevel="0" collapsed="false">
      <c r="B24" s="124" t="n">
        <v>45292</v>
      </c>
      <c r="C24" s="122" t="str">
        <f aca="false">TEXT(B24,"aaa")</f>
        <v>月</v>
      </c>
      <c r="D24" s="125" t="s">
        <v>58</v>
      </c>
    </row>
    <row r="25" customFormat="false" ht="18.75" hidden="false" customHeight="false" outlineLevel="0" collapsed="false">
      <c r="B25" s="124" t="n">
        <v>45299</v>
      </c>
      <c r="C25" s="122" t="str">
        <f aca="false">TEXT(B25,"aaa")</f>
        <v>月</v>
      </c>
      <c r="D25" s="125" t="s">
        <v>43</v>
      </c>
      <c r="E25" s="126"/>
      <c r="F25" s="127"/>
    </row>
    <row r="26" customFormat="false" ht="18.75" hidden="false" customHeight="false" outlineLevel="0" collapsed="false">
      <c r="B26" s="124" t="n">
        <v>45333</v>
      </c>
      <c r="C26" s="122" t="str">
        <f aca="false">TEXT(B26,"aaa")</f>
        <v>日</v>
      </c>
      <c r="D26" s="125" t="s">
        <v>44</v>
      </c>
      <c r="E26" s="126"/>
      <c r="F26" s="127"/>
    </row>
    <row r="27" customFormat="false" ht="18.75" hidden="false" customHeight="false" outlineLevel="0" collapsed="false">
      <c r="B27" s="124" t="n">
        <v>45334</v>
      </c>
      <c r="C27" s="122" t="str">
        <f aca="false">TEXT(B27,"aaa")</f>
        <v>月</v>
      </c>
      <c r="D27" s="125" t="s">
        <v>59</v>
      </c>
      <c r="E27" s="126"/>
      <c r="F27" s="127"/>
    </row>
    <row r="28" customFormat="false" ht="18.75" hidden="false" customHeight="false" outlineLevel="0" collapsed="false">
      <c r="B28" s="124" t="n">
        <v>45345</v>
      </c>
      <c r="C28" s="122" t="str">
        <f aca="false">TEXT(B28,"aaa")</f>
        <v>金</v>
      </c>
      <c r="D28" s="125" t="s">
        <v>45</v>
      </c>
      <c r="E28" s="126"/>
      <c r="F28" s="127"/>
    </row>
    <row r="29" customFormat="false" ht="18.75" hidden="false" customHeight="false" outlineLevel="0" collapsed="false">
      <c r="B29" s="124" t="n">
        <v>45371</v>
      </c>
      <c r="C29" s="122" t="str">
        <f aca="false">TEXT(B29,"aaa")</f>
        <v>水</v>
      </c>
      <c r="D29" s="125" t="s">
        <v>46</v>
      </c>
      <c r="E29" s="126"/>
      <c r="F29" s="127"/>
    </row>
    <row r="30" customFormat="false" ht="18.75" hidden="false" customHeight="false" outlineLevel="0" collapsed="false">
      <c r="B30" s="124" t="n">
        <v>45411</v>
      </c>
      <c r="C30" s="122" t="str">
        <f aca="false">TEXT(B30,"aaa")</f>
        <v>月</v>
      </c>
      <c r="D30" s="125" t="s">
        <v>47</v>
      </c>
      <c r="E30" s="126"/>
      <c r="F30" s="127"/>
    </row>
    <row r="31" customFormat="false" ht="18.75" hidden="false" customHeight="false" outlineLevel="0" collapsed="false">
      <c r="B31" s="124" t="n">
        <v>45415</v>
      </c>
      <c r="C31" s="122" t="str">
        <f aca="false">TEXT(B31,"aaa")</f>
        <v>金</v>
      </c>
      <c r="D31" s="125" t="s">
        <v>48</v>
      </c>
      <c r="E31" s="126"/>
      <c r="F31" s="127"/>
    </row>
    <row r="32" customFormat="false" ht="18.75" hidden="false" customHeight="false" outlineLevel="0" collapsed="false">
      <c r="B32" s="124" t="n">
        <v>45416</v>
      </c>
      <c r="C32" s="122" t="str">
        <f aca="false">TEXT(B32,"aaa")</f>
        <v>土</v>
      </c>
      <c r="D32" s="125" t="s">
        <v>49</v>
      </c>
      <c r="E32" s="126"/>
      <c r="F32" s="127"/>
    </row>
    <row r="33" customFormat="false" ht="18.75" hidden="false" customHeight="false" outlineLevel="0" collapsed="false">
      <c r="B33" s="124" t="n">
        <v>45417</v>
      </c>
      <c r="C33" s="122" t="str">
        <f aca="false">TEXT(B33,"aaa")</f>
        <v>日</v>
      </c>
      <c r="D33" s="125" t="s">
        <v>50</v>
      </c>
      <c r="E33" s="126"/>
      <c r="F33" s="127"/>
    </row>
    <row r="34" customFormat="false" ht="18.75" hidden="false" customHeight="false" outlineLevel="0" collapsed="false">
      <c r="B34" s="124" t="n">
        <v>45418</v>
      </c>
      <c r="C34" s="122" t="str">
        <f aca="false">TEXT(B34,"aaa")</f>
        <v>月</v>
      </c>
      <c r="D34" s="125" t="s">
        <v>59</v>
      </c>
      <c r="E34" s="126"/>
      <c r="F34" s="127"/>
    </row>
    <row r="35" customFormat="false" ht="18.75" hidden="false" customHeight="false" outlineLevel="0" collapsed="false">
      <c r="B35" s="124" t="n">
        <v>45488</v>
      </c>
      <c r="C35" s="122" t="str">
        <f aca="false">TEXT(B35,"aaa")</f>
        <v>月</v>
      </c>
      <c r="D35" s="125" t="s">
        <v>51</v>
      </c>
      <c r="E35" s="126"/>
      <c r="F35" s="127"/>
    </row>
    <row r="36" customFormat="false" ht="18.75" hidden="false" customHeight="false" outlineLevel="0" collapsed="false">
      <c r="B36" s="124" t="n">
        <v>45515</v>
      </c>
      <c r="C36" s="122" t="str">
        <f aca="false">TEXT(B36,"aaa")</f>
        <v>日</v>
      </c>
      <c r="D36" s="125" t="s">
        <v>52</v>
      </c>
      <c r="E36" s="126"/>
      <c r="F36" s="127"/>
    </row>
    <row r="37" customFormat="false" ht="18.75" hidden="false" customHeight="false" outlineLevel="0" collapsed="false">
      <c r="B37" s="124" t="n">
        <v>45516</v>
      </c>
      <c r="C37" s="122" t="str">
        <f aca="false">TEXT(B37,"aaa")</f>
        <v>月</v>
      </c>
      <c r="D37" s="125" t="s">
        <v>59</v>
      </c>
      <c r="E37" s="126"/>
      <c r="F37" s="127"/>
    </row>
    <row r="38" customFormat="false" ht="18.75" hidden="false" customHeight="false" outlineLevel="0" collapsed="false">
      <c r="B38" s="124" t="n">
        <v>45551</v>
      </c>
      <c r="C38" s="122" t="str">
        <f aca="false">TEXT(B38,"aaa")</f>
        <v>月</v>
      </c>
      <c r="D38" s="125" t="s">
        <v>53</v>
      </c>
      <c r="E38" s="126"/>
      <c r="F38" s="127"/>
    </row>
    <row r="39" customFormat="false" ht="18.75" hidden="false" customHeight="false" outlineLevel="0" collapsed="false">
      <c r="B39" s="124" t="n">
        <v>45557</v>
      </c>
      <c r="C39" s="122" t="str">
        <f aca="false">TEXT(B39,"aaa")</f>
        <v>日</v>
      </c>
      <c r="D39" s="125" t="s">
        <v>54</v>
      </c>
      <c r="E39" s="126"/>
      <c r="F39" s="127"/>
    </row>
    <row r="40" customFormat="false" ht="18.75" hidden="false" customHeight="false" outlineLevel="0" collapsed="false">
      <c r="B40" s="124" t="n">
        <v>45558</v>
      </c>
      <c r="C40" s="122" t="str">
        <f aca="false">TEXT(B40,"aaa")</f>
        <v>月</v>
      </c>
      <c r="D40" s="125" t="s">
        <v>59</v>
      </c>
      <c r="E40" s="126"/>
      <c r="F40" s="127"/>
    </row>
    <row r="41" customFormat="false" ht="18.75" hidden="false" customHeight="false" outlineLevel="0" collapsed="false">
      <c r="B41" s="124" t="n">
        <v>45579</v>
      </c>
      <c r="C41" s="122" t="str">
        <f aca="false">TEXT(B41,"aaa")</f>
        <v>月</v>
      </c>
      <c r="D41" s="125" t="s">
        <v>55</v>
      </c>
      <c r="E41" s="126"/>
      <c r="F41" s="127"/>
    </row>
    <row r="42" customFormat="false" ht="18.75" hidden="false" customHeight="false" outlineLevel="0" collapsed="false">
      <c r="B42" s="124" t="n">
        <v>45599</v>
      </c>
      <c r="C42" s="122" t="str">
        <f aca="false">TEXT(B42,"aaa")</f>
        <v>日</v>
      </c>
      <c r="D42" s="125" t="s">
        <v>56</v>
      </c>
      <c r="E42" s="126"/>
      <c r="F42" s="127"/>
    </row>
    <row r="43" customFormat="false" ht="18.75" hidden="false" customHeight="false" outlineLevel="0" collapsed="false">
      <c r="B43" s="124" t="n">
        <v>45600</v>
      </c>
      <c r="C43" s="122" t="str">
        <f aca="false">TEXT(B43,"aaa")</f>
        <v>月</v>
      </c>
      <c r="D43" s="125" t="s">
        <v>59</v>
      </c>
      <c r="E43" s="126"/>
      <c r="F43" s="127"/>
    </row>
    <row r="44" customFormat="false" ht="18.75" hidden="false" customHeight="false" outlineLevel="0" collapsed="false">
      <c r="B44" s="124" t="n">
        <v>45619</v>
      </c>
      <c r="C44" s="122" t="str">
        <f aca="false">TEXT(B44,"aaa")</f>
        <v>土</v>
      </c>
      <c r="D44" s="125" t="s">
        <v>57</v>
      </c>
      <c r="E44" s="126"/>
      <c r="F44" s="127"/>
    </row>
    <row r="45" customFormat="false" ht="18.75" hidden="false" customHeight="false" outlineLevel="0" collapsed="false">
      <c r="B45" s="128"/>
      <c r="C45" s="128"/>
    </row>
    <row r="46" customFormat="false" ht="18.75" hidden="false" customHeight="false" outlineLevel="0" collapsed="false">
      <c r="B46" s="128"/>
    </row>
    <row r="47" customFormat="false" ht="18.75" hidden="false" customHeight="false" outlineLevel="0" collapsed="false">
      <c r="B47" s="129"/>
    </row>
    <row r="48" customFormat="false" ht="18.75" hidden="false" customHeight="false" outlineLevel="0" collapsed="false">
      <c r="B48" s="129"/>
    </row>
    <row r="49" customFormat="false" ht="18.75" hidden="false" customHeight="false" outlineLevel="0" collapsed="false">
      <c r="B49" s="129"/>
    </row>
    <row r="50" customFormat="false" ht="18.75" hidden="false" customHeight="false" outlineLevel="0" collapsed="false">
      <c r="B50" s="129"/>
    </row>
    <row r="51" customFormat="false" ht="18.75" hidden="false" customHeight="false" outlineLevel="0" collapsed="false">
      <c r="B51" s="129"/>
    </row>
    <row r="52" customFormat="false" ht="18.75" hidden="false" customHeight="false" outlineLevel="0" collapsed="false">
      <c r="B52" s="129"/>
    </row>
    <row r="53" customFormat="false" ht="18.75" hidden="false" customHeight="false" outlineLevel="0" collapsed="false">
      <c r="B53" s="129"/>
    </row>
    <row r="54" customFormat="false" ht="18.75" hidden="false" customHeight="false" outlineLevel="0" collapsed="false">
      <c r="B54" s="129"/>
    </row>
    <row r="55" customFormat="false" ht="18.75" hidden="false" customHeight="false" outlineLevel="0" collapsed="false">
      <c r="B55" s="129"/>
    </row>
    <row r="56" customFormat="false" ht="18.75" hidden="false" customHeight="false" outlineLevel="0" collapsed="false">
      <c r="B56" s="129"/>
    </row>
    <row r="57" customFormat="false" ht="18.75" hidden="false" customHeight="false" outlineLevel="0" collapsed="false">
      <c r="B57" s="129"/>
    </row>
    <row r="58" customFormat="false" ht="18.75" hidden="false" customHeight="false" outlineLevel="0" collapsed="false">
      <c r="B58" s="129"/>
    </row>
    <row r="59" customFormat="false" ht="18.75" hidden="false" customHeight="false" outlineLevel="0" collapsed="false">
      <c r="B59" s="129"/>
    </row>
    <row r="60" customFormat="false" ht="18.75" hidden="false" customHeight="false" outlineLevel="0" collapsed="false">
      <c r="B60" s="129"/>
    </row>
    <row r="61" customFormat="false" ht="18.75" hidden="false" customHeight="false" outlineLevel="0" collapsed="false">
      <c r="B61" s="12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&amp;C&amp;"Arial,標準"&amp;10&amp;A</oddHeader>
    <oddFooter>&amp;C&amp;"Arial,標準"&amp;10ページ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6" topLeftCell="G18" activePane="bottomRight" state="frozen"/>
      <selection pane="topLeft" activeCell="A1" activeCellId="0" sqref="A1"/>
      <selection pane="topRight" activeCell="G1" activeCellId="0" sqref="G1"/>
      <selection pane="bottomLeft" activeCell="A18" activeCellId="0" sqref="A18"/>
      <selection pane="bottomRight" activeCell="C30" activeCellId="0" sqref="C30"/>
    </sheetView>
  </sheetViews>
  <sheetFormatPr defaultColWidth="10.50390625" defaultRowHeight="18.75" zeroHeight="false" outlineLevelRow="0" outlineLevelCol="1"/>
  <cols>
    <col collapsed="false" customWidth="true" hidden="false" outlineLevel="0" max="1" min="1" style="130" width="4.38"/>
    <col collapsed="false" customWidth="true" hidden="false" outlineLevel="0" max="2" min="2" style="131" width="12.88"/>
    <col collapsed="false" customWidth="true" hidden="false" outlineLevel="0" max="3" min="3" style="132" width="19.5"/>
    <col collapsed="false" customWidth="true" hidden="true" outlineLevel="1" max="4" min="4" style="131" width="39.5"/>
    <col collapsed="false" customWidth="true" hidden="true" outlineLevel="1" max="5" min="5" style="132" width="49.76"/>
    <col collapsed="false" customWidth="true" hidden="true" outlineLevel="1" max="6" min="6" style="131" width="31.5"/>
    <col collapsed="false" customWidth="false" hidden="false" outlineLevel="0" max="7" min="7" style="132" width="10.5"/>
    <col collapsed="false" customWidth="true" hidden="false" outlineLevel="0" max="9" min="8" style="132" width="10"/>
    <col collapsed="false" customWidth="true" hidden="false" outlineLevel="0" max="10" min="10" style="132" width="12.5"/>
    <col collapsed="false" customWidth="true" hidden="false" outlineLevel="0" max="11" min="11" style="132" width="7.5"/>
    <col collapsed="false" customWidth="true" hidden="false" outlineLevel="0" max="12" min="12" style="133" width="10.75"/>
    <col collapsed="false" customWidth="true" hidden="false" outlineLevel="0" max="13" min="13" style="134" width="9.75"/>
    <col collapsed="false" customWidth="true" hidden="true" outlineLevel="1" max="14" min="14" style="132" width="8"/>
    <col collapsed="false" customWidth="true" hidden="true" outlineLevel="1" max="15" min="15" style="132" width="10.62"/>
    <col collapsed="false" customWidth="false" hidden="true" outlineLevel="1" max="20" min="16" style="132" width="10.5"/>
    <col collapsed="false" customWidth="true" hidden="true" outlineLevel="1" max="21" min="21" style="132" width="31.5"/>
    <col collapsed="false" customWidth="true" hidden="false" outlineLevel="0" max="22" min="22" style="132" width="5.38"/>
    <col collapsed="false" customWidth="false" hidden="false" outlineLevel="0" max="23" min="23" style="135" width="10.5"/>
    <col collapsed="false" customWidth="true" hidden="false" outlineLevel="1" max="30" min="24" style="136" width="4.62"/>
    <col collapsed="false" customWidth="false" hidden="false" outlineLevel="0" max="31" min="31" style="135" width="10.5"/>
    <col collapsed="false" customWidth="true" hidden="false" outlineLevel="1" max="49" min="32" style="132" width="3.38"/>
    <col collapsed="false" customWidth="false" hidden="false" outlineLevel="0" max="50" min="50" style="135" width="10.5"/>
    <col collapsed="false" customWidth="true" hidden="false" outlineLevel="1" max="74" min="51" style="132" width="3.38"/>
    <col collapsed="false" customWidth="false" hidden="false" outlineLevel="0" max="75" min="75" style="135" width="10.5"/>
    <col collapsed="false" customWidth="true" hidden="false" outlineLevel="1" max="87" min="76" style="132" width="3.38"/>
    <col collapsed="false" customWidth="false" hidden="false" outlineLevel="0" max="1067" min="88" style="132" width="10.5"/>
    <col collapsed="false" customWidth="false" hidden="false" outlineLevel="0" max="1071" min="1068" style="137" width="10.5"/>
    <col collapsed="false" customWidth="false" hidden="false" outlineLevel="0" max="16373" min="1072" style="138" width="10.5"/>
    <col collapsed="false" customWidth="false" hidden="false" outlineLevel="0" max="16375" min="16374" style="137" width="10.5"/>
    <col collapsed="false" customWidth="false" hidden="false" outlineLevel="0" max="16384" min="16378" style="137" width="10.5"/>
  </cols>
  <sheetData>
    <row r="1" customFormat="false" ht="18.75" hidden="false" customHeight="false" outlineLevel="0" collapsed="false">
      <c r="J1" s="139"/>
      <c r="L1" s="132"/>
      <c r="M1" s="140"/>
      <c r="X1" s="141" t="s">
        <v>60</v>
      </c>
    </row>
    <row r="2" customFormat="false" ht="15" hidden="false" customHeight="true" outlineLevel="0" collapsed="false">
      <c r="A2" s="142" t="s">
        <v>61</v>
      </c>
      <c r="B2" s="142"/>
      <c r="C2" s="142"/>
      <c r="D2" s="142"/>
      <c r="J2" s="139"/>
      <c r="L2" s="132"/>
      <c r="M2" s="140"/>
      <c r="U2" s="140"/>
      <c r="X2" s="136" t="s">
        <v>62</v>
      </c>
      <c r="Y2" s="143" t="n">
        <v>25</v>
      </c>
      <c r="Z2" s="141" t="s">
        <v>63</v>
      </c>
      <c r="AB2" s="136" t="s">
        <v>62</v>
      </c>
      <c r="AC2" s="143" t="n">
        <v>70</v>
      </c>
      <c r="AD2" s="141" t="s">
        <v>64</v>
      </c>
      <c r="AF2" s="138"/>
      <c r="AG2" s="138"/>
      <c r="AH2" s="138"/>
      <c r="AI2" s="138"/>
      <c r="AJ2" s="138"/>
      <c r="AK2" s="138"/>
      <c r="AL2" s="138"/>
      <c r="AM2" s="138"/>
      <c r="AN2" s="138"/>
      <c r="AO2" s="138"/>
      <c r="AP2" s="138"/>
      <c r="AQ2" s="138"/>
      <c r="AR2" s="138"/>
      <c r="AS2" s="138"/>
      <c r="AT2" s="138"/>
      <c r="AU2" s="138"/>
      <c r="AV2" s="138"/>
      <c r="AW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c r="BX2" s="138"/>
      <c r="BY2" s="138"/>
      <c r="BZ2" s="138"/>
      <c r="CA2" s="138"/>
      <c r="CB2" s="138"/>
      <c r="CC2" s="138"/>
      <c r="CD2" s="138"/>
      <c r="CE2" s="138"/>
      <c r="CF2" s="138"/>
      <c r="CG2" s="138"/>
      <c r="CH2" s="138"/>
      <c r="CI2" s="138"/>
    </row>
    <row r="3" customFormat="false" ht="15" hidden="false" customHeight="true" outlineLevel="0" collapsed="false">
      <c r="A3" s="144" t="s">
        <v>65</v>
      </c>
      <c r="B3" s="138"/>
      <c r="D3" s="145"/>
      <c r="J3" s="139"/>
      <c r="L3" s="132"/>
      <c r="M3" s="140"/>
      <c r="U3" s="140"/>
      <c r="W3" s="146"/>
      <c r="X3" s="136" t="s">
        <v>62</v>
      </c>
      <c r="Y3" s="143" t="n">
        <v>45</v>
      </c>
      <c r="Z3" s="141" t="s">
        <v>66</v>
      </c>
      <c r="AA3" s="141"/>
      <c r="AB3" s="136" t="s">
        <v>62</v>
      </c>
      <c r="AC3" s="143" t="n">
        <v>100</v>
      </c>
      <c r="AD3" s="141" t="s">
        <v>67</v>
      </c>
      <c r="AE3" s="146"/>
      <c r="AF3" s="132" t="s">
        <v>68</v>
      </c>
      <c r="AX3" s="146"/>
      <c r="AY3" s="132" t="s">
        <v>68</v>
      </c>
      <c r="BW3" s="146"/>
      <c r="BX3" s="132" t="s">
        <v>68</v>
      </c>
    </row>
    <row r="4" customFormat="false" ht="18.75" hidden="false" customHeight="false" outlineLevel="0" collapsed="false">
      <c r="J4" s="139"/>
      <c r="L4" s="132"/>
      <c r="M4" s="140"/>
      <c r="U4" s="140"/>
      <c r="W4" s="146"/>
      <c r="X4" s="147" t="s">
        <v>23</v>
      </c>
      <c r="Y4" s="147"/>
      <c r="Z4" s="147"/>
      <c r="AA4" s="147"/>
      <c r="AB4" s="147"/>
      <c r="AC4" s="147"/>
      <c r="AD4" s="147"/>
      <c r="AE4" s="146"/>
      <c r="AF4" s="148" t="s">
        <v>36</v>
      </c>
      <c r="AG4" s="148"/>
      <c r="AH4" s="148"/>
      <c r="AI4" s="148"/>
      <c r="AJ4" s="148"/>
      <c r="AK4" s="148"/>
      <c r="AL4" s="148"/>
      <c r="AM4" s="148"/>
      <c r="AN4" s="148"/>
      <c r="AO4" s="148"/>
      <c r="AP4" s="148"/>
      <c r="AQ4" s="148"/>
      <c r="AR4" s="148"/>
      <c r="AS4" s="148"/>
      <c r="AT4" s="148"/>
      <c r="AU4" s="148"/>
      <c r="AV4" s="148"/>
      <c r="AW4" s="148"/>
      <c r="AX4" s="146"/>
      <c r="AY4" s="149" t="s">
        <v>31</v>
      </c>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6"/>
      <c r="BX4" s="150" t="s">
        <v>34</v>
      </c>
      <c r="BY4" s="151"/>
      <c r="BZ4" s="150"/>
      <c r="CA4" s="150"/>
      <c r="CB4" s="150"/>
      <c r="CC4" s="150"/>
      <c r="CD4" s="150"/>
      <c r="CE4" s="150"/>
      <c r="CF4" s="150"/>
      <c r="CG4" s="150"/>
      <c r="CH4" s="150"/>
      <c r="CI4" s="150"/>
    </row>
    <row r="5" s="160" customFormat="true" ht="133.5" hidden="false" customHeight="true" outlineLevel="0" collapsed="false">
      <c r="A5" s="152" t="s">
        <v>69</v>
      </c>
      <c r="B5" s="153" t="s">
        <v>20</v>
      </c>
      <c r="C5" s="152" t="s">
        <v>21</v>
      </c>
      <c r="D5" s="153" t="s">
        <v>70</v>
      </c>
      <c r="E5" s="152" t="s">
        <v>71</v>
      </c>
      <c r="F5" s="153" t="s">
        <v>72</v>
      </c>
      <c r="G5" s="152" t="s">
        <v>22</v>
      </c>
      <c r="H5" s="152" t="s">
        <v>73</v>
      </c>
      <c r="I5" s="152" t="s">
        <v>74</v>
      </c>
      <c r="J5" s="152" t="s">
        <v>75</v>
      </c>
      <c r="K5" s="152" t="s">
        <v>23</v>
      </c>
      <c r="L5" s="153" t="s">
        <v>24</v>
      </c>
      <c r="M5" s="153" t="s">
        <v>76</v>
      </c>
      <c r="N5" s="152" t="s">
        <v>77</v>
      </c>
      <c r="O5" s="153" t="s">
        <v>78</v>
      </c>
      <c r="P5" s="152" t="s">
        <v>79</v>
      </c>
      <c r="Q5" s="152" t="s">
        <v>80</v>
      </c>
      <c r="R5" s="152" t="s">
        <v>81</v>
      </c>
      <c r="S5" s="152" t="s">
        <v>82</v>
      </c>
      <c r="T5" s="152" t="s">
        <v>83</v>
      </c>
      <c r="U5" s="152" t="s">
        <v>84</v>
      </c>
      <c r="V5" s="154"/>
      <c r="W5" s="155" t="s">
        <v>85</v>
      </c>
      <c r="X5" s="156" t="s">
        <v>86</v>
      </c>
      <c r="Y5" s="156" t="s">
        <v>87</v>
      </c>
      <c r="Z5" s="156" t="s">
        <v>88</v>
      </c>
      <c r="AA5" s="156" t="s">
        <v>89</v>
      </c>
      <c r="AB5" s="156" t="s">
        <v>90</v>
      </c>
      <c r="AC5" s="156" t="s">
        <v>91</v>
      </c>
      <c r="AD5" s="156" t="s">
        <v>92</v>
      </c>
      <c r="AE5" s="155" t="s">
        <v>93</v>
      </c>
      <c r="AF5" s="157" t="s">
        <v>94</v>
      </c>
      <c r="AG5" s="157" t="s">
        <v>95</v>
      </c>
      <c r="AH5" s="157" t="s">
        <v>96</v>
      </c>
      <c r="AI5" s="157" t="s">
        <v>97</v>
      </c>
      <c r="AJ5" s="157" t="s">
        <v>98</v>
      </c>
      <c r="AK5" s="157" t="s">
        <v>99</v>
      </c>
      <c r="AL5" s="157" t="s">
        <v>100</v>
      </c>
      <c r="AM5" s="157" t="s">
        <v>101</v>
      </c>
      <c r="AN5" s="157" t="s">
        <v>102</v>
      </c>
      <c r="AO5" s="157" t="s">
        <v>103</v>
      </c>
      <c r="AP5" s="157" t="s">
        <v>104</v>
      </c>
      <c r="AQ5" s="157" t="s">
        <v>105</v>
      </c>
      <c r="AR5" s="157" t="s">
        <v>106</v>
      </c>
      <c r="AS5" s="157" t="s">
        <v>107</v>
      </c>
      <c r="AT5" s="157" t="s">
        <v>108</v>
      </c>
      <c r="AU5" s="157" t="s">
        <v>109</v>
      </c>
      <c r="AV5" s="157" t="s">
        <v>110</v>
      </c>
      <c r="AW5" s="157" t="s">
        <v>111</v>
      </c>
      <c r="AX5" s="155" t="s">
        <v>112</v>
      </c>
      <c r="AY5" s="158" t="s">
        <v>113</v>
      </c>
      <c r="AZ5" s="158" t="s">
        <v>114</v>
      </c>
      <c r="BA5" s="158" t="s">
        <v>115</v>
      </c>
      <c r="BB5" s="158" t="s">
        <v>116</v>
      </c>
      <c r="BC5" s="158" t="s">
        <v>117</v>
      </c>
      <c r="BD5" s="158" t="s">
        <v>118</v>
      </c>
      <c r="BE5" s="158" t="s">
        <v>119</v>
      </c>
      <c r="BF5" s="158" t="s">
        <v>120</v>
      </c>
      <c r="BG5" s="158" t="s">
        <v>121</v>
      </c>
      <c r="BH5" s="158" t="s">
        <v>105</v>
      </c>
      <c r="BI5" s="158" t="s">
        <v>122</v>
      </c>
      <c r="BJ5" s="158" t="s">
        <v>123</v>
      </c>
      <c r="BK5" s="158" t="s">
        <v>124</v>
      </c>
      <c r="BL5" s="158" t="s">
        <v>125</v>
      </c>
      <c r="BM5" s="158" t="s">
        <v>126</v>
      </c>
      <c r="BN5" s="158" t="s">
        <v>127</v>
      </c>
      <c r="BO5" s="158" t="s">
        <v>128</v>
      </c>
      <c r="BP5" s="158" t="s">
        <v>129</v>
      </c>
      <c r="BQ5" s="158" t="s">
        <v>130</v>
      </c>
      <c r="BR5" s="158" t="s">
        <v>131</v>
      </c>
      <c r="BS5" s="158" t="s">
        <v>132</v>
      </c>
      <c r="BT5" s="158" t="s">
        <v>133</v>
      </c>
      <c r="BU5" s="158" t="s">
        <v>134</v>
      </c>
      <c r="BV5" s="158" t="s">
        <v>135</v>
      </c>
      <c r="BW5" s="155" t="s">
        <v>136</v>
      </c>
      <c r="BX5" s="159" t="s">
        <v>113</v>
      </c>
      <c r="BY5" s="159" t="s">
        <v>137</v>
      </c>
      <c r="BZ5" s="159" t="s">
        <v>138</v>
      </c>
      <c r="CA5" s="159" t="s">
        <v>139</v>
      </c>
      <c r="CB5" s="159" t="s">
        <v>140</v>
      </c>
      <c r="CC5" s="159" t="s">
        <v>141</v>
      </c>
      <c r="CD5" s="159" t="s">
        <v>142</v>
      </c>
      <c r="CE5" s="159" t="s">
        <v>143</v>
      </c>
      <c r="CF5" s="159" t="s">
        <v>144</v>
      </c>
      <c r="CG5" s="159" t="s">
        <v>145</v>
      </c>
      <c r="CH5" s="159" t="s">
        <v>146</v>
      </c>
      <c r="CI5" s="159" t="s">
        <v>147</v>
      </c>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c r="AMI5" s="133"/>
      <c r="AMJ5" s="133"/>
      <c r="AMK5" s="133"/>
      <c r="AML5" s="133"/>
      <c r="AMM5" s="133"/>
      <c r="AMN5" s="133"/>
      <c r="AMO5" s="133"/>
      <c r="AMP5" s="133"/>
      <c r="AMQ5" s="133"/>
      <c r="AMR5" s="133"/>
      <c r="AMS5" s="133"/>
      <c r="AMT5" s="133"/>
      <c r="AMU5" s="133"/>
      <c r="AMV5" s="133"/>
      <c r="AMW5" s="133"/>
      <c r="AMX5" s="133"/>
      <c r="AMY5" s="133"/>
      <c r="AMZ5" s="133"/>
      <c r="ANA5" s="133"/>
      <c r="ANB5" s="133"/>
      <c r="ANC5" s="133"/>
      <c r="AND5" s="133"/>
      <c r="ANE5" s="133"/>
      <c r="ANF5" s="133"/>
      <c r="ANG5" s="133"/>
      <c r="ANH5" s="133"/>
      <c r="ANI5" s="133"/>
      <c r="ANJ5" s="133"/>
      <c r="ANK5" s="133"/>
      <c r="ANL5" s="133"/>
      <c r="ANM5" s="133"/>
      <c r="ANN5" s="133"/>
      <c r="ANO5" s="133"/>
      <c r="ANP5" s="133"/>
      <c r="ANQ5" s="133"/>
      <c r="ANR5" s="133"/>
      <c r="ANS5" s="133"/>
      <c r="ANT5" s="133"/>
      <c r="ANU5" s="133"/>
      <c r="ANV5" s="133"/>
      <c r="ANW5" s="133"/>
      <c r="ANX5" s="133"/>
      <c r="ANY5" s="133"/>
      <c r="ANZ5" s="133"/>
      <c r="AOA5" s="133"/>
      <c r="AOB5" s="138"/>
      <c r="AOC5" s="138"/>
      <c r="AOD5" s="138"/>
      <c r="AOE5" s="138"/>
      <c r="XET5" s="137"/>
      <c r="XEU5" s="137"/>
      <c r="XEX5" s="137"/>
      <c r="XEY5" s="137"/>
      <c r="XEZ5" s="137"/>
      <c r="XFA5" s="137"/>
      <c r="XFB5" s="137"/>
      <c r="XFC5" s="137"/>
      <c r="XFD5" s="137"/>
    </row>
    <row r="6" customFormat="false" ht="18.75" hidden="false" customHeight="false" outlineLevel="0" collapsed="false">
      <c r="A6" s="152"/>
      <c r="B6" s="153"/>
      <c r="C6" s="152"/>
      <c r="D6" s="153"/>
      <c r="E6" s="152"/>
      <c r="F6" s="153"/>
      <c r="G6" s="152"/>
      <c r="H6" s="152"/>
      <c r="I6" s="152"/>
      <c r="J6" s="152"/>
      <c r="K6" s="152"/>
      <c r="L6" s="152"/>
      <c r="M6" s="153"/>
      <c r="N6" s="152"/>
      <c r="O6" s="153"/>
      <c r="P6" s="153"/>
      <c r="Q6" s="153"/>
      <c r="R6" s="153"/>
      <c r="S6" s="153"/>
      <c r="T6" s="153"/>
      <c r="U6" s="153"/>
      <c r="V6" s="146"/>
      <c r="W6" s="146" t="s">
        <v>148</v>
      </c>
      <c r="X6" s="161" t="n">
        <v>4</v>
      </c>
      <c r="Y6" s="161" t="n">
        <v>5</v>
      </c>
      <c r="Z6" s="161" t="n">
        <v>5</v>
      </c>
      <c r="AA6" s="161" t="n">
        <v>5</v>
      </c>
      <c r="AB6" s="161" t="n">
        <v>5</v>
      </c>
      <c r="AC6" s="161" t="n">
        <v>5</v>
      </c>
      <c r="AD6" s="161" t="n">
        <v>3</v>
      </c>
      <c r="AE6" s="146" t="s">
        <v>149</v>
      </c>
      <c r="AF6" s="162" t="n">
        <v>60</v>
      </c>
      <c r="AG6" s="162" t="n">
        <v>5</v>
      </c>
      <c r="AH6" s="162" t="n">
        <v>10</v>
      </c>
      <c r="AI6" s="162" t="n">
        <v>5</v>
      </c>
      <c r="AJ6" s="162" t="n">
        <v>10</v>
      </c>
      <c r="AK6" s="162" t="n">
        <v>3</v>
      </c>
      <c r="AL6" s="162" t="n">
        <v>5</v>
      </c>
      <c r="AM6" s="162" t="n">
        <v>30</v>
      </c>
      <c r="AN6" s="162" t="n">
        <v>60</v>
      </c>
      <c r="AO6" s="162" t="n">
        <v>120</v>
      </c>
      <c r="AP6" s="162" t="n">
        <v>240</v>
      </c>
      <c r="AQ6" s="162" t="n">
        <v>30</v>
      </c>
      <c r="AR6" s="162" t="n">
        <v>60</v>
      </c>
      <c r="AS6" s="162" t="n">
        <v>120</v>
      </c>
      <c r="AT6" s="162" t="n">
        <v>240</v>
      </c>
      <c r="AU6" s="162" t="n">
        <v>30</v>
      </c>
      <c r="AV6" s="162" t="n">
        <v>60</v>
      </c>
      <c r="AW6" s="162" t="n">
        <v>60</v>
      </c>
      <c r="AX6" s="146" t="s">
        <v>149</v>
      </c>
      <c r="AY6" s="163" t="n">
        <v>30</v>
      </c>
      <c r="AZ6" s="163" t="n">
        <v>30</v>
      </c>
      <c r="BA6" s="163" t="n">
        <v>60</v>
      </c>
      <c r="BB6" s="163" t="n">
        <v>30</v>
      </c>
      <c r="BC6" s="163" t="n">
        <v>60</v>
      </c>
      <c r="BD6" s="163" t="n">
        <v>120</v>
      </c>
      <c r="BE6" s="163" t="n">
        <v>240</v>
      </c>
      <c r="BF6" s="163" t="n">
        <v>20</v>
      </c>
      <c r="BG6" s="163" t="n">
        <v>60</v>
      </c>
      <c r="BH6" s="163" t="n">
        <v>30</v>
      </c>
      <c r="BI6" s="163" t="n">
        <v>60</v>
      </c>
      <c r="BJ6" s="163" t="n">
        <v>120</v>
      </c>
      <c r="BK6" s="163" t="n">
        <v>240</v>
      </c>
      <c r="BL6" s="163" t="n">
        <v>60</v>
      </c>
      <c r="BM6" s="163" t="n">
        <v>60</v>
      </c>
      <c r="BN6" s="163" t="n">
        <v>120</v>
      </c>
      <c r="BO6" s="163" t="n">
        <v>240</v>
      </c>
      <c r="BP6" s="163" t="n">
        <v>30</v>
      </c>
      <c r="BQ6" s="163" t="n">
        <v>120</v>
      </c>
      <c r="BR6" s="163" t="n">
        <v>240</v>
      </c>
      <c r="BS6" s="163" t="n">
        <v>60</v>
      </c>
      <c r="BT6" s="163" t="n">
        <v>60</v>
      </c>
      <c r="BU6" s="163" t="n">
        <v>60</v>
      </c>
      <c r="BV6" s="163" t="n">
        <v>60</v>
      </c>
      <c r="BW6" s="146" t="s">
        <v>149</v>
      </c>
      <c r="BX6" s="164" t="n">
        <v>30</v>
      </c>
      <c r="BY6" s="164" t="n">
        <v>10</v>
      </c>
      <c r="BZ6" s="164" t="n">
        <v>10</v>
      </c>
      <c r="CA6" s="165" t="n">
        <v>10</v>
      </c>
      <c r="CB6" s="165" t="n">
        <v>5</v>
      </c>
      <c r="CC6" s="165" t="n">
        <v>60</v>
      </c>
      <c r="CD6" s="165" t="n">
        <v>30</v>
      </c>
      <c r="CE6" s="165" t="n">
        <v>60</v>
      </c>
      <c r="CF6" s="164" t="n">
        <v>60</v>
      </c>
      <c r="CG6" s="164" t="n">
        <v>60</v>
      </c>
      <c r="CH6" s="164" t="n">
        <v>20</v>
      </c>
      <c r="CI6" s="164" t="n">
        <v>60</v>
      </c>
    </row>
    <row r="7" customFormat="false" ht="67.5" hidden="false" customHeight="false" outlineLevel="0" collapsed="false">
      <c r="A7" s="166" t="n">
        <v>1</v>
      </c>
      <c r="B7" s="166" t="s">
        <v>150</v>
      </c>
      <c r="C7" s="166" t="s">
        <v>151</v>
      </c>
      <c r="D7" s="167" t="s">
        <v>152</v>
      </c>
      <c r="E7" s="168" t="s">
        <v>153</v>
      </c>
      <c r="F7" s="168"/>
      <c r="G7" s="169" t="s">
        <v>154</v>
      </c>
      <c r="H7" s="169" t="s">
        <v>155</v>
      </c>
      <c r="I7" s="166" t="s">
        <v>156</v>
      </c>
      <c r="J7" s="169" t="s">
        <v>157</v>
      </c>
      <c r="K7" s="170" t="str">
        <f aca="false">IF(W7&gt;$Y$2,IF(W7&gt;$Y$3,IF(W7&gt;$AC$2,"上級","中級"),"初級"),"基礎")</f>
        <v>初級</v>
      </c>
      <c r="L7" s="171" t="s">
        <v>158</v>
      </c>
      <c r="M7" s="172" t="n">
        <f aca="false">SUM(AE7,AX7,BW7)</f>
        <v>7.17142857142857</v>
      </c>
      <c r="N7" s="173" t="s">
        <v>159</v>
      </c>
      <c r="O7" s="174"/>
      <c r="P7" s="173"/>
      <c r="Q7" s="173"/>
      <c r="R7" s="173"/>
      <c r="S7" s="173"/>
      <c r="T7" s="173"/>
      <c r="U7" s="173"/>
      <c r="V7" s="135"/>
      <c r="W7" s="175" t="n">
        <f aca="false">SUM(X7:AD7)/SUM($X$6:$AD$6)*100</f>
        <v>34.375</v>
      </c>
      <c r="X7" s="136" t="n">
        <v>3</v>
      </c>
      <c r="Y7" s="136" t="n">
        <v>4</v>
      </c>
      <c r="Z7" s="136" t="n">
        <v>2</v>
      </c>
      <c r="AA7" s="136" t="n">
        <v>1</v>
      </c>
      <c r="AB7" s="136" t="n">
        <v>1</v>
      </c>
      <c r="AE7" s="176" t="n">
        <f aca="false">(AF7*$AF$6+AG7*$AG$6+AH7*$AH$6+AI7*$AI$6+AJ7*$AJ$6+AK7*$AK$6+AL7*$AL$6+AM7*$AM$6+AN7*$AN$6+AO7*$AO$6+AP7*$AP$6+AQ7*$AQ$6+AR7*$AR$6+AS7*$AS$6+AT7*$AT$6+AU7*$AU$6+AV7*$AV$6+AW7*$AW$6)*1.2/60/7</f>
        <v>0</v>
      </c>
      <c r="AF7" s="136"/>
      <c r="AG7" s="136"/>
      <c r="AH7" s="136"/>
      <c r="AI7" s="136"/>
      <c r="AJ7" s="136"/>
      <c r="AK7" s="136"/>
      <c r="AL7" s="136"/>
      <c r="AM7" s="136"/>
      <c r="AN7" s="136"/>
      <c r="AO7" s="136"/>
      <c r="AP7" s="136"/>
      <c r="AQ7" s="136"/>
      <c r="AR7" s="136"/>
      <c r="AS7" s="136"/>
      <c r="AT7" s="136"/>
      <c r="AU7" s="136"/>
      <c r="AV7" s="136"/>
      <c r="AW7" s="136"/>
      <c r="AX7" s="177" t="n">
        <f aca="false">(AY7*$AY$6+AZ7*$AZ$6+BA7*$BA$6+BB7*$BB$6+BC7*$BC$6+BD7*$BD$6+BE7*$BE$6+BF7*$BF$6+BG7*$BG$6+BH7*$BH$6+BI7*$BI$6+BJ7*$BJ$6+BK7*$BK$6+BL7*$BL$6+BM7*$BM$6+BN7*$BN$6+BO7*$BO$6+BP7*$BP$6+BQ7*$BQ$6+BR7*$BR$6+BS7*$BS$6+BT7*$BT$6+BU7*$BU$6+BV7*$BV$6)*1.2/60/7</f>
        <v>3.08571428571429</v>
      </c>
      <c r="AY7" s="136" t="n">
        <v>4</v>
      </c>
      <c r="AZ7" s="136"/>
      <c r="BA7" s="136"/>
      <c r="BB7" s="136"/>
      <c r="BC7" s="136"/>
      <c r="BD7" s="136"/>
      <c r="BE7" s="136"/>
      <c r="BF7" s="136"/>
      <c r="BG7" s="136"/>
      <c r="BH7" s="136"/>
      <c r="BI7" s="136"/>
      <c r="BJ7" s="136"/>
      <c r="BK7" s="136"/>
      <c r="BL7" s="136" t="n">
        <v>3</v>
      </c>
      <c r="BM7" s="136"/>
      <c r="BN7" s="136"/>
      <c r="BO7" s="136"/>
      <c r="BP7" s="136"/>
      <c r="BQ7" s="136" t="n">
        <v>1</v>
      </c>
      <c r="BR7" s="136"/>
      <c r="BS7" s="136" t="n">
        <v>2</v>
      </c>
      <c r="BT7" s="136"/>
      <c r="BU7" s="136" t="n">
        <v>6</v>
      </c>
      <c r="BV7" s="136" t="n">
        <v>3</v>
      </c>
      <c r="BW7" s="178" t="n">
        <f aca="false">(BX7*$BX$6+BY7*$BY$6+BZ7*$BZ$6+CA7*$CA$6+CB7*$CB$6+CC7*$CC$6+CD7*$CD$6+CE7*$CE$6+CF7*$CF$6+CG7*$CG$6+CH7*$CH$6+CI7*$CI$6)*1.2/60/7</f>
        <v>4.08571428571429</v>
      </c>
      <c r="BX7" s="136" t="n">
        <v>4</v>
      </c>
      <c r="BY7" s="136" t="n">
        <v>2</v>
      </c>
      <c r="BZ7" s="136" t="n">
        <v>3</v>
      </c>
      <c r="CA7" s="136" t="n">
        <v>18</v>
      </c>
      <c r="CB7" s="136"/>
      <c r="CC7" s="136"/>
      <c r="CD7" s="136"/>
      <c r="CE7" s="136"/>
      <c r="CF7" s="136"/>
      <c r="CG7" s="136" t="n">
        <v>8</v>
      </c>
      <c r="CH7" s="136" t="n">
        <v>18</v>
      </c>
      <c r="CI7" s="136" t="n">
        <v>4</v>
      </c>
    </row>
    <row r="8" customFormat="false" ht="90" hidden="false" customHeight="false" outlineLevel="0" collapsed="false">
      <c r="A8" s="166" t="n">
        <v>2</v>
      </c>
      <c r="B8" s="166" t="s">
        <v>160</v>
      </c>
      <c r="C8" s="166" t="s">
        <v>161</v>
      </c>
      <c r="D8" s="167" t="s">
        <v>162</v>
      </c>
      <c r="E8" s="168" t="s">
        <v>163</v>
      </c>
      <c r="F8" s="168" t="s">
        <v>164</v>
      </c>
      <c r="G8" s="169" t="s">
        <v>154</v>
      </c>
      <c r="H8" s="169" t="s">
        <v>155</v>
      </c>
      <c r="I8" s="166" t="s">
        <v>165</v>
      </c>
      <c r="J8" s="166" t="s">
        <v>157</v>
      </c>
      <c r="K8" s="170" t="str">
        <f aca="false">IF(W8&gt;$Y$2,IF(W8&gt;$Y$3,IF(W8&gt;$AC$2,"上級","中級"),"初級"),"基礎")</f>
        <v>基礎</v>
      </c>
      <c r="L8" s="171" t="s">
        <v>158</v>
      </c>
      <c r="M8" s="172" t="n">
        <f aca="false">SUM(AE8,AX8,BW8)</f>
        <v>4.82857142857143</v>
      </c>
      <c r="N8" s="173" t="s">
        <v>159</v>
      </c>
      <c r="O8" s="174"/>
      <c r="P8" s="173"/>
      <c r="Q8" s="173"/>
      <c r="R8" s="173"/>
      <c r="S8" s="173"/>
      <c r="T8" s="173"/>
      <c r="U8" s="173"/>
      <c r="V8" s="135"/>
      <c r="W8" s="175" t="n">
        <f aca="false">SUM(X8:AD8)/SUM($X$6:$AD$6)*100</f>
        <v>25</v>
      </c>
      <c r="X8" s="136" t="n">
        <v>3</v>
      </c>
      <c r="Z8" s="136" t="n">
        <v>1</v>
      </c>
      <c r="AA8" s="136" t="n">
        <v>3</v>
      </c>
      <c r="AB8" s="136" t="n">
        <v>1</v>
      </c>
      <c r="AE8" s="176" t="n">
        <f aca="false">(AF8*$AF$6+AG8*$AG$6+AH8*$AH$6+AI8*$AI$6+AJ8*$AJ$6+AK8*$AK$6+AL8*$AL$6+AM8*$AM$6+AN8*$AN$6+AO8*$AO$6+AP8*$AP$6+AQ8*$AQ$6+AR8*$AR$6+AS8*$AS$6+AT8*$AT$6+AU8*$AU$6+AV8*$AV$6+AW8*$AW$6)*1.2/60/7</f>
        <v>0</v>
      </c>
      <c r="AF8" s="136"/>
      <c r="AG8" s="136"/>
      <c r="AH8" s="136"/>
      <c r="AI8" s="136"/>
      <c r="AJ8" s="136"/>
      <c r="AK8" s="136"/>
      <c r="AL8" s="136"/>
      <c r="AM8" s="136"/>
      <c r="AN8" s="136"/>
      <c r="AO8" s="136"/>
      <c r="AP8" s="136"/>
      <c r="AQ8" s="136"/>
      <c r="AR8" s="136"/>
      <c r="AS8" s="136"/>
      <c r="AT8" s="136"/>
      <c r="AU8" s="136"/>
      <c r="AV8" s="136"/>
      <c r="AW8" s="136"/>
      <c r="AX8" s="177" t="n">
        <f aca="false">(AY8*$AY$6+AZ8*$AZ$6+BA8*$BA$6+BB8*$BB$6+BC8*$BC$6+BD8*$BD$6+BE8*$BE$6+BF8*$BF$6+BG8*$BG$6+BH8*$BH$6+BI8*$BI$6+BJ8*$BJ$6+BK8*$BK$6+BL8*$BL$6+BM8*$BM$6+BN8*$BN$6+BO8*$BO$6+BP8*$BP$6+BQ8*$BQ$6+BR8*$BR$6+BS8*$BS$6+BT8*$BT$6+BU8*$BU$6+BV8*$BV$6)*1.2/60/7</f>
        <v>2.65714285714286</v>
      </c>
      <c r="AY8" s="136" t="n">
        <v>4</v>
      </c>
      <c r="AZ8" s="136"/>
      <c r="BA8" s="136"/>
      <c r="BB8" s="136" t="n">
        <v>1</v>
      </c>
      <c r="BC8" s="136"/>
      <c r="BD8" s="136" t="n">
        <v>1</v>
      </c>
      <c r="BE8" s="136"/>
      <c r="BF8" s="136"/>
      <c r="BG8" s="136"/>
      <c r="BH8" s="136"/>
      <c r="BI8" s="136"/>
      <c r="BJ8" s="136"/>
      <c r="BK8" s="136"/>
      <c r="BL8" s="136" t="n">
        <v>3</v>
      </c>
      <c r="BM8" s="136"/>
      <c r="BN8" s="136"/>
      <c r="BO8" s="136"/>
      <c r="BP8" s="136"/>
      <c r="BQ8" s="136"/>
      <c r="BR8" s="136"/>
      <c r="BS8" s="136"/>
      <c r="BT8" s="136"/>
      <c r="BU8" s="136" t="n">
        <v>4</v>
      </c>
      <c r="BV8" s="136" t="n">
        <v>4</v>
      </c>
      <c r="BW8" s="178" t="n">
        <f aca="false">(BX8*$BX$6+BY8*$BY$6+BZ8*$BZ$6+CA8*$CA$6+CB8*$CB$6+CC8*$CC$6+CD8*$CD$6+CE8*$CE$6+CF8*$CF$6+CG8*$CG$6+CH8*$CH$6+CI8*$CI$6)*1.2/60/7</f>
        <v>2.17142857142857</v>
      </c>
      <c r="BX8" s="136" t="n">
        <v>4</v>
      </c>
      <c r="BY8" s="136" t="n">
        <v>1</v>
      </c>
      <c r="BZ8" s="136" t="n">
        <v>3</v>
      </c>
      <c r="CA8" s="136" t="n">
        <v>4</v>
      </c>
      <c r="CB8" s="136"/>
      <c r="CC8" s="136" t="n">
        <v>1</v>
      </c>
      <c r="CD8" s="136"/>
      <c r="CE8" s="136"/>
      <c r="CF8" s="136"/>
      <c r="CG8" s="136" t="n">
        <v>3</v>
      </c>
      <c r="CH8" s="136" t="n">
        <v>4</v>
      </c>
      <c r="CI8" s="136" t="n">
        <v>4</v>
      </c>
    </row>
    <row r="9" customFormat="false" ht="67.5" hidden="false" customHeight="false" outlineLevel="0" collapsed="false">
      <c r="A9" s="166" t="n">
        <v>3</v>
      </c>
      <c r="B9" s="166" t="s">
        <v>166</v>
      </c>
      <c r="C9" s="166" t="s">
        <v>167</v>
      </c>
      <c r="D9" s="167" t="s">
        <v>168</v>
      </c>
      <c r="E9" s="168" t="s">
        <v>169</v>
      </c>
      <c r="F9" s="168" t="s">
        <v>170</v>
      </c>
      <c r="G9" s="169" t="s">
        <v>154</v>
      </c>
      <c r="H9" s="169" t="s">
        <v>155</v>
      </c>
      <c r="I9" s="166" t="s">
        <v>165</v>
      </c>
      <c r="J9" s="166" t="s">
        <v>157</v>
      </c>
      <c r="K9" s="170" t="str">
        <f aca="false">IF(W9&gt;$Y$2,IF(W9&gt;$Y$3,IF(W9&gt;$AC$2,"上級","中級"),"初級"),"基礎")</f>
        <v>基礎</v>
      </c>
      <c r="L9" s="171" t="s">
        <v>158</v>
      </c>
      <c r="M9" s="172" t="n">
        <f aca="false">SUM(AE9,AX9,BW9)</f>
        <v>3.6</v>
      </c>
      <c r="N9" s="173" t="s">
        <v>159</v>
      </c>
      <c r="O9" s="174"/>
      <c r="P9" s="173"/>
      <c r="Q9" s="173"/>
      <c r="R9" s="173"/>
      <c r="S9" s="173"/>
      <c r="T9" s="173"/>
      <c r="U9" s="173"/>
      <c r="V9" s="135"/>
      <c r="W9" s="175" t="n">
        <f aca="false">SUM(X9:AD9)/SUM($X$6:$AD$6)*100</f>
        <v>25</v>
      </c>
      <c r="X9" s="136" t="n">
        <v>3</v>
      </c>
      <c r="Z9" s="136" t="n">
        <v>1</v>
      </c>
      <c r="AA9" s="136" t="n">
        <v>3</v>
      </c>
      <c r="AB9" s="136" t="n">
        <v>1</v>
      </c>
      <c r="AE9" s="176" t="n">
        <f aca="false">(AF9*$AF$6+AG9*$AG$6+AH9*$AH$6+AI9*$AI$6+AJ9*$AJ$6+AK9*$AK$6+AL9*$AL$6+AM9*$AM$6+AN9*$AN$6+AO9*$AO$6+AP9*$AP$6+AQ9*$AQ$6+AR9*$AR$6+AS9*$AS$6+AT9*$AT$6+AU9*$AU$6+AV9*$AV$6+AW9*$AW$6)*1.2/60/7</f>
        <v>0</v>
      </c>
      <c r="AF9" s="136"/>
      <c r="AG9" s="136"/>
      <c r="AH9" s="136"/>
      <c r="AI9" s="136"/>
      <c r="AJ9" s="136"/>
      <c r="AK9" s="136"/>
      <c r="AL9" s="136"/>
      <c r="AM9" s="136"/>
      <c r="AN9" s="136"/>
      <c r="AO9" s="136"/>
      <c r="AP9" s="136"/>
      <c r="AQ9" s="136"/>
      <c r="AR9" s="136"/>
      <c r="AS9" s="136"/>
      <c r="AT9" s="136"/>
      <c r="AU9" s="136"/>
      <c r="AV9" s="136"/>
      <c r="AW9" s="136"/>
      <c r="AX9" s="177" t="n">
        <f aca="false">(AY9*$AY$6+AZ9*$AZ$6+BA9*$BA$6+BB9*$BB$6+BC9*$BC$6+BD9*$BD$6+BE9*$BE$6+BF9*$BF$6+BG9*$BG$6+BH9*$BH$6+BI9*$BI$6+BJ9*$BJ$6+BK9*$BK$6+BL9*$BL$6+BM9*$BM$6+BN9*$BN$6+BO9*$BO$6+BP9*$BP$6+BQ9*$BQ$6+BR9*$BR$6+BS9*$BS$6+BT9*$BT$6+BU9*$BU$6+BV9*$BV$6)*1.2/60/7</f>
        <v>2.05714285714286</v>
      </c>
      <c r="AY9" s="136" t="n">
        <v>3</v>
      </c>
      <c r="AZ9" s="136"/>
      <c r="BA9" s="136"/>
      <c r="BB9" s="136" t="n">
        <v>1</v>
      </c>
      <c r="BC9" s="136"/>
      <c r="BD9" s="136" t="n">
        <v>1</v>
      </c>
      <c r="BE9" s="136"/>
      <c r="BF9" s="136"/>
      <c r="BG9" s="136"/>
      <c r="BH9" s="136"/>
      <c r="BI9" s="136"/>
      <c r="BJ9" s="136"/>
      <c r="BK9" s="136"/>
      <c r="BL9" s="136" t="n">
        <v>2</v>
      </c>
      <c r="BM9" s="136"/>
      <c r="BN9" s="136"/>
      <c r="BO9" s="136"/>
      <c r="BP9" s="136"/>
      <c r="BQ9" s="136"/>
      <c r="BR9" s="136"/>
      <c r="BS9" s="136"/>
      <c r="BT9" s="136"/>
      <c r="BU9" s="136" t="n">
        <v>3</v>
      </c>
      <c r="BV9" s="136" t="n">
        <v>3</v>
      </c>
      <c r="BW9" s="178" t="n">
        <f aca="false">(BX9*$BX$6+BY9*$BY$6+BZ9*$BZ$6+CA9*$CA$6+CB9*$CB$6+CC9*$CC$6+CD9*$CD$6+CE9*$CE$6+CF9*$CF$6+CG9*$CG$6+CH9*$CH$6+CI9*$CI$6)*1.2/60/7</f>
        <v>1.54285714285714</v>
      </c>
      <c r="BX9" s="136" t="n">
        <v>2</v>
      </c>
      <c r="BY9" s="136" t="n">
        <v>1</v>
      </c>
      <c r="BZ9" s="136" t="n">
        <v>2</v>
      </c>
      <c r="CA9" s="136" t="n">
        <v>3</v>
      </c>
      <c r="CB9" s="136"/>
      <c r="CC9" s="136" t="n">
        <v>1</v>
      </c>
      <c r="CD9" s="136"/>
      <c r="CE9" s="136"/>
      <c r="CF9" s="136"/>
      <c r="CG9" s="136" t="n">
        <v>3</v>
      </c>
      <c r="CH9" s="136" t="n">
        <v>3</v>
      </c>
      <c r="CI9" s="136" t="n">
        <v>2</v>
      </c>
    </row>
    <row r="10" customFormat="false" ht="78.75" hidden="false" customHeight="false" outlineLevel="0" collapsed="false">
      <c r="A10" s="166" t="n">
        <v>4</v>
      </c>
      <c r="B10" s="166" t="s">
        <v>171</v>
      </c>
      <c r="C10" s="166" t="s">
        <v>172</v>
      </c>
      <c r="D10" s="167" t="s">
        <v>173</v>
      </c>
      <c r="E10" s="168" t="s">
        <v>174</v>
      </c>
      <c r="F10" s="168"/>
      <c r="G10" s="169" t="s">
        <v>154</v>
      </c>
      <c r="H10" s="169" t="s">
        <v>155</v>
      </c>
      <c r="I10" s="166" t="s">
        <v>175</v>
      </c>
      <c r="J10" s="166" t="s">
        <v>157</v>
      </c>
      <c r="K10" s="170" t="str">
        <f aca="false">IF(W10&gt;$Y$2,IF(W10&gt;$Y$3,IF(W10&gt;$AC$2,"上級","中級"),"初級"),"基礎")</f>
        <v>初級</v>
      </c>
      <c r="L10" s="171" t="s">
        <v>176</v>
      </c>
      <c r="M10" s="172" t="n">
        <f aca="false">SUM(AE10,AX10,BW10)</f>
        <v>3.65714285714286</v>
      </c>
      <c r="N10" s="173" t="s">
        <v>159</v>
      </c>
      <c r="O10" s="174"/>
      <c r="P10" s="173"/>
      <c r="Q10" s="173"/>
      <c r="R10" s="173"/>
      <c r="S10" s="173"/>
      <c r="T10" s="173"/>
      <c r="U10" s="173"/>
      <c r="V10" s="135"/>
      <c r="W10" s="175" t="n">
        <f aca="false">SUM(X10:AD10)/SUM($X$6:$AD$6)*100</f>
        <v>37.5</v>
      </c>
      <c r="X10" s="136" t="n">
        <v>3</v>
      </c>
      <c r="Y10" s="136" t="n">
        <v>1</v>
      </c>
      <c r="Z10" s="136" t="n">
        <v>3</v>
      </c>
      <c r="AA10" s="136" t="n">
        <v>2</v>
      </c>
      <c r="AB10" s="136" t="n">
        <v>3</v>
      </c>
      <c r="AE10" s="176" t="n">
        <f aca="false">(AF10*$AF$6+AG10*$AG$6+AH10*$AH$6+AI10*$AI$6+AJ10*$AJ$6+AK10*$AK$6+AL10*$AL$6+AM10*$AM$6+AN10*$AN$6+AO10*$AO$6+AP10*$AP$6+AQ10*$AQ$6+AR10*$AR$6+AS10*$AS$6+AT10*$AT$6+AU10*$AU$6+AV10*$AV$6+AW10*$AW$6)*1.2/60/7</f>
        <v>0</v>
      </c>
      <c r="AF10" s="136"/>
      <c r="AG10" s="136"/>
      <c r="AH10" s="136"/>
      <c r="AI10" s="136"/>
      <c r="AJ10" s="136"/>
      <c r="AK10" s="136"/>
      <c r="AL10" s="136"/>
      <c r="AM10" s="136"/>
      <c r="AN10" s="136"/>
      <c r="AO10" s="136"/>
      <c r="AP10" s="136"/>
      <c r="AQ10" s="136"/>
      <c r="AR10" s="136"/>
      <c r="AS10" s="136"/>
      <c r="AT10" s="136"/>
      <c r="AU10" s="136"/>
      <c r="AV10" s="136"/>
      <c r="AW10" s="136"/>
      <c r="AX10" s="177" t="n">
        <f aca="false">(AY10*$AY$6+AZ10*$AZ$6+BA10*$BA$6+BB10*$BB$6+BC10*$BC$6+BD10*$BD$6+BE10*$BE$6+BF10*$BF$6+BG10*$BG$6+BH10*$BH$6+BI10*$BI$6+BJ10*$BJ$6+BK10*$BK$6+BL10*$BL$6+BM10*$BM$6+BN10*$BN$6+BO10*$BO$6+BP10*$BP$6+BQ10*$BQ$6+BR10*$BR$6+BS10*$BS$6+BT10*$BT$6+BU10*$BU$6+BV10*$BV$6)*1.2/60/7</f>
        <v>1.71428571428571</v>
      </c>
      <c r="AY10" s="136" t="n">
        <v>2</v>
      </c>
      <c r="AZ10" s="136" t="n">
        <v>1</v>
      </c>
      <c r="BA10" s="136"/>
      <c r="BB10" s="136"/>
      <c r="BC10" s="136"/>
      <c r="BD10" s="136"/>
      <c r="BE10" s="136"/>
      <c r="BF10" s="136"/>
      <c r="BG10" s="136" t="n">
        <v>1</v>
      </c>
      <c r="BH10" s="136"/>
      <c r="BI10" s="136"/>
      <c r="BJ10" s="136"/>
      <c r="BK10" s="136"/>
      <c r="BL10" s="136" t="n">
        <v>3</v>
      </c>
      <c r="BM10" s="136"/>
      <c r="BN10" s="136"/>
      <c r="BO10" s="136"/>
      <c r="BP10" s="136" t="n">
        <v>1</v>
      </c>
      <c r="BQ10" s="136"/>
      <c r="BR10" s="136"/>
      <c r="BS10" s="136"/>
      <c r="BT10" s="136"/>
      <c r="BU10" s="136" t="n">
        <v>2</v>
      </c>
      <c r="BV10" s="136" t="n">
        <v>2</v>
      </c>
      <c r="BW10" s="178" t="n">
        <f aca="false">(BX10*$BX$6+BY10*$BY$6+BZ10*$BZ$6+CA10*$CA$6+CB10*$CB$6+CC10*$CC$6+CD10*$CD$6+CE10*$CE$6+CF10*$CF$6+CG10*$CG$6+CH10*$CH$6+CI10*$CI$6)*1.2/60/7</f>
        <v>1.94285714285714</v>
      </c>
      <c r="BX10" s="136" t="n">
        <v>3</v>
      </c>
      <c r="BY10" s="136" t="n">
        <v>2</v>
      </c>
      <c r="BZ10" s="136" t="n">
        <v>6</v>
      </c>
      <c r="CA10" s="136" t="n">
        <v>3</v>
      </c>
      <c r="CB10" s="136"/>
      <c r="CC10" s="136" t="n">
        <v>1</v>
      </c>
      <c r="CD10" s="136"/>
      <c r="CE10" s="136"/>
      <c r="CF10" s="136"/>
      <c r="CG10" s="136" t="n">
        <v>3</v>
      </c>
      <c r="CH10" s="136" t="n">
        <v>3</v>
      </c>
      <c r="CI10" s="136" t="n">
        <v>3</v>
      </c>
    </row>
    <row r="11" customFormat="false" ht="135" hidden="false" customHeight="false" outlineLevel="0" collapsed="false">
      <c r="A11" s="166" t="n">
        <v>5</v>
      </c>
      <c r="B11" s="166" t="s">
        <v>171</v>
      </c>
      <c r="C11" s="166" t="s">
        <v>177</v>
      </c>
      <c r="D11" s="167" t="s">
        <v>178</v>
      </c>
      <c r="E11" s="168" t="s">
        <v>179</v>
      </c>
      <c r="F11" s="168"/>
      <c r="G11" s="169" t="s">
        <v>154</v>
      </c>
      <c r="H11" s="169" t="s">
        <v>180</v>
      </c>
      <c r="I11" s="166" t="s">
        <v>181</v>
      </c>
      <c r="J11" s="166" t="s">
        <v>157</v>
      </c>
      <c r="K11" s="170" t="str">
        <f aca="false">IF(W11&gt;$Y$2,IF(W11&gt;$Y$3,IF(W11&gt;$AC$2,"上級","中級"),"初級"),"基礎")</f>
        <v>初級</v>
      </c>
      <c r="L11" s="171" t="s">
        <v>176</v>
      </c>
      <c r="M11" s="172" t="n">
        <f aca="false">SUM(AE11,AX11,BW11)</f>
        <v>6.02857142857143</v>
      </c>
      <c r="N11" s="173" t="s">
        <v>159</v>
      </c>
      <c r="O11" s="174"/>
      <c r="P11" s="173"/>
      <c r="Q11" s="173"/>
      <c r="R11" s="173"/>
      <c r="S11" s="173"/>
      <c r="T11" s="173"/>
      <c r="U11" s="173"/>
      <c r="V11" s="135"/>
      <c r="W11" s="175" t="n">
        <f aca="false">SUM(X11:AD11)/SUM($X$6:$AD$6)*100</f>
        <v>40.625</v>
      </c>
      <c r="X11" s="136" t="n">
        <v>2</v>
      </c>
      <c r="Z11" s="136" t="n">
        <v>3</v>
      </c>
      <c r="AA11" s="136" t="n">
        <v>3</v>
      </c>
      <c r="AB11" s="136" t="n">
        <v>2</v>
      </c>
      <c r="AC11" s="136" t="n">
        <v>3</v>
      </c>
      <c r="AE11" s="176" t="n">
        <f aca="false">(AF11*$AF$6+AG11*$AG$6+AH11*$AH$6+AI11*$AI$6+AJ11*$AJ$6+AK11*$AK$6+AL11*$AL$6+AM11*$AM$6+AN11*$AN$6+AO11*$AO$6+AP11*$AP$6+AQ11*$AQ$6+AR11*$AR$6+AS11*$AS$6+AT11*$AT$6+AU11*$AU$6+AV11*$AV$6+AW11*$AW$6)*1.2/60/7</f>
        <v>0</v>
      </c>
      <c r="AF11" s="136"/>
      <c r="AG11" s="136"/>
      <c r="AH11" s="136"/>
      <c r="AI11" s="136"/>
      <c r="AJ11" s="136"/>
      <c r="AK11" s="136"/>
      <c r="AL11" s="136"/>
      <c r="AM11" s="136"/>
      <c r="AN11" s="136"/>
      <c r="AO11" s="136"/>
      <c r="AP11" s="136"/>
      <c r="AQ11" s="136"/>
      <c r="AR11" s="136"/>
      <c r="AS11" s="136"/>
      <c r="AT11" s="136"/>
      <c r="AU11" s="136"/>
      <c r="AV11" s="136"/>
      <c r="AW11" s="136"/>
      <c r="AX11" s="177" t="n">
        <f aca="false">(AY11*$AY$6+AZ11*$AZ$6+BA11*$BA$6+BB11*$BB$6+BC11*$BC$6+BD11*$BD$6+BE11*$BE$6+BF11*$BF$6+BG11*$BG$6+BH11*$BH$6+BI11*$BI$6+BJ11*$BJ$6+BK11*$BK$6+BL11*$BL$6+BM11*$BM$6+BN11*$BN$6+BO11*$BO$6+BP11*$BP$6+BQ11*$BQ$6+BR11*$BR$6+BS11*$BS$6+BT11*$BT$6+BU11*$BU$6+BV11*$BV$6)*1.2/60/7</f>
        <v>3.37142857142857</v>
      </c>
      <c r="AY11" s="136" t="n">
        <v>5</v>
      </c>
      <c r="AZ11" s="136" t="n">
        <v>1</v>
      </c>
      <c r="BA11" s="136"/>
      <c r="BB11" s="136" t="n">
        <v>2</v>
      </c>
      <c r="BC11" s="136"/>
      <c r="BD11" s="136"/>
      <c r="BE11" s="136"/>
      <c r="BF11" s="136" t="n">
        <v>2</v>
      </c>
      <c r="BG11" s="136"/>
      <c r="BH11" s="136" t="n">
        <v>2</v>
      </c>
      <c r="BI11" s="136"/>
      <c r="BJ11" s="136"/>
      <c r="BK11" s="136"/>
      <c r="BL11" s="136" t="n">
        <v>1</v>
      </c>
      <c r="BM11" s="136"/>
      <c r="BN11" s="136"/>
      <c r="BO11" s="136"/>
      <c r="BP11" s="136"/>
      <c r="BQ11" s="136"/>
      <c r="BR11" s="136"/>
      <c r="BS11" s="136"/>
      <c r="BT11" s="136"/>
      <c r="BU11" s="136" t="n">
        <v>8</v>
      </c>
      <c r="BV11" s="136" t="n">
        <v>5</v>
      </c>
      <c r="BW11" s="178" t="n">
        <f aca="false">(BX11*$BX$6+BY11*$BY$6+BZ11*$BZ$6+CA11*$CA$6+CB11*$CB$6+CC11*$CC$6+CD11*$CD$6+CE11*$CE$6+CF11*$CF$6+CG11*$CG$6+CH11*$CH$6+CI11*$CI$6)*1.2/60/7</f>
        <v>2.65714285714286</v>
      </c>
      <c r="BX11" s="136" t="n">
        <v>5</v>
      </c>
      <c r="BY11" s="136" t="n">
        <v>2</v>
      </c>
      <c r="BZ11" s="136" t="n">
        <v>1</v>
      </c>
      <c r="CA11" s="136" t="n">
        <v>5</v>
      </c>
      <c r="CB11" s="136"/>
      <c r="CC11" s="136" t="n">
        <v>1</v>
      </c>
      <c r="CD11" s="136"/>
      <c r="CE11" s="136"/>
      <c r="CF11" s="136"/>
      <c r="CG11" s="136" t="n">
        <v>5</v>
      </c>
      <c r="CH11" s="136" t="n">
        <v>2</v>
      </c>
      <c r="CI11" s="136" t="n">
        <v>5</v>
      </c>
    </row>
    <row r="12" customFormat="false" ht="33.75" hidden="false" customHeight="false" outlineLevel="0" collapsed="false">
      <c r="A12" s="166" t="n">
        <v>6</v>
      </c>
      <c r="B12" s="166" t="s">
        <v>171</v>
      </c>
      <c r="C12" s="166" t="s">
        <v>182</v>
      </c>
      <c r="D12" s="167" t="s">
        <v>183</v>
      </c>
      <c r="E12" s="168" t="s">
        <v>184</v>
      </c>
      <c r="F12" s="168" t="s">
        <v>185</v>
      </c>
      <c r="G12" s="169" t="s">
        <v>154</v>
      </c>
      <c r="H12" s="169" t="s">
        <v>180</v>
      </c>
      <c r="I12" s="169" t="s">
        <v>89</v>
      </c>
      <c r="J12" s="166" t="s">
        <v>157</v>
      </c>
      <c r="K12" s="170" t="str">
        <f aca="false">IF(W12&gt;$Y$2,IF(W12&gt;$Y$3,IF(W12&gt;$AC$2,"上級","中級"),"初級"),"基礎")</f>
        <v>初級</v>
      </c>
      <c r="L12" s="171" t="s">
        <v>176</v>
      </c>
      <c r="M12" s="172" t="n">
        <f aca="false">SUM(AE12,AX12,BW12)</f>
        <v>3.54285714285714</v>
      </c>
      <c r="N12" s="173" t="s">
        <v>159</v>
      </c>
      <c r="O12" s="174"/>
      <c r="P12" s="173"/>
      <c r="Q12" s="173"/>
      <c r="R12" s="173"/>
      <c r="S12" s="173"/>
      <c r="T12" s="173"/>
      <c r="U12" s="173"/>
      <c r="V12" s="135"/>
      <c r="W12" s="175" t="n">
        <f aca="false">SUM(X12:AD12)/SUM($X$6:$AD$6)*100</f>
        <v>28.125</v>
      </c>
      <c r="AA12" s="136" t="n">
        <v>5</v>
      </c>
      <c r="AB12" s="136" t="n">
        <v>4</v>
      </c>
      <c r="AE12" s="176" t="n">
        <f aca="false">(AF12*$AF$6+AG12*$AG$6+AH12*$AH$6+AI12*$AI$6+AJ12*$AJ$6+AK12*$AK$6+AL12*$AL$6+AM12*$AM$6+AN12*$AN$6+AO12*$AO$6+AP12*$AP$6+AQ12*$AQ$6+AR12*$AR$6+AS12*$AS$6+AT12*$AT$6+AU12*$AU$6+AV12*$AV$6+AW12*$AW$6)*1.2/60/7</f>
        <v>0</v>
      </c>
      <c r="AF12" s="136"/>
      <c r="AG12" s="136"/>
      <c r="AH12" s="136"/>
      <c r="AI12" s="136"/>
      <c r="AJ12" s="136"/>
      <c r="AK12" s="136"/>
      <c r="AL12" s="136"/>
      <c r="AM12" s="136"/>
      <c r="AN12" s="136"/>
      <c r="AO12" s="136"/>
      <c r="AP12" s="136"/>
      <c r="AQ12" s="136"/>
      <c r="AR12" s="136"/>
      <c r="AS12" s="136"/>
      <c r="AT12" s="136"/>
      <c r="AU12" s="136"/>
      <c r="AV12" s="136"/>
      <c r="AW12" s="136"/>
      <c r="AX12" s="177" t="n">
        <f aca="false">(AY12*$AY$6+AZ12*$AZ$6+BA12*$BA$6+BB12*$BB$6+BC12*$BC$6+BD12*$BD$6+BE12*$BE$6+BF12*$BF$6+BG12*$BG$6+BH12*$BH$6+BI12*$BI$6+BJ12*$BJ$6+BK12*$BK$6+BL12*$BL$6+BM12*$BM$6+BN12*$BN$6+BO12*$BO$6+BP12*$BP$6+BQ12*$BQ$6+BR12*$BR$6+BS12*$BS$6+BT12*$BT$6+BU12*$BU$6+BV12*$BV$6)*1.2/60/7</f>
        <v>1.88571428571429</v>
      </c>
      <c r="AY12" s="136" t="n">
        <v>4</v>
      </c>
      <c r="AZ12" s="136"/>
      <c r="BA12" s="136"/>
      <c r="BB12" s="136" t="n">
        <v>2</v>
      </c>
      <c r="BC12" s="136"/>
      <c r="BD12" s="136"/>
      <c r="BE12" s="136"/>
      <c r="BF12" s="136"/>
      <c r="BG12" s="136"/>
      <c r="BH12" s="136"/>
      <c r="BI12" s="136"/>
      <c r="BJ12" s="136"/>
      <c r="BK12" s="136"/>
      <c r="BL12" s="136"/>
      <c r="BM12" s="136"/>
      <c r="BN12" s="136"/>
      <c r="BO12" s="136"/>
      <c r="BP12" s="136"/>
      <c r="BQ12" s="136"/>
      <c r="BR12" s="136"/>
      <c r="BS12" s="136"/>
      <c r="BT12" s="136"/>
      <c r="BU12" s="136" t="n">
        <v>4</v>
      </c>
      <c r="BV12" s="136" t="n">
        <v>4</v>
      </c>
      <c r="BW12" s="178" t="n">
        <f aca="false">(BX12*$BX$6+BY12*$BY$6+BZ12*$BZ$6+CA12*$CA$6+CB12*$CB$6+CC12*$CC$6+CD12*$CD$6+CE12*$CE$6+CF12*$CF$6+CG12*$CG$6+CH12*$CH$6+CI12*$CI$6)*1.2/60/7</f>
        <v>1.65714285714286</v>
      </c>
      <c r="BX12" s="136" t="n">
        <v>4</v>
      </c>
      <c r="BY12" s="136" t="n">
        <v>1</v>
      </c>
      <c r="BZ12" s="136"/>
      <c r="CA12" s="136" t="n">
        <v>3</v>
      </c>
      <c r="CB12" s="136"/>
      <c r="CC12" s="136"/>
      <c r="CD12" s="136"/>
      <c r="CE12" s="136"/>
      <c r="CF12" s="136"/>
      <c r="CG12" s="136" t="n">
        <v>3</v>
      </c>
      <c r="CH12" s="136" t="n">
        <v>3</v>
      </c>
      <c r="CI12" s="136" t="n">
        <v>3</v>
      </c>
    </row>
    <row r="13" customFormat="false" ht="45.75" hidden="false" customHeight="false" outlineLevel="0" collapsed="false">
      <c r="A13" s="166" t="n">
        <v>7</v>
      </c>
      <c r="B13" s="166" t="s">
        <v>186</v>
      </c>
      <c r="C13" s="166" t="s">
        <v>187</v>
      </c>
      <c r="D13" s="167" t="s">
        <v>188</v>
      </c>
      <c r="E13" s="168" t="s">
        <v>189</v>
      </c>
      <c r="F13" s="168"/>
      <c r="G13" s="169" t="s">
        <v>154</v>
      </c>
      <c r="H13" s="169" t="s">
        <v>190</v>
      </c>
      <c r="I13" s="166" t="s">
        <v>191</v>
      </c>
      <c r="J13" s="166" t="s">
        <v>157</v>
      </c>
      <c r="K13" s="170" t="str">
        <f aca="false">IF(W13&gt;$Y$2,IF(W13&gt;$Y$3,IF(W13&gt;$AC$2,"上級","中級"),"初級"),"基礎")</f>
        <v>基礎</v>
      </c>
      <c r="L13" s="171" t="s">
        <v>176</v>
      </c>
      <c r="M13" s="172" t="n">
        <f aca="false">SUM(AE13,AX13,BW13)</f>
        <v>3.65714285714286</v>
      </c>
      <c r="N13" s="173" t="s">
        <v>159</v>
      </c>
      <c r="O13" s="174"/>
      <c r="P13" s="173"/>
      <c r="Q13" s="173"/>
      <c r="R13" s="173"/>
      <c r="S13" s="173"/>
      <c r="T13" s="173"/>
      <c r="U13" s="173"/>
      <c r="V13" s="135"/>
      <c r="W13" s="175" t="n">
        <f aca="false">SUM(X13:AD13)/SUM($X$6:$AD$6)*100</f>
        <v>21.875</v>
      </c>
      <c r="X13" s="136" t="n">
        <v>3</v>
      </c>
      <c r="Y13" s="136" t="n">
        <v>1</v>
      </c>
      <c r="Z13" s="136" t="n">
        <v>3</v>
      </c>
      <c r="AE13" s="176" t="n">
        <f aca="false">(AF13*$AF$6+AG13*$AG$6+AH13*$AH$6+AI13*$AI$6+AJ13*$AJ$6+AK13*$AK$6+AL13*$AL$6+AM13*$AM$6+AN13*$AN$6+AO13*$AO$6+AP13*$AP$6+AQ13*$AQ$6+AR13*$AR$6+AS13*$AS$6+AT13*$AT$6+AU13*$AU$6+AV13*$AV$6+AW13*$AW$6)*1.2/60/7</f>
        <v>0</v>
      </c>
      <c r="AF13" s="136"/>
      <c r="AG13" s="136"/>
      <c r="AH13" s="136"/>
      <c r="AI13" s="136"/>
      <c r="AJ13" s="136"/>
      <c r="AK13" s="136"/>
      <c r="AL13" s="136"/>
      <c r="AM13" s="136"/>
      <c r="AN13" s="136"/>
      <c r="AO13" s="136"/>
      <c r="AP13" s="136"/>
      <c r="AQ13" s="136"/>
      <c r="AR13" s="136"/>
      <c r="AS13" s="136"/>
      <c r="AT13" s="136"/>
      <c r="AU13" s="136"/>
      <c r="AV13" s="136"/>
      <c r="AW13" s="136"/>
      <c r="AX13" s="177" t="n">
        <f aca="false">(AY13*$AY$6+AZ13*$AZ$6+BA13*$BA$6+BB13*$BB$6+BC13*$BC$6+BD13*$BD$6+BE13*$BE$6+BF13*$BF$6+BG13*$BG$6+BH13*$BH$6+BI13*$BI$6+BJ13*$BJ$6+BK13*$BK$6+BL13*$BL$6+BM13*$BM$6+BN13*$BN$6+BO13*$BO$6+BP13*$BP$6+BQ13*$BQ$6+BR13*$BR$6+BS13*$BS$6+BT13*$BT$6+BU13*$BU$6+BV13*$BV$6)*1.2/60/7</f>
        <v>2.48571428571429</v>
      </c>
      <c r="AY13" s="136" t="n">
        <v>4</v>
      </c>
      <c r="AZ13" s="136"/>
      <c r="BA13" s="136"/>
      <c r="BB13" s="136"/>
      <c r="BC13" s="136"/>
      <c r="BD13" s="136"/>
      <c r="BE13" s="136"/>
      <c r="BF13" s="136"/>
      <c r="BG13" s="136"/>
      <c r="BH13" s="136"/>
      <c r="BI13" s="136"/>
      <c r="BJ13" s="136"/>
      <c r="BK13" s="136"/>
      <c r="BL13" s="136" t="n">
        <v>2</v>
      </c>
      <c r="BM13" s="136"/>
      <c r="BN13" s="136"/>
      <c r="BO13" s="136"/>
      <c r="BP13" s="136" t="n">
        <v>1</v>
      </c>
      <c r="BQ13" s="136"/>
      <c r="BR13" s="136"/>
      <c r="BS13" s="136"/>
      <c r="BT13" s="136"/>
      <c r="BU13" s="136" t="n">
        <v>6</v>
      </c>
      <c r="BV13" s="136" t="n">
        <v>4</v>
      </c>
      <c r="BW13" s="178" t="n">
        <f aca="false">(BX13*$BX$6+BY13*$BY$6+BZ13*$BZ$6+CA13*$CA$6+CB13*$CB$6+CC13*$CC$6+CD13*$CD$6+CE13*$CE$6+CF13*$CF$6+CG13*$CG$6+CH13*$CH$6+CI13*$CI$6)*1.2/60/7</f>
        <v>1.17142857142857</v>
      </c>
      <c r="BX13" s="136" t="n">
        <v>2</v>
      </c>
      <c r="BY13" s="136" t="n">
        <v>2</v>
      </c>
      <c r="BZ13" s="136" t="n">
        <v>2</v>
      </c>
      <c r="CA13" s="136" t="n">
        <v>3</v>
      </c>
      <c r="CB13" s="136"/>
      <c r="CC13" s="136"/>
      <c r="CD13" s="136"/>
      <c r="CE13" s="136"/>
      <c r="CF13" s="136"/>
      <c r="CG13" s="136" t="n">
        <v>2</v>
      </c>
      <c r="CH13" s="136" t="n">
        <v>2</v>
      </c>
      <c r="CI13" s="136" t="n">
        <v>2</v>
      </c>
    </row>
    <row r="14" customFormat="false" ht="79.5" hidden="false" customHeight="false" outlineLevel="0" collapsed="false">
      <c r="A14" s="166" t="n">
        <v>8</v>
      </c>
      <c r="B14" s="166" t="s">
        <v>192</v>
      </c>
      <c r="C14" s="166" t="s">
        <v>193</v>
      </c>
      <c r="D14" s="167" t="s">
        <v>194</v>
      </c>
      <c r="E14" s="168" t="s">
        <v>195</v>
      </c>
      <c r="F14" s="168"/>
      <c r="G14" s="169" t="s">
        <v>154</v>
      </c>
      <c r="H14" s="169" t="s">
        <v>190</v>
      </c>
      <c r="I14" s="179" t="s">
        <v>191</v>
      </c>
      <c r="J14" s="169" t="s">
        <v>157</v>
      </c>
      <c r="K14" s="170" t="str">
        <f aca="false">IF(W14&gt;$Y$2,IF(W14&gt;$Y$3,IF(W14&gt;$AC$2,"上級","中級"),"初級"),"基礎")</f>
        <v>基礎</v>
      </c>
      <c r="L14" s="171"/>
      <c r="M14" s="172" t="n">
        <f aca="false">SUM(AE14,AX14,BW14)</f>
        <v>4.77142857142857</v>
      </c>
      <c r="N14" s="173" t="s">
        <v>159</v>
      </c>
      <c r="O14" s="174"/>
      <c r="P14" s="173"/>
      <c r="Q14" s="173"/>
      <c r="R14" s="173"/>
      <c r="S14" s="173"/>
      <c r="T14" s="173"/>
      <c r="U14" s="173"/>
      <c r="V14" s="135"/>
      <c r="W14" s="175" t="n">
        <f aca="false">SUM(X14:AD14)/SUM($X$6:$AD$6)*100</f>
        <v>21.875</v>
      </c>
      <c r="X14" s="136" t="n">
        <v>3</v>
      </c>
      <c r="Y14" s="136" t="n">
        <v>1</v>
      </c>
      <c r="Z14" s="136" t="n">
        <v>3</v>
      </c>
      <c r="AE14" s="176" t="n">
        <f aca="false">(AF14*$AF$6+AG14*$AG$6+AH14*$AH$6+AI14*$AI$6+AJ14*$AJ$6+AK14*$AK$6+AL14*$AL$6+AM14*$AM$6+AN14*$AN$6+AO14*$AO$6+AP14*$AP$6+AQ14*$AQ$6+AR14*$AR$6+AS14*$AS$6+AT14*$AT$6+AU14*$AU$6+AV14*$AV$6+AW14*$AW$6)*1.2/60/7</f>
        <v>0</v>
      </c>
      <c r="AF14" s="136"/>
      <c r="AG14" s="136"/>
      <c r="AH14" s="136"/>
      <c r="AI14" s="136"/>
      <c r="AJ14" s="136"/>
      <c r="AK14" s="136"/>
      <c r="AL14" s="136"/>
      <c r="AM14" s="136"/>
      <c r="AN14" s="136"/>
      <c r="AO14" s="136"/>
      <c r="AP14" s="136"/>
      <c r="AQ14" s="136"/>
      <c r="AR14" s="136"/>
      <c r="AS14" s="136"/>
      <c r="AT14" s="136"/>
      <c r="AU14" s="136"/>
      <c r="AV14" s="136"/>
      <c r="AW14" s="136"/>
      <c r="AX14" s="177" t="n">
        <f aca="false">(AY14*$AY$6+AZ14*$AZ$6+BA14*$BA$6+BB14*$BB$6+BC14*$BC$6+BD14*$BD$6+BE14*$BE$6+BF14*$BF$6+BG14*$BG$6+BH14*$BH$6+BI14*$BI$6+BJ14*$BJ$6+BK14*$BK$6+BL14*$BL$6+BM14*$BM$6+BN14*$BN$6+BO14*$BO$6+BP14*$BP$6+BQ14*$BQ$6+BR14*$BR$6+BS14*$BS$6+BT14*$BT$6+BU14*$BU$6+BV14*$BV$6)*1.2/60/7</f>
        <v>2.65714285714286</v>
      </c>
      <c r="AY14" s="136" t="n">
        <v>4</v>
      </c>
      <c r="AZ14" s="136"/>
      <c r="BA14" s="136"/>
      <c r="BB14" s="136"/>
      <c r="BC14" s="136"/>
      <c r="BD14" s="136"/>
      <c r="BE14" s="136"/>
      <c r="BF14" s="136"/>
      <c r="BG14" s="136"/>
      <c r="BH14" s="136"/>
      <c r="BI14" s="136"/>
      <c r="BJ14" s="136"/>
      <c r="BK14" s="136"/>
      <c r="BL14" s="136" t="n">
        <v>3</v>
      </c>
      <c r="BM14" s="136"/>
      <c r="BN14" s="136"/>
      <c r="BO14" s="136"/>
      <c r="BP14" s="136" t="n">
        <v>1</v>
      </c>
      <c r="BQ14" s="136"/>
      <c r="BR14" s="136"/>
      <c r="BS14" s="136"/>
      <c r="BT14" s="136"/>
      <c r="BU14" s="136" t="n">
        <v>6</v>
      </c>
      <c r="BV14" s="136" t="n">
        <v>4</v>
      </c>
      <c r="BW14" s="178" t="n">
        <f aca="false">(BX14*$BX$6+BY14*$BY$6+BZ14*$BZ$6+CA14*$CA$6+CB14*$CB$6+CC14*$CC$6+CD14*$CD$6+CE14*$CE$6+CF14*$CF$6+CG14*$CG$6+CH14*$CH$6+CI14*$CI$6)*1.2/60/7</f>
        <v>2.11428571428571</v>
      </c>
      <c r="BX14" s="136" t="n">
        <v>4</v>
      </c>
      <c r="BY14" s="136" t="n">
        <v>2</v>
      </c>
      <c r="BZ14" s="136" t="n">
        <v>3</v>
      </c>
      <c r="CA14" s="136" t="n">
        <v>3</v>
      </c>
      <c r="CB14" s="136"/>
      <c r="CC14" s="136"/>
      <c r="CD14" s="136"/>
      <c r="CE14" s="136"/>
      <c r="CF14" s="136"/>
      <c r="CG14" s="136" t="n">
        <v>4</v>
      </c>
      <c r="CH14" s="136" t="n">
        <v>3</v>
      </c>
      <c r="CI14" s="136" t="n">
        <v>4</v>
      </c>
    </row>
    <row r="15" customFormat="false" ht="112.5" hidden="false" customHeight="false" outlineLevel="0" collapsed="false">
      <c r="A15" s="166" t="n">
        <v>9</v>
      </c>
      <c r="B15" s="166" t="s">
        <v>196</v>
      </c>
      <c r="C15" s="166" t="s">
        <v>197</v>
      </c>
      <c r="D15" s="167" t="s">
        <v>198</v>
      </c>
      <c r="E15" s="168" t="s">
        <v>199</v>
      </c>
      <c r="F15" s="168" t="s">
        <v>200</v>
      </c>
      <c r="G15" s="169" t="s">
        <v>154</v>
      </c>
      <c r="H15" s="169" t="s">
        <v>155</v>
      </c>
      <c r="I15" s="169" t="s">
        <v>201</v>
      </c>
      <c r="J15" s="169" t="s">
        <v>157</v>
      </c>
      <c r="K15" s="170" t="str">
        <f aca="false">IF(W15&gt;$Y$2,IF(W15&gt;$Y$3,IF(W15&gt;$AC$2,"上級","中級"),"初級"),"基礎")</f>
        <v>基礎</v>
      </c>
      <c r="L15" s="171"/>
      <c r="M15" s="172" t="n">
        <f aca="false">SUM(AE15,AX15,BW15)</f>
        <v>2.4</v>
      </c>
      <c r="N15" s="173" t="s">
        <v>159</v>
      </c>
      <c r="O15" s="174"/>
      <c r="P15" s="173"/>
      <c r="Q15" s="173"/>
      <c r="R15" s="173"/>
      <c r="S15" s="173"/>
      <c r="T15" s="173"/>
      <c r="U15" s="173"/>
      <c r="V15" s="135"/>
      <c r="W15" s="175" t="n">
        <f aca="false">SUM(X15:AD15)/SUM($X$6:$AD$6)*100</f>
        <v>12.5</v>
      </c>
      <c r="X15" s="136" t="n">
        <v>2</v>
      </c>
      <c r="Z15" s="136" t="n">
        <v>2</v>
      </c>
      <c r="AE15" s="176" t="n">
        <f aca="false">(AF15*$AF$6+AG15*$AG$6+AH15*$AH$6+AI15*$AI$6+AJ15*$AJ$6+AK15*$AK$6+AL15*$AL$6+AM15*$AM$6+AN15*$AN$6+AO15*$AO$6+AP15*$AP$6+AQ15*$AQ$6+AR15*$AR$6+AS15*$AS$6+AT15*$AT$6+AU15*$AU$6+AV15*$AV$6+AW15*$AW$6)*1.2/60/7</f>
        <v>0</v>
      </c>
      <c r="AF15" s="136"/>
      <c r="AG15" s="136"/>
      <c r="AH15" s="136"/>
      <c r="AI15" s="136"/>
      <c r="AJ15" s="136"/>
      <c r="AK15" s="136"/>
      <c r="AL15" s="136"/>
      <c r="AM15" s="136"/>
      <c r="AN15" s="136"/>
      <c r="AO15" s="136"/>
      <c r="AP15" s="136"/>
      <c r="AQ15" s="136"/>
      <c r="AR15" s="136"/>
      <c r="AS15" s="136"/>
      <c r="AT15" s="136"/>
      <c r="AU15" s="136"/>
      <c r="AV15" s="136"/>
      <c r="AW15" s="136"/>
      <c r="AX15" s="177" t="n">
        <f aca="false">(AY15*$AY$6+AZ15*$AZ$6+BA15*$BA$6+BB15*$BB$6+BC15*$BC$6+BD15*$BD$6+BE15*$BE$6+BF15*$BF$6+BG15*$BG$6+BH15*$BH$6+BI15*$BI$6+BJ15*$BJ$6+BK15*$BK$6+BL15*$BL$6+BM15*$BM$6+BN15*$BN$6+BO15*$BO$6+BP15*$BP$6+BQ15*$BQ$6+BR15*$BR$6+BS15*$BS$6+BT15*$BT$6+BU15*$BU$6+BV15*$BV$6)*1.2/60/7</f>
        <v>1.02857142857143</v>
      </c>
      <c r="AY15" s="136" t="n">
        <v>2</v>
      </c>
      <c r="AZ15" s="136"/>
      <c r="BA15" s="136"/>
      <c r="BB15" s="136"/>
      <c r="BC15" s="136"/>
      <c r="BD15" s="136"/>
      <c r="BE15" s="136"/>
      <c r="BF15" s="136"/>
      <c r="BG15" s="136"/>
      <c r="BH15" s="136"/>
      <c r="BI15" s="136"/>
      <c r="BJ15" s="136"/>
      <c r="BK15" s="136"/>
      <c r="BL15" s="136" t="n">
        <v>3</v>
      </c>
      <c r="BM15" s="136"/>
      <c r="BN15" s="136"/>
      <c r="BO15" s="136"/>
      <c r="BP15" s="136"/>
      <c r="BQ15" s="136"/>
      <c r="BR15" s="136"/>
      <c r="BS15" s="136"/>
      <c r="BT15" s="136"/>
      <c r="BU15" s="136"/>
      <c r="BV15" s="136" t="n">
        <v>2</v>
      </c>
      <c r="BW15" s="178" t="n">
        <f aca="false">(BX15*$BX$6+BY15*$BY$6+BZ15*$BZ$6+CA15*$CA$6+CB15*$CB$6+CC15*$CC$6+CD15*$CD$6+CE15*$CE$6+CF15*$CF$6+CG15*$CG$6+CH15*$CH$6+CI15*$CI$6)*1.2/60/7</f>
        <v>1.37142857142857</v>
      </c>
      <c r="BX15" s="136" t="n">
        <v>2</v>
      </c>
      <c r="BY15" s="136" t="n">
        <v>3</v>
      </c>
      <c r="BZ15" s="136" t="n">
        <v>3</v>
      </c>
      <c r="CA15" s="136" t="n">
        <v>6</v>
      </c>
      <c r="CB15" s="136"/>
      <c r="CC15" s="136"/>
      <c r="CD15" s="136"/>
      <c r="CE15" s="136"/>
      <c r="CF15" s="136"/>
      <c r="CG15" s="136" t="n">
        <v>2</v>
      </c>
      <c r="CH15" s="136" t="n">
        <v>3</v>
      </c>
      <c r="CI15" s="136" t="n">
        <v>2</v>
      </c>
    </row>
    <row r="16" customFormat="false" ht="45" hidden="false" customHeight="false" outlineLevel="0" collapsed="false">
      <c r="A16" s="166" t="n">
        <v>10</v>
      </c>
      <c r="B16" s="166" t="s">
        <v>202</v>
      </c>
      <c r="C16" s="166" t="s">
        <v>203</v>
      </c>
      <c r="D16" s="167" t="s">
        <v>204</v>
      </c>
      <c r="E16" s="168" t="s">
        <v>205</v>
      </c>
      <c r="F16" s="168"/>
      <c r="G16" s="169" t="s">
        <v>154</v>
      </c>
      <c r="H16" s="169" t="s">
        <v>206</v>
      </c>
      <c r="I16" s="166" t="s">
        <v>165</v>
      </c>
      <c r="J16" s="166" t="s">
        <v>157</v>
      </c>
      <c r="K16" s="170" t="str">
        <f aca="false">IF(W16&gt;$Y$2,IF(W16&gt;$Y$3,IF(W16&gt;$AC$2,"上級","中級"),"初級"),"基礎")</f>
        <v>初級</v>
      </c>
      <c r="L16" s="171" t="s">
        <v>158</v>
      </c>
      <c r="M16" s="172" t="n">
        <f aca="false">SUM(AE16,AX16,BW16)</f>
        <v>4.8</v>
      </c>
      <c r="N16" s="173" t="s">
        <v>159</v>
      </c>
      <c r="O16" s="174"/>
      <c r="P16" s="173"/>
      <c r="Q16" s="173"/>
      <c r="R16" s="173"/>
      <c r="S16" s="173"/>
      <c r="T16" s="173"/>
      <c r="U16" s="173"/>
      <c r="V16" s="135"/>
      <c r="W16" s="175" t="n">
        <f aca="false">SUM(X16:AD16)/SUM($X$6:$AD$6)*100</f>
        <v>28.125</v>
      </c>
      <c r="X16" s="136" t="n">
        <v>3</v>
      </c>
      <c r="Z16" s="136" t="n">
        <v>3</v>
      </c>
      <c r="AA16" s="136" t="n">
        <v>3</v>
      </c>
      <c r="AE16" s="176" t="n">
        <f aca="false">(AF16*$AF$6+AG16*$AG$6+AH16*$AH$6+AI16*$AI$6+AJ16*$AJ$6+AK16*$AK$6+AL16*$AL$6+AM16*$AM$6+AN16*$AN$6+AO16*$AO$6+AP16*$AP$6+AQ16*$AQ$6+AR16*$AR$6+AS16*$AS$6+AT16*$AT$6+AU16*$AU$6+AV16*$AV$6+AW16*$AW$6)*1.2/60/7</f>
        <v>0</v>
      </c>
      <c r="AF16" s="136"/>
      <c r="AG16" s="136"/>
      <c r="AH16" s="136"/>
      <c r="AI16" s="136"/>
      <c r="AJ16" s="136"/>
      <c r="AK16" s="136"/>
      <c r="AL16" s="136"/>
      <c r="AM16" s="136"/>
      <c r="AN16" s="136"/>
      <c r="AO16" s="136"/>
      <c r="AP16" s="136"/>
      <c r="AQ16" s="136"/>
      <c r="AR16" s="136"/>
      <c r="AS16" s="136"/>
      <c r="AT16" s="136"/>
      <c r="AU16" s="136"/>
      <c r="AV16" s="136"/>
      <c r="AW16" s="136"/>
      <c r="AX16" s="177" t="n">
        <f aca="false">(AY16*$AY$6+AZ16*$AZ$6+BA16*$BA$6+BB16*$BB$6+BC16*$BC$6+BD16*$BD$6+BE16*$BE$6+BF16*$BF$6+BG16*$BG$6+BH16*$BH$6+BI16*$BI$6+BJ16*$BJ$6+BK16*$BK$6+BL16*$BL$6+BM16*$BM$6+BN16*$BN$6+BO16*$BO$6+BP16*$BP$6+BQ16*$BQ$6+BR16*$BR$6+BS16*$BS$6+BT16*$BT$6+BU16*$BU$6+BV16*$BV$6)*1.2/60/7</f>
        <v>2.4</v>
      </c>
      <c r="AY16" s="136" t="n">
        <v>4</v>
      </c>
      <c r="AZ16" s="136"/>
      <c r="BA16" s="136" t="n">
        <v>1</v>
      </c>
      <c r="BB16" s="136"/>
      <c r="BC16" s="136"/>
      <c r="BD16" s="136"/>
      <c r="BE16" s="136"/>
      <c r="BF16" s="136"/>
      <c r="BG16" s="136"/>
      <c r="BH16" s="136"/>
      <c r="BI16" s="136"/>
      <c r="BJ16" s="136"/>
      <c r="BK16" s="136"/>
      <c r="BL16" s="136"/>
      <c r="BM16" s="136" t="n">
        <v>1</v>
      </c>
      <c r="BN16" s="136"/>
      <c r="BO16" s="136"/>
      <c r="BP16" s="136"/>
      <c r="BQ16" s="136"/>
      <c r="BR16" s="136"/>
      <c r="BS16" s="136"/>
      <c r="BT16" s="136"/>
      <c r="BU16" s="136" t="n">
        <v>6</v>
      </c>
      <c r="BV16" s="136" t="n">
        <v>4</v>
      </c>
      <c r="BW16" s="178" t="n">
        <f aca="false">(BX16*$BX$6+BY16*$BY$6+BZ16*$BZ$6+CA16*$CA$6+CB16*$CB$6+CC16*$CC$6+CD16*$CD$6+CE16*$CE$6+CF16*$CF$6+CG16*$CG$6+CH16*$CH$6+CI16*$CI$6)*1.2/60/7</f>
        <v>2.4</v>
      </c>
      <c r="BX16" s="136" t="n">
        <v>4</v>
      </c>
      <c r="BY16" s="136" t="n">
        <v>1</v>
      </c>
      <c r="BZ16" s="136" t="n">
        <v>5</v>
      </c>
      <c r="CA16" s="136" t="n">
        <v>4</v>
      </c>
      <c r="CB16" s="136"/>
      <c r="CC16" s="136"/>
      <c r="CD16" s="136"/>
      <c r="CE16" s="136"/>
      <c r="CF16" s="136"/>
      <c r="CG16" s="136" t="n">
        <v>5</v>
      </c>
      <c r="CH16" s="136" t="n">
        <v>4</v>
      </c>
      <c r="CI16" s="136" t="n">
        <v>4</v>
      </c>
    </row>
    <row r="17" customFormat="false" ht="36" hidden="false" customHeight="false" outlineLevel="0" collapsed="false">
      <c r="A17" s="166" t="n">
        <v>11</v>
      </c>
      <c r="B17" s="166" t="s">
        <v>207</v>
      </c>
      <c r="C17" s="166" t="s">
        <v>208</v>
      </c>
      <c r="D17" s="167" t="s">
        <v>209</v>
      </c>
      <c r="E17" s="168" t="s">
        <v>210</v>
      </c>
      <c r="F17" s="168"/>
      <c r="G17" s="169" t="s">
        <v>154</v>
      </c>
      <c r="H17" s="169" t="s">
        <v>206</v>
      </c>
      <c r="I17" s="166" t="s">
        <v>181</v>
      </c>
      <c r="J17" s="166" t="s">
        <v>157</v>
      </c>
      <c r="K17" s="170" t="str">
        <f aca="false">IF(W17&gt;$Y$2,IF(W17&gt;$Y$3,IF(W17&gt;$AC$2,"上級","中級"),"初級"),"基礎")</f>
        <v>初級</v>
      </c>
      <c r="L17" s="171" t="s">
        <v>158</v>
      </c>
      <c r="M17" s="172" t="n">
        <f aca="false">SUM(AE17,AX17,BW17)</f>
        <v>7.08571428571429</v>
      </c>
      <c r="N17" s="173" t="s">
        <v>159</v>
      </c>
      <c r="O17" s="174"/>
      <c r="P17" s="173"/>
      <c r="Q17" s="173"/>
      <c r="R17" s="173"/>
      <c r="S17" s="173"/>
      <c r="T17" s="173"/>
      <c r="U17" s="173"/>
      <c r="V17" s="135"/>
      <c r="W17" s="175" t="n">
        <f aca="false">SUM(X17:AD17)/SUM($X$6:$AD$6)*100</f>
        <v>40.625</v>
      </c>
      <c r="X17" s="136" t="n">
        <v>3</v>
      </c>
      <c r="Z17" s="136" t="n">
        <v>2</v>
      </c>
      <c r="AA17" s="136" t="n">
        <v>3</v>
      </c>
      <c r="AB17" s="136" t="n">
        <v>2</v>
      </c>
      <c r="AC17" s="136" t="n">
        <v>3</v>
      </c>
      <c r="AE17" s="176" t="n">
        <f aca="false">(AF17*$AF$6+AG17*$AG$6+AH17*$AH$6+AI17*$AI$6+AJ17*$AJ$6+AK17*$AK$6+AL17*$AL$6+AM17*$AM$6+AN17*$AN$6+AO17*$AO$6+AP17*$AP$6+AQ17*$AQ$6+AR17*$AR$6+AS17*$AS$6+AT17*$AT$6+AU17*$AU$6+AV17*$AV$6+AW17*$AW$6)*1.2/60/7</f>
        <v>0</v>
      </c>
      <c r="AF17" s="136"/>
      <c r="AG17" s="136"/>
      <c r="AH17" s="136"/>
      <c r="AI17" s="136"/>
      <c r="AJ17" s="136"/>
      <c r="AK17" s="136"/>
      <c r="AL17" s="136"/>
      <c r="AM17" s="136"/>
      <c r="AN17" s="136"/>
      <c r="AO17" s="136"/>
      <c r="AP17" s="136"/>
      <c r="AQ17" s="136"/>
      <c r="AR17" s="136"/>
      <c r="AS17" s="136"/>
      <c r="AT17" s="136"/>
      <c r="AU17" s="136"/>
      <c r="AV17" s="136"/>
      <c r="AW17" s="136"/>
      <c r="AX17" s="177" t="n">
        <f aca="false">(AY17*$AY$6+AZ17*$AZ$6+BA17*$BA$6+BB17*$BB$6+BC17*$BC$6+BD17*$BD$6+BE17*$BE$6+BF17*$BF$6+BG17*$BG$6+BH17*$BH$6+BI17*$BI$6+BJ17*$BJ$6+BK17*$BK$6+BL17*$BL$6+BM17*$BM$6+BN17*$BN$6+BO17*$BO$6+BP17*$BP$6+BQ17*$BQ$6+BR17*$BR$6+BS17*$BS$6+BT17*$BT$6+BU17*$BU$6+BV17*$BV$6)*1.2/60/7</f>
        <v>3.77142857142857</v>
      </c>
      <c r="AY17" s="136" t="n">
        <v>4</v>
      </c>
      <c r="AZ17" s="136"/>
      <c r="BA17" s="136" t="n">
        <v>1</v>
      </c>
      <c r="BB17" s="136"/>
      <c r="BC17" s="136" t="n">
        <v>1</v>
      </c>
      <c r="BD17" s="136" t="n">
        <v>1</v>
      </c>
      <c r="BE17" s="136"/>
      <c r="BF17" s="136"/>
      <c r="BG17" s="136"/>
      <c r="BH17" s="136"/>
      <c r="BI17" s="136" t="n">
        <v>2</v>
      </c>
      <c r="BJ17" s="136"/>
      <c r="BK17" s="136"/>
      <c r="BL17" s="136"/>
      <c r="BM17" s="136"/>
      <c r="BN17" s="136" t="n">
        <v>1</v>
      </c>
      <c r="BO17" s="136"/>
      <c r="BP17" s="136"/>
      <c r="BQ17" s="136"/>
      <c r="BR17" s="136"/>
      <c r="BS17" s="136"/>
      <c r="BT17" s="136"/>
      <c r="BU17" s="136" t="n">
        <v>8</v>
      </c>
      <c r="BV17" s="136" t="n">
        <v>4</v>
      </c>
      <c r="BW17" s="178" t="n">
        <f aca="false">(BX17*$BX$6+BY17*$BY$6+BZ17*$BZ$6+CA17*$CA$6+CB17*$CB$6+CC17*$CC$6+CD17*$CD$6+CE17*$CE$6+CF17*$CF$6+CG17*$CG$6+CH17*$CH$6+CI17*$CI$6)*1.2/60/7</f>
        <v>3.31428571428571</v>
      </c>
      <c r="BX17" s="136" t="n">
        <v>3</v>
      </c>
      <c r="BY17" s="136" t="n">
        <v>1</v>
      </c>
      <c r="BZ17" s="136" t="n">
        <v>10</v>
      </c>
      <c r="CA17" s="136" t="n">
        <v>10</v>
      </c>
      <c r="CB17" s="136"/>
      <c r="CC17" s="136"/>
      <c r="CD17" s="136"/>
      <c r="CE17" s="136"/>
      <c r="CF17" s="136"/>
      <c r="CG17" s="136" t="n">
        <v>10</v>
      </c>
      <c r="CH17" s="136" t="n">
        <v>4</v>
      </c>
      <c r="CI17" s="136" t="n">
        <v>3</v>
      </c>
    </row>
    <row r="18" customFormat="false" ht="24" hidden="false" customHeight="false" outlineLevel="0" collapsed="false">
      <c r="A18" s="166" t="n">
        <v>12</v>
      </c>
      <c r="B18" s="166" t="s">
        <v>207</v>
      </c>
      <c r="C18" s="166" t="s">
        <v>211</v>
      </c>
      <c r="D18" s="167" t="s">
        <v>212</v>
      </c>
      <c r="E18" s="168" t="s">
        <v>213</v>
      </c>
      <c r="F18" s="168" t="s">
        <v>214</v>
      </c>
      <c r="G18" s="169" t="s">
        <v>154</v>
      </c>
      <c r="H18" s="169" t="s">
        <v>155</v>
      </c>
      <c r="I18" s="166" t="s">
        <v>191</v>
      </c>
      <c r="J18" s="169" t="s">
        <v>157</v>
      </c>
      <c r="K18" s="170" t="str">
        <f aca="false">IF(W18&gt;$Y$2,IF(W18&gt;$Y$3,IF(W18&gt;$AC$2,"上級","中級"),"初級"),"基礎")</f>
        <v>基礎</v>
      </c>
      <c r="L18" s="171" t="s">
        <v>158</v>
      </c>
      <c r="M18" s="172" t="n">
        <f aca="false">SUM(AE18,AX18,BW18)</f>
        <v>1.85714285714286</v>
      </c>
      <c r="N18" s="173" t="s">
        <v>159</v>
      </c>
      <c r="O18" s="174"/>
      <c r="P18" s="173"/>
      <c r="Q18" s="173"/>
      <c r="R18" s="173"/>
      <c r="S18" s="173"/>
      <c r="T18" s="173"/>
      <c r="U18" s="173"/>
      <c r="V18" s="135"/>
      <c r="W18" s="175" t="n">
        <f aca="false">SUM(X18:AD18)/SUM($X$6:$AD$6)*100</f>
        <v>18.75</v>
      </c>
      <c r="X18" s="136" t="n">
        <v>2</v>
      </c>
      <c r="Y18" s="136" t="n">
        <v>2</v>
      </c>
      <c r="Z18" s="136" t="n">
        <v>2</v>
      </c>
      <c r="AE18" s="176" t="n">
        <f aca="false">(AF18*$AF$6+AG18*$AG$6+AH18*$AH$6+AI18*$AI$6+AJ18*$AJ$6+AK18*$AK$6+AL18*$AL$6+AM18*$AM$6+AN18*$AN$6+AO18*$AO$6+AP18*$AP$6+AQ18*$AQ$6+AR18*$AR$6+AS18*$AS$6+AT18*$AT$6+AU18*$AU$6+AV18*$AV$6+AW18*$AW$6)*1.2/60/7</f>
        <v>0</v>
      </c>
      <c r="AF18" s="136"/>
      <c r="AG18" s="136"/>
      <c r="AH18" s="136"/>
      <c r="AI18" s="136"/>
      <c r="AJ18" s="136"/>
      <c r="AK18" s="136"/>
      <c r="AL18" s="136"/>
      <c r="AM18" s="136"/>
      <c r="AN18" s="136"/>
      <c r="AO18" s="136"/>
      <c r="AP18" s="136"/>
      <c r="AQ18" s="136"/>
      <c r="AR18" s="136"/>
      <c r="AS18" s="136"/>
      <c r="AT18" s="136"/>
      <c r="AU18" s="136"/>
      <c r="AV18" s="136"/>
      <c r="AW18" s="136"/>
      <c r="AX18" s="177" t="n">
        <f aca="false">(AY18*$AY$6+AZ18*$AZ$6+BA18*$BA$6+BB18*$BB$6+BC18*$BC$6+BD18*$BD$6+BE18*$BE$6+BF18*$BF$6+BG18*$BG$6+BH18*$BH$6+BI18*$BI$6+BJ18*$BJ$6+BK18*$BK$6+BL18*$BL$6+BM18*$BM$6+BN18*$BN$6+BO18*$BO$6+BP18*$BP$6+BQ18*$BQ$6+BR18*$BR$6+BS18*$BS$6+BT18*$BT$6+BU18*$BU$6+BV18*$BV$6)*1.2/60/7</f>
        <v>0.857142857142857</v>
      </c>
      <c r="AY18" s="136" t="n">
        <v>1</v>
      </c>
      <c r="AZ18" s="136"/>
      <c r="BA18" s="136"/>
      <c r="BB18" s="136"/>
      <c r="BC18" s="136"/>
      <c r="BD18" s="136"/>
      <c r="BE18" s="136"/>
      <c r="BF18" s="136"/>
      <c r="BG18" s="136"/>
      <c r="BH18" s="136"/>
      <c r="BI18" s="136"/>
      <c r="BJ18" s="136"/>
      <c r="BK18" s="136"/>
      <c r="BL18" s="136" t="n">
        <v>1</v>
      </c>
      <c r="BM18" s="136"/>
      <c r="BN18" s="136"/>
      <c r="BO18" s="136"/>
      <c r="BP18" s="136" t="n">
        <v>1</v>
      </c>
      <c r="BQ18" s="136"/>
      <c r="BR18" s="136"/>
      <c r="BS18" s="136"/>
      <c r="BT18" s="136"/>
      <c r="BU18" s="136" t="n">
        <v>2</v>
      </c>
      <c r="BV18" s="136" t="n">
        <v>1</v>
      </c>
      <c r="BW18" s="178" t="n">
        <f aca="false">(BX18*$BX$6+BY18*$BY$6+BZ18*$BZ$6+CA18*$CA$6+CB18*$CB$6+CC18*$CC$6+CD18*$CD$6+CE18*$CE$6+CF18*$CF$6+CG18*$CG$6+CH18*$CH$6+CI18*$CI$6)*1.2/60/7</f>
        <v>1</v>
      </c>
      <c r="BX18" s="136" t="n">
        <v>2</v>
      </c>
      <c r="BY18" s="136" t="n">
        <v>1</v>
      </c>
      <c r="BZ18" s="136" t="n">
        <v>1</v>
      </c>
      <c r="CA18" s="136" t="n">
        <v>1</v>
      </c>
      <c r="CB18" s="136"/>
      <c r="CC18" s="136"/>
      <c r="CD18" s="136"/>
      <c r="CE18" s="136"/>
      <c r="CF18" s="136"/>
      <c r="CG18" s="136" t="n">
        <v>2</v>
      </c>
      <c r="CH18" s="136" t="n">
        <v>1</v>
      </c>
      <c r="CI18" s="136" t="n">
        <v>2</v>
      </c>
    </row>
    <row r="19" customFormat="false" ht="24" hidden="false" customHeight="false" outlineLevel="0" collapsed="false">
      <c r="A19" s="166" t="n">
        <v>13</v>
      </c>
      <c r="B19" s="166" t="s">
        <v>215</v>
      </c>
      <c r="C19" s="166" t="s">
        <v>216</v>
      </c>
      <c r="D19" s="167" t="s">
        <v>217</v>
      </c>
      <c r="E19" s="168" t="s">
        <v>218</v>
      </c>
      <c r="F19" s="168"/>
      <c r="G19" s="169" t="s">
        <v>154</v>
      </c>
      <c r="H19" s="169" t="s">
        <v>190</v>
      </c>
      <c r="I19" s="169" t="s">
        <v>201</v>
      </c>
      <c r="J19" s="169" t="s">
        <v>157</v>
      </c>
      <c r="K19" s="170" t="str">
        <f aca="false">IF(W19&gt;$Y$2,IF(W19&gt;$Y$3,IF(W19&gt;$AC$2,"上級","中級"),"初級"),"基礎")</f>
        <v>基礎</v>
      </c>
      <c r="L19" s="171"/>
      <c r="M19" s="172" t="n">
        <f aca="false">SUM(AE19,AX19,BW19)</f>
        <v>1.77142857142857</v>
      </c>
      <c r="N19" s="173" t="s">
        <v>159</v>
      </c>
      <c r="O19" s="174"/>
      <c r="P19" s="173"/>
      <c r="Q19" s="173"/>
      <c r="R19" s="173"/>
      <c r="S19" s="173"/>
      <c r="T19" s="173"/>
      <c r="U19" s="173"/>
      <c r="V19" s="135"/>
      <c r="W19" s="175" t="n">
        <f aca="false">SUM(X19:AD19)/SUM($X$6:$AD$6)*100</f>
        <v>12.5</v>
      </c>
      <c r="X19" s="136" t="n">
        <v>3</v>
      </c>
      <c r="Z19" s="136" t="n">
        <v>1</v>
      </c>
      <c r="AE19" s="176" t="n">
        <f aca="false">(AF19*$AF$6+AG19*$AG$6+AH19*$AH$6+AI19*$AI$6+AJ19*$AJ$6+AK19*$AK$6+AL19*$AL$6+AM19*$AM$6+AN19*$AN$6+AO19*$AO$6+AP19*$AP$6+AQ19*$AQ$6+AR19*$AR$6+AS19*$AS$6+AT19*$AT$6+AU19*$AU$6+AV19*$AV$6+AW19*$AW$6)*1.2/60/7</f>
        <v>0</v>
      </c>
      <c r="AF19" s="136"/>
      <c r="AG19" s="136"/>
      <c r="AH19" s="136"/>
      <c r="AI19" s="136"/>
      <c r="AJ19" s="136"/>
      <c r="AK19" s="136"/>
      <c r="AL19" s="136"/>
      <c r="AM19" s="136"/>
      <c r="AN19" s="136"/>
      <c r="AO19" s="136"/>
      <c r="AP19" s="136"/>
      <c r="AQ19" s="136"/>
      <c r="AR19" s="136"/>
      <c r="AS19" s="136"/>
      <c r="AT19" s="136"/>
      <c r="AU19" s="136"/>
      <c r="AV19" s="136"/>
      <c r="AW19" s="136"/>
      <c r="AX19" s="177" t="n">
        <f aca="false">(AY19*$AY$6+AZ19*$AZ$6+BA19*$BA$6+BB19*$BB$6+BC19*$BC$6+BD19*$BD$6+BE19*$BE$6+BF19*$BF$6+BG19*$BG$6+BH19*$BH$6+BI19*$BI$6+BJ19*$BJ$6+BK19*$BK$6+BL19*$BL$6+BM19*$BM$6+BN19*$BN$6+BO19*$BO$6+BP19*$BP$6+BQ19*$BQ$6+BR19*$BR$6+BS19*$BS$6+BT19*$BT$6+BU19*$BU$6+BV19*$BV$6)*1.2/60/7</f>
        <v>0.771428571428572</v>
      </c>
      <c r="AY19" s="136" t="n">
        <v>1</v>
      </c>
      <c r="AZ19" s="136"/>
      <c r="BA19" s="136"/>
      <c r="BB19" s="136"/>
      <c r="BC19" s="136"/>
      <c r="BD19" s="136"/>
      <c r="BE19" s="136"/>
      <c r="BF19" s="136"/>
      <c r="BG19" s="136"/>
      <c r="BH19" s="136"/>
      <c r="BI19" s="136"/>
      <c r="BJ19" s="136"/>
      <c r="BK19" s="136"/>
      <c r="BL19" s="136" t="n">
        <v>1</v>
      </c>
      <c r="BM19" s="136"/>
      <c r="BN19" s="136"/>
      <c r="BO19" s="136"/>
      <c r="BP19" s="136"/>
      <c r="BQ19" s="136"/>
      <c r="BR19" s="136"/>
      <c r="BS19" s="136"/>
      <c r="BT19" s="136"/>
      <c r="BU19" s="136" t="n">
        <v>2</v>
      </c>
      <c r="BV19" s="136" t="n">
        <v>1</v>
      </c>
      <c r="BW19" s="178" t="n">
        <f aca="false">(BX19*$BX$6+BY19*$BY$6+BZ19*$BZ$6+CA19*$CA$6+CB19*$CB$6+CC19*$CC$6+CD19*$CD$6+CE19*$CE$6+CF19*$CF$6+CG19*$CG$6+CH19*$CH$6+CI19*$CI$6)*1.2/60/7</f>
        <v>1</v>
      </c>
      <c r="BX19" s="136" t="n">
        <v>2</v>
      </c>
      <c r="BY19" s="136" t="n">
        <v>1</v>
      </c>
      <c r="BZ19" s="136" t="n">
        <v>1</v>
      </c>
      <c r="CA19" s="136" t="n">
        <v>1</v>
      </c>
      <c r="CB19" s="136"/>
      <c r="CC19" s="136"/>
      <c r="CD19" s="136"/>
      <c r="CE19" s="136"/>
      <c r="CF19" s="136"/>
      <c r="CG19" s="136" t="n">
        <v>2</v>
      </c>
      <c r="CH19" s="136" t="n">
        <v>1</v>
      </c>
      <c r="CI19" s="136" t="n">
        <v>2</v>
      </c>
    </row>
    <row r="20" customFormat="false" ht="45" hidden="false" customHeight="false" outlineLevel="0" collapsed="false">
      <c r="A20" s="166" t="n">
        <v>14</v>
      </c>
      <c r="B20" s="166" t="s">
        <v>219</v>
      </c>
      <c r="C20" s="166" t="s">
        <v>220</v>
      </c>
      <c r="D20" s="167" t="s">
        <v>221</v>
      </c>
      <c r="E20" s="168" t="s">
        <v>222</v>
      </c>
      <c r="F20" s="168"/>
      <c r="G20" s="169" t="s">
        <v>154</v>
      </c>
      <c r="H20" s="169" t="s">
        <v>155</v>
      </c>
      <c r="I20" s="166" t="s">
        <v>165</v>
      </c>
      <c r="J20" s="166" t="s">
        <v>157</v>
      </c>
      <c r="K20" s="170" t="str">
        <f aca="false">IF(W20&gt;$Y$2,IF(W20&gt;$Y$3,IF(W20&gt;$AC$2,"上級","中級"),"初級"),"基礎")</f>
        <v>初級</v>
      </c>
      <c r="L20" s="171" t="s">
        <v>158</v>
      </c>
      <c r="M20" s="172" t="n">
        <f aca="false">SUM(AE20,AX20,BW20)</f>
        <v>4.82857142857143</v>
      </c>
      <c r="N20" s="173" t="s">
        <v>159</v>
      </c>
      <c r="O20" s="174"/>
      <c r="P20" s="173"/>
      <c r="Q20" s="173"/>
      <c r="R20" s="173"/>
      <c r="S20" s="173"/>
      <c r="T20" s="173"/>
      <c r="U20" s="173"/>
      <c r="V20" s="135"/>
      <c r="W20" s="175" t="n">
        <f aca="false">SUM(X20:AD20)/SUM($X$6:$AD$6)*100</f>
        <v>31.25</v>
      </c>
      <c r="X20" s="136" t="n">
        <v>2</v>
      </c>
      <c r="Z20" s="136" t="n">
        <v>3</v>
      </c>
      <c r="AA20" s="136" t="n">
        <v>4</v>
      </c>
      <c r="AB20" s="136" t="n">
        <v>1</v>
      </c>
      <c r="AE20" s="176" t="n">
        <f aca="false">(AF20*$AF$6+AG20*$AG$6+AH20*$AH$6+AI20*$AI$6+AJ20*$AJ$6+AK20*$AK$6+AL20*$AL$6+AM20*$AM$6+AN20*$AN$6+AO20*$AO$6+AP20*$AP$6+AQ20*$AQ$6+AR20*$AR$6+AS20*$AS$6+AT20*$AT$6+AU20*$AU$6+AV20*$AV$6+AW20*$AW$6)*1.2/60/7</f>
        <v>0</v>
      </c>
      <c r="AF20" s="136"/>
      <c r="AG20" s="136"/>
      <c r="AH20" s="136"/>
      <c r="AI20" s="136"/>
      <c r="AJ20" s="136"/>
      <c r="AK20" s="136"/>
      <c r="AL20" s="136"/>
      <c r="AM20" s="136"/>
      <c r="AN20" s="136"/>
      <c r="AO20" s="136"/>
      <c r="AP20" s="136"/>
      <c r="AQ20" s="136"/>
      <c r="AR20" s="136"/>
      <c r="AS20" s="136"/>
      <c r="AT20" s="136"/>
      <c r="AU20" s="136"/>
      <c r="AV20" s="136"/>
      <c r="AW20" s="136"/>
      <c r="AX20" s="177" t="n">
        <f aca="false">(AY20*$AY$6+AZ20*$AZ$6+BA20*$BA$6+BB20*$BB$6+BC20*$BC$6+BD20*$BD$6+BE20*$BE$6+BF20*$BF$6+BG20*$BG$6+BH20*$BH$6+BI20*$BI$6+BJ20*$BJ$6+BK20*$BK$6+BL20*$BL$6+BM20*$BM$6+BN20*$BN$6+BO20*$BO$6+BP20*$BP$6+BQ20*$BQ$6+BR20*$BR$6+BS20*$BS$6+BT20*$BT$6+BU20*$BU$6+BV20*$BV$6)*1.2/60/7</f>
        <v>2.8</v>
      </c>
      <c r="AY20" s="136" t="n">
        <v>4</v>
      </c>
      <c r="AZ20" s="136"/>
      <c r="BA20" s="136"/>
      <c r="BB20" s="136"/>
      <c r="BC20" s="136"/>
      <c r="BD20" s="136" t="n">
        <v>1</v>
      </c>
      <c r="BE20" s="136"/>
      <c r="BF20" s="136" t="n">
        <v>1</v>
      </c>
      <c r="BG20" s="136"/>
      <c r="BH20" s="136"/>
      <c r="BI20" s="136"/>
      <c r="BJ20" s="136"/>
      <c r="BK20" s="136"/>
      <c r="BL20" s="136" t="n">
        <v>2</v>
      </c>
      <c r="BM20" s="136"/>
      <c r="BN20" s="136"/>
      <c r="BO20" s="136"/>
      <c r="BP20" s="136"/>
      <c r="BQ20" s="136"/>
      <c r="BR20" s="136"/>
      <c r="BS20" s="136"/>
      <c r="BT20" s="136"/>
      <c r="BU20" s="136" t="n">
        <v>6</v>
      </c>
      <c r="BV20" s="136" t="n">
        <v>4</v>
      </c>
      <c r="BW20" s="178" t="n">
        <f aca="false">(BX20*$BX$6+BY20*$BY$6+BZ20*$BZ$6+CA20*$CA$6+CB20*$CB$6+CC20*$CC$6+CD20*$CD$6+CE20*$CE$6+CF20*$CF$6+CG20*$CG$6+CH20*$CH$6+CI20*$CI$6)*1.2/60/7</f>
        <v>2.02857142857143</v>
      </c>
      <c r="BX20" s="136" t="n">
        <v>4</v>
      </c>
      <c r="BY20" s="136" t="n">
        <v>1</v>
      </c>
      <c r="BZ20" s="136" t="n">
        <v>1</v>
      </c>
      <c r="CA20" s="136" t="n">
        <v>1</v>
      </c>
      <c r="CB20" s="136"/>
      <c r="CC20" s="136" t="n">
        <v>1</v>
      </c>
      <c r="CD20" s="136"/>
      <c r="CE20" s="136"/>
      <c r="CF20" s="136"/>
      <c r="CG20" s="136" t="n">
        <v>4</v>
      </c>
      <c r="CH20" s="136" t="n">
        <v>1</v>
      </c>
      <c r="CI20" s="136" t="n">
        <v>4</v>
      </c>
    </row>
    <row r="21" customFormat="false" ht="60" hidden="false" customHeight="false" outlineLevel="0" collapsed="false">
      <c r="A21" s="166" t="n">
        <v>15</v>
      </c>
      <c r="B21" s="166" t="s">
        <v>219</v>
      </c>
      <c r="C21" s="166" t="s">
        <v>223</v>
      </c>
      <c r="D21" s="167" t="s">
        <v>224</v>
      </c>
      <c r="E21" s="166" t="s">
        <v>225</v>
      </c>
      <c r="F21" s="166"/>
      <c r="G21" s="169" t="s">
        <v>154</v>
      </c>
      <c r="H21" s="169" t="s">
        <v>155</v>
      </c>
      <c r="I21" s="166" t="s">
        <v>181</v>
      </c>
      <c r="J21" s="166" t="s">
        <v>157</v>
      </c>
      <c r="K21" s="170" t="str">
        <f aca="false">IF(W21&gt;$Y$2,IF(W21&gt;$Y$3,IF(W21&gt;$AC$2,"上級","中級"),"初級"),"基礎")</f>
        <v>初級</v>
      </c>
      <c r="L21" s="171" t="s">
        <v>158</v>
      </c>
      <c r="M21" s="172" t="n">
        <f aca="false">SUM(AE21,AX21,BW21)</f>
        <v>7.22857142857143</v>
      </c>
      <c r="N21" s="173" t="s">
        <v>159</v>
      </c>
      <c r="O21" s="174"/>
      <c r="P21" s="173"/>
      <c r="Q21" s="173"/>
      <c r="R21" s="173"/>
      <c r="S21" s="173"/>
      <c r="T21" s="173"/>
      <c r="U21" s="173"/>
      <c r="V21" s="135"/>
      <c r="W21" s="175" t="n">
        <f aca="false">SUM(X21:AD21)/SUM($X$6:$AD$6)*100</f>
        <v>40.625</v>
      </c>
      <c r="X21" s="136" t="n">
        <v>2</v>
      </c>
      <c r="Z21" s="136" t="n">
        <v>3</v>
      </c>
      <c r="AA21" s="136" t="n">
        <v>2</v>
      </c>
      <c r="AB21" s="136" t="n">
        <v>1</v>
      </c>
      <c r="AC21" s="136" t="n">
        <v>5</v>
      </c>
      <c r="AE21" s="176" t="n">
        <f aca="false">(AF21*$AF$6+AG21*$AG$6+AH21*$AH$6+AI21*$AI$6+AJ21*$AJ$6+AK21*$AK$6+AL21*$AL$6+AM21*$AM$6+AN21*$AN$6+AO21*$AO$6+AP21*$AP$6+AQ21*$AQ$6+AR21*$AR$6+AS21*$AS$6+AT21*$AT$6+AU21*$AU$6+AV21*$AV$6+AW21*$AW$6)*1.2/60/7</f>
        <v>0</v>
      </c>
      <c r="AF21" s="136"/>
      <c r="AG21" s="136"/>
      <c r="AH21" s="136"/>
      <c r="AI21" s="136"/>
      <c r="AJ21" s="136"/>
      <c r="AK21" s="136"/>
      <c r="AL21" s="136"/>
      <c r="AM21" s="136"/>
      <c r="AN21" s="136"/>
      <c r="AO21" s="136"/>
      <c r="AP21" s="136"/>
      <c r="AQ21" s="136"/>
      <c r="AR21" s="136"/>
      <c r="AS21" s="136"/>
      <c r="AT21" s="136"/>
      <c r="AU21" s="136"/>
      <c r="AV21" s="136"/>
      <c r="AW21" s="136"/>
      <c r="AX21" s="177" t="n">
        <f aca="false">(AY21*$AY$6+AZ21*$AZ$6+BA21*$BA$6+BB21*$BB$6+BC21*$BC$6+BD21*$BD$6+BE21*$BE$6+BF21*$BF$6+BG21*$BG$6+BH21*$BH$6+BI21*$BI$6+BJ21*$BJ$6+BK21*$BK$6+BL21*$BL$6+BM21*$BM$6+BN21*$BN$6+BO21*$BO$6+BP21*$BP$6+BQ21*$BQ$6+BR21*$BR$6+BS21*$BS$6+BT21*$BT$6+BU21*$BU$6+BV21*$BV$6)*1.2/60/7</f>
        <v>4.68571428571429</v>
      </c>
      <c r="AY21" s="136" t="n">
        <v>6</v>
      </c>
      <c r="AZ21" s="136"/>
      <c r="BA21" s="136"/>
      <c r="BB21" s="136"/>
      <c r="BC21" s="136"/>
      <c r="BD21" s="136"/>
      <c r="BE21" s="136"/>
      <c r="BF21" s="136" t="n">
        <v>1</v>
      </c>
      <c r="BG21" s="136"/>
      <c r="BH21" s="136"/>
      <c r="BI21" s="136"/>
      <c r="BJ21" s="136"/>
      <c r="BK21" s="136" t="n">
        <v>1</v>
      </c>
      <c r="BL21" s="136" t="n">
        <v>2</v>
      </c>
      <c r="BM21" s="136"/>
      <c r="BN21" s="136"/>
      <c r="BO21" s="136"/>
      <c r="BP21" s="136"/>
      <c r="BQ21" s="136"/>
      <c r="BR21" s="136"/>
      <c r="BS21" s="136"/>
      <c r="BT21" s="136"/>
      <c r="BU21" s="136" t="n">
        <v>8</v>
      </c>
      <c r="BV21" s="136" t="n">
        <v>10</v>
      </c>
      <c r="BW21" s="178" t="n">
        <f aca="false">(BX21*$BX$6+BY21*$BY$6+BZ21*$BZ$6+CA21*$CA$6+CB21*$CB$6+CC21*$CC$6+CD21*$CD$6+CE21*$CE$6+CF21*$CF$6+CG21*$CG$6+CH21*$CH$6+CI21*$CI$6)*1.2/60/7</f>
        <v>2.54285714285714</v>
      </c>
      <c r="BX21" s="136" t="n">
        <v>4</v>
      </c>
      <c r="BY21" s="136" t="n">
        <v>1</v>
      </c>
      <c r="BZ21" s="136" t="n">
        <v>1</v>
      </c>
      <c r="CA21" s="136" t="n">
        <v>1</v>
      </c>
      <c r="CB21" s="136"/>
      <c r="CC21" s="136" t="n">
        <v>1</v>
      </c>
      <c r="CD21" s="136"/>
      <c r="CE21" s="136"/>
      <c r="CF21" s="136"/>
      <c r="CG21" s="136" t="n">
        <v>7</v>
      </c>
      <c r="CH21" s="136" t="n">
        <v>1</v>
      </c>
      <c r="CI21" s="136" t="n">
        <v>4</v>
      </c>
    </row>
    <row r="22" customFormat="false" ht="56.25" hidden="false" customHeight="false" outlineLevel="0" collapsed="false">
      <c r="A22" s="166" t="n">
        <v>16</v>
      </c>
      <c r="B22" s="166" t="s">
        <v>219</v>
      </c>
      <c r="C22" s="166" t="s">
        <v>226</v>
      </c>
      <c r="D22" s="167" t="s">
        <v>227</v>
      </c>
      <c r="E22" s="168" t="s">
        <v>228</v>
      </c>
      <c r="F22" s="166"/>
      <c r="G22" s="169" t="s">
        <v>154</v>
      </c>
      <c r="H22" s="169" t="s">
        <v>155</v>
      </c>
      <c r="I22" s="166" t="s">
        <v>181</v>
      </c>
      <c r="J22" s="166" t="s">
        <v>157</v>
      </c>
      <c r="K22" s="170" t="str">
        <f aca="false">IF(W22&gt;$Y$2,IF(W22&gt;$Y$3,IF(W22&gt;$AC$2,"上級","中級"),"初級"),"基礎")</f>
        <v>初級</v>
      </c>
      <c r="L22" s="171" t="s">
        <v>158</v>
      </c>
      <c r="M22" s="172" t="n">
        <f aca="false">SUM(AE22,AX22,BW22)</f>
        <v>6.02857142857143</v>
      </c>
      <c r="N22" s="173" t="s">
        <v>159</v>
      </c>
      <c r="O22" s="174"/>
      <c r="P22" s="173"/>
      <c r="Q22" s="173"/>
      <c r="R22" s="173"/>
      <c r="S22" s="173"/>
      <c r="T22" s="173"/>
      <c r="U22" s="173"/>
      <c r="V22" s="135"/>
      <c r="W22" s="175" t="n">
        <f aca="false">SUM(X22:AD22)/SUM($X$6:$AD$6)*100</f>
        <v>34.375</v>
      </c>
      <c r="X22" s="136" t="n">
        <v>2</v>
      </c>
      <c r="Z22" s="136" t="n">
        <v>2</v>
      </c>
      <c r="AA22" s="136" t="n">
        <v>2</v>
      </c>
      <c r="AB22" s="136" t="n">
        <v>1</v>
      </c>
      <c r="AC22" s="136" t="n">
        <v>4</v>
      </c>
      <c r="AE22" s="176" t="n">
        <f aca="false">(AF22*$AF$6+AG22*$AG$6+AH22*$AH$6+AI22*$AI$6+AJ22*$AJ$6+AK22*$AK$6+AL22*$AL$6+AM22*$AM$6+AN22*$AN$6+AO22*$AO$6+AP22*$AP$6+AQ22*$AQ$6+AR22*$AR$6+AS22*$AS$6+AT22*$AT$6+AU22*$AU$6+AV22*$AV$6+AW22*$AW$6)*1.2/60/7</f>
        <v>0</v>
      </c>
      <c r="AF22" s="136"/>
      <c r="AG22" s="136"/>
      <c r="AH22" s="136"/>
      <c r="AI22" s="136"/>
      <c r="AJ22" s="136"/>
      <c r="AK22" s="136"/>
      <c r="AL22" s="136"/>
      <c r="AM22" s="136"/>
      <c r="AN22" s="136"/>
      <c r="AO22" s="136"/>
      <c r="AP22" s="136"/>
      <c r="AQ22" s="136"/>
      <c r="AR22" s="136"/>
      <c r="AS22" s="136"/>
      <c r="AT22" s="136"/>
      <c r="AU22" s="136"/>
      <c r="AV22" s="136"/>
      <c r="AW22" s="136"/>
      <c r="AX22" s="177" t="n">
        <f aca="false">(AY22*$AY$6+AZ22*$AZ$6+BA22*$BA$6+BB22*$BB$6+BC22*$BC$6+BD22*$BD$6+BE22*$BE$6+BF22*$BF$6+BG22*$BG$6+BH22*$BH$6+BI22*$BI$6+BJ22*$BJ$6+BK22*$BK$6+BL22*$BL$6+BM22*$BM$6+BN22*$BN$6+BO22*$BO$6+BP22*$BP$6+BQ22*$BQ$6+BR22*$BR$6+BS22*$BS$6+BT22*$BT$6+BU22*$BU$6+BV22*$BV$6)*1.2/60/7</f>
        <v>3.48571428571429</v>
      </c>
      <c r="AY22" s="136" t="n">
        <v>6</v>
      </c>
      <c r="AZ22" s="136"/>
      <c r="BA22" s="136"/>
      <c r="BB22" s="136"/>
      <c r="BC22" s="136"/>
      <c r="BD22" s="136"/>
      <c r="BE22" s="136"/>
      <c r="BF22" s="136" t="n">
        <v>1</v>
      </c>
      <c r="BG22" s="136"/>
      <c r="BH22" s="136"/>
      <c r="BI22" s="136"/>
      <c r="BJ22" s="136" t="n">
        <v>1</v>
      </c>
      <c r="BK22" s="136"/>
      <c r="BL22" s="136" t="n">
        <v>1</v>
      </c>
      <c r="BM22" s="136"/>
      <c r="BN22" s="136"/>
      <c r="BO22" s="136"/>
      <c r="BP22" s="136"/>
      <c r="BQ22" s="136"/>
      <c r="BR22" s="136"/>
      <c r="BS22" s="136"/>
      <c r="BT22" s="136"/>
      <c r="BU22" s="136" t="n">
        <v>8</v>
      </c>
      <c r="BV22" s="136" t="n">
        <v>6</v>
      </c>
      <c r="BW22" s="178" t="n">
        <f aca="false">(BX22*$BX$6+BY22*$BY$6+BZ22*$BZ$6+CA22*$CA$6+CB22*$CB$6+CC22*$CC$6+CD22*$CD$6+CE22*$CE$6+CF22*$CF$6+CG22*$CG$6+CH22*$CH$6+CI22*$CI$6)*1.2/60/7</f>
        <v>2.54285714285714</v>
      </c>
      <c r="BX22" s="136" t="n">
        <v>4</v>
      </c>
      <c r="BY22" s="136" t="n">
        <v>1</v>
      </c>
      <c r="BZ22" s="136" t="n">
        <v>1</v>
      </c>
      <c r="CA22" s="136" t="n">
        <v>1</v>
      </c>
      <c r="CB22" s="136"/>
      <c r="CC22" s="136" t="n">
        <v>1</v>
      </c>
      <c r="CD22" s="136"/>
      <c r="CE22" s="136"/>
      <c r="CF22" s="136"/>
      <c r="CG22" s="136" t="n">
        <v>7</v>
      </c>
      <c r="CH22" s="136" t="n">
        <v>1</v>
      </c>
      <c r="CI22" s="136" t="n">
        <v>4</v>
      </c>
    </row>
    <row r="23" customFormat="false" ht="36" hidden="false" customHeight="false" outlineLevel="0" collapsed="false">
      <c r="A23" s="166" t="n">
        <v>17</v>
      </c>
      <c r="B23" s="166" t="s">
        <v>219</v>
      </c>
      <c r="C23" s="166" t="s">
        <v>229</v>
      </c>
      <c r="D23" s="167" t="s">
        <v>230</v>
      </c>
      <c r="E23" s="168" t="s">
        <v>231</v>
      </c>
      <c r="F23" s="166"/>
      <c r="G23" s="169" t="s">
        <v>154</v>
      </c>
      <c r="H23" s="169" t="s">
        <v>190</v>
      </c>
      <c r="I23" s="166" t="s">
        <v>156</v>
      </c>
      <c r="J23" s="169" t="s">
        <v>157</v>
      </c>
      <c r="K23" s="170" t="str">
        <f aca="false">IF(W23&gt;$Y$2,IF(W23&gt;$Y$3,IF(W23&gt;$AC$2,"上級","中級"),"初級"),"基礎")</f>
        <v>初級</v>
      </c>
      <c r="L23" s="171" t="s">
        <v>158</v>
      </c>
      <c r="M23" s="172" t="n">
        <f aca="false">SUM(AE23,AX23,BW23)</f>
        <v>3.85714285714286</v>
      </c>
      <c r="N23" s="173" t="s">
        <v>159</v>
      </c>
      <c r="O23" s="174"/>
      <c r="P23" s="173"/>
      <c r="Q23" s="173"/>
      <c r="R23" s="173"/>
      <c r="S23" s="173"/>
      <c r="T23" s="173"/>
      <c r="U23" s="173"/>
      <c r="V23" s="135"/>
      <c r="W23" s="175" t="n">
        <f aca="false">SUM(X23:AD23)/SUM($X$6:$AD$6)*100</f>
        <v>28.125</v>
      </c>
      <c r="X23" s="136" t="n">
        <v>4</v>
      </c>
      <c r="Y23" s="136" t="n">
        <v>4</v>
      </c>
      <c r="Z23" s="136" t="n">
        <v>1</v>
      </c>
      <c r="AE23" s="176" t="n">
        <f aca="false">(AF23*$AF$6+AG23*$AG$6+AH23*$AH$6+AI23*$AI$6+AJ23*$AJ$6+AK23*$AK$6+AL23*$AL$6+AM23*$AM$6+AN23*$AN$6+AO23*$AO$6+AP23*$AP$6+AQ23*$AQ$6+AR23*$AR$6+AS23*$AS$6+AT23*$AT$6+AU23*$AU$6+AV23*$AV$6+AW23*$AW$6)*1.2/60/7</f>
        <v>0</v>
      </c>
      <c r="AF23" s="136"/>
      <c r="AG23" s="136"/>
      <c r="AH23" s="136"/>
      <c r="AI23" s="136"/>
      <c r="AJ23" s="136"/>
      <c r="AK23" s="136"/>
      <c r="AL23" s="136"/>
      <c r="AM23" s="136"/>
      <c r="AN23" s="136"/>
      <c r="AO23" s="136"/>
      <c r="AP23" s="136"/>
      <c r="AQ23" s="136"/>
      <c r="AR23" s="136"/>
      <c r="AS23" s="136"/>
      <c r="AT23" s="136"/>
      <c r="AU23" s="136"/>
      <c r="AV23" s="136"/>
      <c r="AW23" s="136"/>
      <c r="AX23" s="177" t="n">
        <f aca="false">(AY23*$AY$6+AZ23*$AZ$6+BA23*$BA$6+BB23*$BB$6+BC23*$BC$6+BD23*$BD$6+BE23*$BE$6+BF23*$BF$6+BG23*$BG$6+BH23*$BH$6+BI23*$BI$6+BJ23*$BJ$6+BK23*$BK$6+BL23*$BL$6+BM23*$BM$6+BN23*$BN$6+BO23*$BO$6+BP23*$BP$6+BQ23*$BQ$6+BR23*$BR$6+BS23*$BS$6+BT23*$BT$6+BU23*$BU$6+BV23*$BV$6)*1.2/60/7</f>
        <v>2.65714285714286</v>
      </c>
      <c r="AY23" s="136" t="n">
        <v>3</v>
      </c>
      <c r="AZ23" s="136"/>
      <c r="BA23" s="136"/>
      <c r="BB23" s="136"/>
      <c r="BC23" s="136"/>
      <c r="BD23" s="136"/>
      <c r="BE23" s="136"/>
      <c r="BF23" s="136"/>
      <c r="BG23" s="136"/>
      <c r="BH23" s="136"/>
      <c r="BI23" s="136"/>
      <c r="BJ23" s="136"/>
      <c r="BK23" s="136"/>
      <c r="BL23" s="136"/>
      <c r="BM23" s="136"/>
      <c r="BN23" s="136" t="n">
        <v>1</v>
      </c>
      <c r="BO23" s="136"/>
      <c r="BP23" s="136"/>
      <c r="BQ23" s="136" t="n">
        <v>3</v>
      </c>
      <c r="BR23" s="136"/>
      <c r="BS23" s="136"/>
      <c r="BT23" s="136"/>
      <c r="BU23" s="136" t="n">
        <v>3</v>
      </c>
      <c r="BV23" s="136" t="n">
        <v>3</v>
      </c>
      <c r="BW23" s="178" t="n">
        <f aca="false">(BX23*$BX$6+BY23*$BY$6+BZ23*$BZ$6+CA23*$CA$6+CB23*$CB$6+CC23*$CC$6+CD23*$CD$6+CE23*$CE$6+CF23*$CF$6+CG23*$CG$6+CH23*$CH$6+CI23*$CI$6)*1.2/60/7</f>
        <v>1.2</v>
      </c>
      <c r="BX23" s="136" t="n">
        <v>2</v>
      </c>
      <c r="BY23" s="136" t="n">
        <v>1</v>
      </c>
      <c r="BZ23" s="136" t="n">
        <v>3</v>
      </c>
      <c r="CA23" s="136" t="n">
        <v>4</v>
      </c>
      <c r="CB23" s="136"/>
      <c r="CC23" s="136"/>
      <c r="CD23" s="136"/>
      <c r="CE23" s="136"/>
      <c r="CF23" s="136"/>
      <c r="CG23" s="136" t="n">
        <v>2</v>
      </c>
      <c r="CH23" s="136" t="n">
        <v>2</v>
      </c>
      <c r="CI23" s="136" t="n">
        <v>2</v>
      </c>
    </row>
    <row r="24" customFormat="false" ht="56.25" hidden="false" customHeight="false" outlineLevel="0" collapsed="false">
      <c r="A24" s="166" t="n">
        <v>18</v>
      </c>
      <c r="B24" s="166" t="s">
        <v>219</v>
      </c>
      <c r="C24" s="166" t="s">
        <v>232</v>
      </c>
      <c r="D24" s="167" t="s">
        <v>233</v>
      </c>
      <c r="E24" s="168" t="s">
        <v>234</v>
      </c>
      <c r="F24" s="166"/>
      <c r="G24" s="169" t="s">
        <v>154</v>
      </c>
      <c r="H24" s="169" t="s">
        <v>190</v>
      </c>
      <c r="I24" s="166" t="s">
        <v>181</v>
      </c>
      <c r="J24" s="169" t="s">
        <v>157</v>
      </c>
      <c r="K24" s="170" t="str">
        <f aca="false">IF(W24&gt;$Y$2,IF(W24&gt;$Y$3,IF(W24&gt;$AC$2,"上級","中級"),"初級"),"基礎")</f>
        <v>初級</v>
      </c>
      <c r="L24" s="171" t="s">
        <v>158</v>
      </c>
      <c r="M24" s="172" t="n">
        <f aca="false">SUM(AE24,AX24,BW24)</f>
        <v>5.02857142857143</v>
      </c>
      <c r="N24" s="173" t="s">
        <v>159</v>
      </c>
      <c r="O24" s="174"/>
      <c r="P24" s="173"/>
      <c r="Q24" s="173"/>
      <c r="R24" s="173"/>
      <c r="S24" s="173"/>
      <c r="T24" s="173"/>
      <c r="U24" s="173"/>
      <c r="V24" s="135"/>
      <c r="W24" s="175" t="n">
        <f aca="false">SUM(X24:AD24)/SUM($X$6:$AD$6)*100</f>
        <v>34.375</v>
      </c>
      <c r="X24" s="136" t="n">
        <v>3</v>
      </c>
      <c r="Z24" s="136" t="n">
        <v>3</v>
      </c>
      <c r="AA24" s="136" t="n">
        <v>1</v>
      </c>
      <c r="AB24" s="136" t="n">
        <v>1</v>
      </c>
      <c r="AC24" s="136" t="n">
        <v>2</v>
      </c>
      <c r="AD24" s="136" t="n">
        <v>1</v>
      </c>
      <c r="AE24" s="176" t="n">
        <f aca="false">(AF24*$AF$6+AG24*$AG$6+AH24*$AH$6+AI24*$AI$6+AJ24*$AJ$6+AK24*$AK$6+AL24*$AL$6+AM24*$AM$6+AN24*$AN$6+AO24*$AO$6+AP24*$AP$6+AQ24*$AQ$6+AR24*$AR$6+AS24*$AS$6+AT24*$AT$6+AU24*$AU$6+AV24*$AV$6+AW24*$AW$6)*1.2/60/7</f>
        <v>0</v>
      </c>
      <c r="AF24" s="136"/>
      <c r="AG24" s="136"/>
      <c r="AH24" s="136"/>
      <c r="AI24" s="136"/>
      <c r="AJ24" s="136"/>
      <c r="AK24" s="136"/>
      <c r="AL24" s="136"/>
      <c r="AM24" s="136"/>
      <c r="AN24" s="136"/>
      <c r="AO24" s="136"/>
      <c r="AP24" s="136"/>
      <c r="AQ24" s="136"/>
      <c r="AR24" s="136"/>
      <c r="AS24" s="136"/>
      <c r="AT24" s="136"/>
      <c r="AU24" s="136"/>
      <c r="AV24" s="136"/>
      <c r="AW24" s="136"/>
      <c r="AX24" s="177" t="n">
        <f aca="false">(AY24*$AY$6+AZ24*$AZ$6+BA24*$BA$6+BB24*$BB$6+BC24*$BC$6+BD24*$BD$6+BE24*$BE$6+BF24*$BF$6+BG24*$BG$6+BH24*$BH$6+BI24*$BI$6+BJ24*$BJ$6+BK24*$BK$6+BL24*$BL$6+BM24*$BM$6+BN24*$BN$6+BO24*$BO$6+BP24*$BP$6+BQ24*$BQ$6+BR24*$BR$6+BS24*$BS$6+BT24*$BT$6+BU24*$BU$6+BV24*$BV$6)*1.2/60/7</f>
        <v>2.8</v>
      </c>
      <c r="AY24" s="136" t="n">
        <v>4</v>
      </c>
      <c r="AZ24" s="136"/>
      <c r="BA24" s="136"/>
      <c r="BB24" s="136"/>
      <c r="BC24" s="136"/>
      <c r="BD24" s="136"/>
      <c r="BE24" s="136"/>
      <c r="BF24" s="136" t="n">
        <v>1</v>
      </c>
      <c r="BG24" s="136"/>
      <c r="BH24" s="136"/>
      <c r="BI24" s="136" t="n">
        <v>1</v>
      </c>
      <c r="BJ24" s="136"/>
      <c r="BK24" s="136"/>
      <c r="BL24" s="136" t="n">
        <v>1</v>
      </c>
      <c r="BM24" s="136"/>
      <c r="BN24" s="136"/>
      <c r="BO24" s="136"/>
      <c r="BP24" s="136"/>
      <c r="BQ24" s="136"/>
      <c r="BR24" s="136"/>
      <c r="BS24" s="136"/>
      <c r="BT24" s="136"/>
      <c r="BU24" s="136" t="n">
        <v>8</v>
      </c>
      <c r="BV24" s="136" t="n">
        <v>4</v>
      </c>
      <c r="BW24" s="178" t="n">
        <f aca="false">(BX24*$BX$6+BY24*$BY$6+BZ24*$BZ$6+CA24*$CA$6+CB24*$CB$6+CC24*$CC$6+CD24*$CD$6+CE24*$CE$6+CF24*$CF$6+CG24*$CG$6+CH24*$CH$6+CI24*$CI$6)*1.2/60/7</f>
        <v>2.22857142857143</v>
      </c>
      <c r="BX24" s="136" t="n">
        <v>3</v>
      </c>
      <c r="BY24" s="136" t="n">
        <v>1</v>
      </c>
      <c r="BZ24" s="136" t="n">
        <v>1</v>
      </c>
      <c r="CA24" s="136" t="n">
        <v>1</v>
      </c>
      <c r="CB24" s="136"/>
      <c r="CC24" s="136" t="n">
        <v>1</v>
      </c>
      <c r="CD24" s="136"/>
      <c r="CE24" s="136"/>
      <c r="CF24" s="136"/>
      <c r="CG24" s="136" t="n">
        <v>6</v>
      </c>
      <c r="CH24" s="136" t="n">
        <v>3</v>
      </c>
      <c r="CI24" s="136" t="n">
        <v>3</v>
      </c>
    </row>
    <row r="25" customFormat="false" ht="78.75" hidden="false" customHeight="false" outlineLevel="0" collapsed="false">
      <c r="A25" s="166" t="n">
        <v>19</v>
      </c>
      <c r="B25" s="166" t="s">
        <v>235</v>
      </c>
      <c r="C25" s="166" t="s">
        <v>236</v>
      </c>
      <c r="D25" s="167" t="s">
        <v>237</v>
      </c>
      <c r="E25" s="168" t="s">
        <v>238</v>
      </c>
      <c r="F25" s="166"/>
      <c r="G25" s="169" t="s">
        <v>154</v>
      </c>
      <c r="H25" s="169" t="s">
        <v>155</v>
      </c>
      <c r="I25" s="179" t="s">
        <v>239</v>
      </c>
      <c r="J25" s="166" t="s">
        <v>157</v>
      </c>
      <c r="K25" s="170" t="str">
        <f aca="false">IF(W25&gt;$Y$2,IF(W25&gt;$Y$3,IF(W25&gt;$AC$2,"上級","中級"),"初級"),"基礎")</f>
        <v>初級</v>
      </c>
      <c r="L25" s="171" t="s">
        <v>158</v>
      </c>
      <c r="M25" s="172" t="n">
        <f aca="false">SUM(AE25,AX25,BW25)</f>
        <v>5.94285714285714</v>
      </c>
      <c r="N25" s="173" t="s">
        <v>159</v>
      </c>
      <c r="O25" s="174"/>
      <c r="P25" s="173"/>
      <c r="Q25" s="173"/>
      <c r="R25" s="173"/>
      <c r="S25" s="173"/>
      <c r="T25" s="173"/>
      <c r="U25" s="173"/>
      <c r="V25" s="135"/>
      <c r="W25" s="175" t="n">
        <f aca="false">SUM(X25:AD25)/SUM($X$6:$AD$6)*100</f>
        <v>37.5</v>
      </c>
      <c r="X25" s="136" t="n">
        <v>2</v>
      </c>
      <c r="Y25" s="136" t="n">
        <v>1</v>
      </c>
      <c r="Z25" s="136" t="n">
        <v>2</v>
      </c>
      <c r="AA25" s="136" t="n">
        <v>2</v>
      </c>
      <c r="AB25" s="136" t="n">
        <v>1</v>
      </c>
      <c r="AC25" s="136" t="n">
        <v>4</v>
      </c>
      <c r="AE25" s="176" t="n">
        <f aca="false">(AF25*$AF$6+AG25*$AG$6+AH25*$AH$6+AI25*$AI$6+AJ25*$AJ$6+AK25*$AK$6+AL25*$AL$6+AM25*$AM$6+AN25*$AN$6+AO25*$AO$6+AP25*$AP$6+AQ25*$AQ$6+AR25*$AR$6+AS25*$AS$6+AT25*$AT$6+AU25*$AU$6+AV25*$AV$6+AW25*$AW$6)*1.2/60/7</f>
        <v>0</v>
      </c>
      <c r="AF25" s="136"/>
      <c r="AG25" s="136"/>
      <c r="AH25" s="136"/>
      <c r="AI25" s="136"/>
      <c r="AJ25" s="136"/>
      <c r="AK25" s="136"/>
      <c r="AL25" s="136"/>
      <c r="AM25" s="136"/>
      <c r="AN25" s="136"/>
      <c r="AO25" s="136"/>
      <c r="AP25" s="136"/>
      <c r="AQ25" s="136"/>
      <c r="AR25" s="136"/>
      <c r="AS25" s="136"/>
      <c r="AT25" s="136"/>
      <c r="AU25" s="136"/>
      <c r="AV25" s="136"/>
      <c r="AW25" s="136"/>
      <c r="AX25" s="177" t="n">
        <f aca="false">(AY25*$AY$6+AZ25*$AZ$6+BA25*$BA$6+BB25*$BB$6+BC25*$BC$6+BD25*$BD$6+BE25*$BE$6+BF25*$BF$6+BG25*$BG$6+BH25*$BH$6+BI25*$BI$6+BJ25*$BJ$6+BK25*$BK$6+BL25*$BL$6+BM25*$BM$6+BN25*$BN$6+BO25*$BO$6+BP25*$BP$6+BQ25*$BQ$6+BR25*$BR$6+BS25*$BS$6+BT25*$BT$6+BU25*$BU$6+BV25*$BV$6)*1.2/60/7</f>
        <v>3.57142857142857</v>
      </c>
      <c r="AY25" s="136" t="n">
        <v>6</v>
      </c>
      <c r="AZ25" s="136"/>
      <c r="BA25" s="136"/>
      <c r="BB25" s="136"/>
      <c r="BC25" s="136"/>
      <c r="BD25" s="136"/>
      <c r="BE25" s="136"/>
      <c r="BF25" s="136" t="n">
        <v>1</v>
      </c>
      <c r="BG25" s="136"/>
      <c r="BH25" s="136"/>
      <c r="BI25" s="136"/>
      <c r="BJ25" s="136" t="n">
        <v>1</v>
      </c>
      <c r="BK25" s="136"/>
      <c r="BL25" s="136" t="n">
        <v>1</v>
      </c>
      <c r="BM25" s="136"/>
      <c r="BN25" s="136"/>
      <c r="BO25" s="136"/>
      <c r="BP25" s="136" t="n">
        <v>1</v>
      </c>
      <c r="BQ25" s="136"/>
      <c r="BR25" s="136"/>
      <c r="BS25" s="136"/>
      <c r="BT25" s="136"/>
      <c r="BU25" s="136" t="n">
        <v>8</v>
      </c>
      <c r="BV25" s="136" t="n">
        <v>6</v>
      </c>
      <c r="BW25" s="178" t="n">
        <f aca="false">(BX25*$BX$6+BY25*$BY$6+BZ25*$BZ$6+CA25*$CA$6+CB25*$CB$6+CC25*$CC$6+CD25*$CD$6+CE25*$CE$6+CF25*$CF$6+CG25*$CG$6+CH25*$CH$6+CI25*$CI$6)*1.2/60/7</f>
        <v>2.37142857142857</v>
      </c>
      <c r="BX25" s="136" t="n">
        <v>4</v>
      </c>
      <c r="BY25" s="136" t="n">
        <v>1</v>
      </c>
      <c r="BZ25" s="136" t="n">
        <v>1</v>
      </c>
      <c r="CA25" s="136" t="n">
        <v>1</v>
      </c>
      <c r="CB25" s="136"/>
      <c r="CC25" s="136" t="n">
        <v>1</v>
      </c>
      <c r="CD25" s="136"/>
      <c r="CE25" s="136"/>
      <c r="CF25" s="136"/>
      <c r="CG25" s="136" t="n">
        <v>6</v>
      </c>
      <c r="CH25" s="136" t="n">
        <v>1</v>
      </c>
      <c r="CI25" s="136" t="n">
        <v>4</v>
      </c>
    </row>
    <row r="26" customFormat="false" ht="45" hidden="false" customHeight="false" outlineLevel="0" collapsed="false">
      <c r="A26" s="166" t="n">
        <v>20</v>
      </c>
      <c r="B26" s="166" t="s">
        <v>240</v>
      </c>
      <c r="C26" s="166" t="s">
        <v>241</v>
      </c>
      <c r="D26" s="167" t="s">
        <v>242</v>
      </c>
      <c r="E26" s="168" t="s">
        <v>243</v>
      </c>
      <c r="F26" s="166"/>
      <c r="G26" s="169" t="s">
        <v>154</v>
      </c>
      <c r="H26" s="169" t="s">
        <v>155</v>
      </c>
      <c r="I26" s="166" t="s">
        <v>244</v>
      </c>
      <c r="J26" s="166" t="s">
        <v>157</v>
      </c>
      <c r="K26" s="170" t="str">
        <f aca="false">IF(W26&gt;$Y$2,IF(W26&gt;$Y$3,IF(W26&gt;$AC$2,"上級","中級"),"初級"),"基礎")</f>
        <v>初級</v>
      </c>
      <c r="L26" s="171" t="s">
        <v>158</v>
      </c>
      <c r="M26" s="172" t="n">
        <f aca="false">SUM(AE26,AX26,BW26)</f>
        <v>8.37142857142857</v>
      </c>
      <c r="N26" s="173" t="s">
        <v>159</v>
      </c>
      <c r="O26" s="174"/>
      <c r="P26" s="173"/>
      <c r="Q26" s="173"/>
      <c r="R26" s="173"/>
      <c r="S26" s="173"/>
      <c r="T26" s="173"/>
      <c r="U26" s="173"/>
      <c r="V26" s="135"/>
      <c r="W26" s="175" t="n">
        <f aca="false">SUM(X26:AD26)/SUM($X$6:$AD$6)*100</f>
        <v>43.75</v>
      </c>
      <c r="X26" s="136" t="n">
        <v>3</v>
      </c>
      <c r="Y26" s="136" t="n">
        <v>1</v>
      </c>
      <c r="Z26" s="136" t="n">
        <v>4</v>
      </c>
      <c r="AA26" s="136" t="n">
        <v>3</v>
      </c>
      <c r="AB26" s="136" t="n">
        <v>3</v>
      </c>
      <c r="AE26" s="176" t="n">
        <f aca="false">(AF26*$AF$6+AG26*$AG$6+AH26*$AH$6+AI26*$AI$6+AJ26*$AJ$6+AK26*$AK$6+AL26*$AL$6+AM26*$AM$6+AN26*$AN$6+AO26*$AO$6+AP26*$AP$6+AQ26*$AQ$6+AR26*$AR$6+AS26*$AS$6+AT26*$AT$6+AU26*$AU$6+AV26*$AV$6+AW26*$AW$6)*1.2/60/7</f>
        <v>0</v>
      </c>
      <c r="AF26" s="136"/>
      <c r="AG26" s="136"/>
      <c r="AH26" s="136"/>
      <c r="AI26" s="136"/>
      <c r="AJ26" s="136"/>
      <c r="AK26" s="136"/>
      <c r="AL26" s="136"/>
      <c r="AM26" s="136"/>
      <c r="AN26" s="136"/>
      <c r="AO26" s="136"/>
      <c r="AP26" s="136"/>
      <c r="AQ26" s="136"/>
      <c r="AR26" s="136"/>
      <c r="AS26" s="136"/>
      <c r="AT26" s="136"/>
      <c r="AU26" s="136"/>
      <c r="AV26" s="136"/>
      <c r="AW26" s="136"/>
      <c r="AX26" s="177" t="n">
        <f aca="false">(AY26*$AY$6+AZ26*$AZ$6+BA26*$BA$6+BB26*$BB$6+BC26*$BC$6+BD26*$BD$6+BE26*$BE$6+BF26*$BF$6+BG26*$BG$6+BH26*$BH$6+BI26*$BI$6+BJ26*$BJ$6+BK26*$BK$6+BL26*$BL$6+BM26*$BM$6+BN26*$BN$6+BO26*$BO$6+BP26*$BP$6+BQ26*$BQ$6+BR26*$BR$6+BS26*$BS$6+BT26*$BT$6+BU26*$BU$6+BV26*$BV$6)*1.2/60/7</f>
        <v>4.37142857142857</v>
      </c>
      <c r="AY26" s="136" t="n">
        <v>8</v>
      </c>
      <c r="AZ26" s="136"/>
      <c r="BA26" s="136" t="n">
        <v>1</v>
      </c>
      <c r="BB26" s="136"/>
      <c r="BC26" s="136"/>
      <c r="BD26" s="136" t="n">
        <v>1</v>
      </c>
      <c r="BE26" s="136"/>
      <c r="BF26" s="136"/>
      <c r="BG26" s="136"/>
      <c r="BH26" s="136"/>
      <c r="BI26" s="136"/>
      <c r="BJ26" s="136"/>
      <c r="BK26" s="136"/>
      <c r="BL26" s="136"/>
      <c r="BM26" s="136"/>
      <c r="BN26" s="136"/>
      <c r="BO26" s="136"/>
      <c r="BP26" s="136" t="n">
        <v>1</v>
      </c>
      <c r="BQ26" s="136"/>
      <c r="BR26" s="136"/>
      <c r="BS26" s="136"/>
      <c r="BT26" s="136"/>
      <c r="BU26" s="136" t="n">
        <v>10</v>
      </c>
      <c r="BV26" s="136" t="n">
        <v>8</v>
      </c>
      <c r="BW26" s="178" t="n">
        <f aca="false">(BX26*$BX$6+BY26*$BY$6+BZ26*$BZ$6+CA26*$CA$6+CB26*$CB$6+CC26*$CC$6+CD26*$CD$6+CE26*$CE$6+CF26*$CF$6+CG26*$CG$6+CH26*$CH$6+CI26*$CI$6)*1.2/60/7</f>
        <v>4</v>
      </c>
      <c r="BX26" s="136" t="n">
        <v>6</v>
      </c>
      <c r="BY26" s="136" t="n">
        <v>3</v>
      </c>
      <c r="BZ26" s="136" t="n">
        <v>5</v>
      </c>
      <c r="CA26" s="136" t="n">
        <v>8</v>
      </c>
      <c r="CB26" s="136"/>
      <c r="CC26" s="136"/>
      <c r="CD26" s="136"/>
      <c r="CE26" s="136"/>
      <c r="CF26" s="136"/>
      <c r="CG26" s="136" t="n">
        <v>9</v>
      </c>
      <c r="CH26" s="136" t="n">
        <v>8</v>
      </c>
      <c r="CI26" s="136" t="n">
        <v>6</v>
      </c>
    </row>
    <row r="27" customFormat="false" ht="123.75" hidden="false" customHeight="false" outlineLevel="0" collapsed="false">
      <c r="A27" s="166" t="n">
        <v>21</v>
      </c>
      <c r="B27" s="166" t="s">
        <v>245</v>
      </c>
      <c r="C27" s="166" t="s">
        <v>246</v>
      </c>
      <c r="D27" s="167" t="s">
        <v>247</v>
      </c>
      <c r="E27" s="168" t="s">
        <v>248</v>
      </c>
      <c r="F27" s="168" t="s">
        <v>249</v>
      </c>
      <c r="G27" s="169" t="s">
        <v>154</v>
      </c>
      <c r="H27" s="169" t="s">
        <v>190</v>
      </c>
      <c r="I27" s="166" t="s">
        <v>165</v>
      </c>
      <c r="J27" s="166" t="s">
        <v>157</v>
      </c>
      <c r="K27" s="170" t="str">
        <f aca="false">IF(W27&gt;$Y$2,IF(W27&gt;$Y$3,IF(W27&gt;$AC$2,"上級","中級"),"初級"),"基礎")</f>
        <v>初級</v>
      </c>
      <c r="L27" s="171" t="s">
        <v>158</v>
      </c>
      <c r="M27" s="172" t="n">
        <f aca="false">SUM(AE27,AX27,BW27)</f>
        <v>7.14285714285714</v>
      </c>
      <c r="N27" s="173" t="s">
        <v>159</v>
      </c>
      <c r="O27" s="174"/>
      <c r="P27" s="173"/>
      <c r="Q27" s="173"/>
      <c r="R27" s="173"/>
      <c r="S27" s="173"/>
      <c r="T27" s="173"/>
      <c r="U27" s="173"/>
      <c r="V27" s="135"/>
      <c r="W27" s="175" t="n">
        <f aca="false">SUM(X27:AD27)/SUM($X$6:$AD$6)*100</f>
        <v>37.5</v>
      </c>
      <c r="X27" s="136" t="n">
        <v>3</v>
      </c>
      <c r="Z27" s="136" t="n">
        <v>3</v>
      </c>
      <c r="AA27" s="136" t="n">
        <v>4</v>
      </c>
      <c r="AB27" s="136" t="n">
        <v>2</v>
      </c>
      <c r="AE27" s="176" t="n">
        <f aca="false">(AF27*$AF$6+AG27*$AG$6+AH27*$AH$6+AI27*$AI$6+AJ27*$AJ$6+AK27*$AK$6+AL27*$AL$6+AM27*$AM$6+AN27*$AN$6+AO27*$AO$6+AP27*$AP$6+AQ27*$AQ$6+AR27*$AR$6+AS27*$AS$6+AT27*$AT$6+AU27*$AU$6+AV27*$AV$6+AW27*$AW$6)*1.2/60/7</f>
        <v>0</v>
      </c>
      <c r="AF27" s="136"/>
      <c r="AG27" s="136"/>
      <c r="AH27" s="136"/>
      <c r="AI27" s="136"/>
      <c r="AJ27" s="136"/>
      <c r="AK27" s="136"/>
      <c r="AL27" s="136"/>
      <c r="AM27" s="136"/>
      <c r="AN27" s="136"/>
      <c r="AO27" s="136"/>
      <c r="AP27" s="136"/>
      <c r="AQ27" s="136"/>
      <c r="AR27" s="136"/>
      <c r="AS27" s="136"/>
      <c r="AT27" s="136"/>
      <c r="AU27" s="136"/>
      <c r="AV27" s="136"/>
      <c r="AW27" s="136"/>
      <c r="AX27" s="177" t="n">
        <f aca="false">(AY27*$AY$6+AZ27*$AZ$6+BA27*$BA$6+BB27*$BB$6+BC27*$BC$6+BD27*$BD$6+BE27*$BE$6+BF27*$BF$6+BG27*$BG$6+BH27*$BH$6+BI27*$BI$6+BJ27*$BJ$6+BK27*$BK$6+BL27*$BL$6+BM27*$BM$6+BN27*$BN$6+BO27*$BO$6+BP27*$BP$6+BQ27*$BQ$6+BR27*$BR$6+BS27*$BS$6+BT27*$BT$6+BU27*$BU$6+BV27*$BV$6)*1.2/60/7</f>
        <v>4.68571428571429</v>
      </c>
      <c r="AY27" s="136" t="n">
        <v>8</v>
      </c>
      <c r="AZ27" s="136" t="n">
        <v>1</v>
      </c>
      <c r="BA27" s="136"/>
      <c r="BB27" s="136" t="n">
        <v>1</v>
      </c>
      <c r="BC27" s="136"/>
      <c r="BD27" s="136" t="n">
        <v>1</v>
      </c>
      <c r="BE27" s="136"/>
      <c r="BF27" s="136" t="n">
        <v>1</v>
      </c>
      <c r="BG27" s="136"/>
      <c r="BH27" s="136"/>
      <c r="BI27" s="136"/>
      <c r="BJ27" s="136"/>
      <c r="BK27" s="136"/>
      <c r="BL27" s="136" t="n">
        <v>4</v>
      </c>
      <c r="BM27" s="136"/>
      <c r="BN27" s="136"/>
      <c r="BO27" s="136"/>
      <c r="BP27" s="136"/>
      <c r="BQ27" s="136"/>
      <c r="BR27" s="136"/>
      <c r="BS27" s="136"/>
      <c r="BT27" s="136"/>
      <c r="BU27" s="136" t="n">
        <v>8</v>
      </c>
      <c r="BV27" s="136" t="n">
        <v>8</v>
      </c>
      <c r="BW27" s="178" t="n">
        <f aca="false">(BX27*$BX$6+BY27*$BY$6+BZ27*$BZ$6+CA27*$CA$6+CB27*$CB$6+CC27*$CC$6+CD27*$CD$6+CE27*$CE$6+CF27*$CF$6+CG27*$CG$6+CH27*$CH$6+CI27*$CI$6)*1.2/60/7</f>
        <v>2.45714285714286</v>
      </c>
      <c r="BX27" s="136" t="n">
        <v>4</v>
      </c>
      <c r="BY27" s="136" t="n">
        <v>1</v>
      </c>
      <c r="BZ27" s="136" t="n">
        <v>4</v>
      </c>
      <c r="CA27" s="136" t="n">
        <v>3</v>
      </c>
      <c r="CB27" s="136"/>
      <c r="CC27" s="136"/>
      <c r="CD27" s="136"/>
      <c r="CE27" s="136"/>
      <c r="CF27" s="136"/>
      <c r="CG27" s="136" t="n">
        <v>6</v>
      </c>
      <c r="CH27" s="136" t="n">
        <v>3</v>
      </c>
      <c r="CI27" s="136" t="n">
        <v>4</v>
      </c>
    </row>
    <row r="28" customFormat="false" ht="48" hidden="false" customHeight="false" outlineLevel="0" collapsed="false">
      <c r="A28" s="166" t="n">
        <v>22</v>
      </c>
      <c r="B28" s="166" t="s">
        <v>250</v>
      </c>
      <c r="C28" s="166" t="s">
        <v>251</v>
      </c>
      <c r="D28" s="167" t="s">
        <v>252</v>
      </c>
      <c r="E28" s="168" t="s">
        <v>253</v>
      </c>
      <c r="F28" s="166"/>
      <c r="G28" s="169" t="s">
        <v>154</v>
      </c>
      <c r="H28" s="169" t="s">
        <v>206</v>
      </c>
      <c r="I28" s="166" t="s">
        <v>239</v>
      </c>
      <c r="J28" s="166" t="s">
        <v>157</v>
      </c>
      <c r="K28" s="170" t="str">
        <f aca="false">IF(W28&gt;$Y$2,IF(W28&gt;$Y$3,IF(W28&gt;$AC$2,"上級","中級"),"初級"),"基礎")</f>
        <v>中級</v>
      </c>
      <c r="L28" s="171" t="s">
        <v>254</v>
      </c>
      <c r="M28" s="172" t="n">
        <f aca="false">SUM(AE28,AX28,BW28)</f>
        <v>14.3428571428571</v>
      </c>
      <c r="N28" s="173" t="s">
        <v>159</v>
      </c>
      <c r="O28" s="174"/>
      <c r="P28" s="173"/>
      <c r="Q28" s="173"/>
      <c r="R28" s="173"/>
      <c r="S28" s="173"/>
      <c r="T28" s="173"/>
      <c r="U28" s="173"/>
      <c r="V28" s="135"/>
      <c r="W28" s="175" t="n">
        <f aca="false">SUM(X28:AD28)/SUM($X$6:$AD$6)*100</f>
        <v>68.75</v>
      </c>
      <c r="X28" s="136" t="n">
        <v>4</v>
      </c>
      <c r="Y28" s="136" t="n">
        <v>3</v>
      </c>
      <c r="Z28" s="136" t="n">
        <v>4</v>
      </c>
      <c r="AA28" s="136" t="n">
        <v>3</v>
      </c>
      <c r="AB28" s="136" t="n">
        <v>3</v>
      </c>
      <c r="AC28" s="136" t="n">
        <v>4</v>
      </c>
      <c r="AD28" s="136" t="n">
        <v>1</v>
      </c>
      <c r="AE28" s="176" t="n">
        <f aca="false">(AF28*$AF$6+AG28*$AG$6+AH28*$AH$6+AI28*$AI$6+AJ28*$AJ$6+AK28*$AK$6+AL28*$AL$6+AM28*$AM$6+AN28*$AN$6+AO28*$AO$6+AP28*$AP$6+AQ28*$AQ$6+AR28*$AR$6+AS28*$AS$6+AT28*$AT$6+AU28*$AU$6+AV28*$AV$6+AW28*$AW$6)*1.2/60/7</f>
        <v>0</v>
      </c>
      <c r="AF28" s="136"/>
      <c r="AG28" s="136"/>
      <c r="AH28" s="136"/>
      <c r="AI28" s="136"/>
      <c r="AJ28" s="136"/>
      <c r="AK28" s="136"/>
      <c r="AL28" s="136"/>
      <c r="AM28" s="136"/>
      <c r="AN28" s="136"/>
      <c r="AO28" s="136"/>
      <c r="AP28" s="136"/>
      <c r="AQ28" s="136"/>
      <c r="AR28" s="136"/>
      <c r="AS28" s="136"/>
      <c r="AT28" s="136"/>
      <c r="AU28" s="136"/>
      <c r="AV28" s="136"/>
      <c r="AW28" s="136"/>
      <c r="AX28" s="177" t="n">
        <f aca="false">(AY28*$AY$6+AZ28*$AZ$6+BA28*$BA$6+BB28*$BB$6+BC28*$BC$6+BD28*$BD$6+BE28*$BE$6+BF28*$BF$6+BG28*$BG$6+BH28*$BH$6+BI28*$BI$6+BJ28*$BJ$6+BK28*$BK$6+BL28*$BL$6+BM28*$BM$6+BN28*$BN$6+BO28*$BO$6+BP28*$BP$6+BQ28*$BQ$6+BR28*$BR$6+BS28*$BS$6+BT28*$BT$6+BU28*$BU$6+BV28*$BV$6)*1.2/60/7</f>
        <v>8.91428571428572</v>
      </c>
      <c r="AY28" s="136" t="n">
        <v>10</v>
      </c>
      <c r="AZ28" s="136"/>
      <c r="BA28" s="136" t="n">
        <v>3</v>
      </c>
      <c r="BB28" s="136" t="n">
        <v>1</v>
      </c>
      <c r="BC28" s="136" t="n">
        <v>4</v>
      </c>
      <c r="BD28" s="136"/>
      <c r="BE28" s="136"/>
      <c r="BF28" s="136"/>
      <c r="BG28" s="136" t="n">
        <v>1</v>
      </c>
      <c r="BH28" s="136"/>
      <c r="BI28" s="136" t="n">
        <v>2</v>
      </c>
      <c r="BJ28" s="136" t="n">
        <v>1</v>
      </c>
      <c r="BK28" s="136"/>
      <c r="BL28" s="136"/>
      <c r="BM28" s="136"/>
      <c r="BN28" s="136"/>
      <c r="BO28" s="136" t="n">
        <v>1</v>
      </c>
      <c r="BP28" s="136" t="n">
        <v>1</v>
      </c>
      <c r="BQ28" s="136"/>
      <c r="BR28" s="136"/>
      <c r="BS28" s="136"/>
      <c r="BT28" s="136"/>
      <c r="BU28" s="136" t="n">
        <v>20</v>
      </c>
      <c r="BV28" s="136" t="n">
        <v>10</v>
      </c>
      <c r="BW28" s="178" t="n">
        <f aca="false">(BX28*$BX$6+BY28*$BY$6+BZ28*$BZ$6+CA28*$CA$6+CB28*$CB$6+CC28*$CC$6+CD28*$CD$6+CE28*$CE$6+CF28*$CF$6+CG28*$CG$6+CH28*$CH$6+CI28*$CI$6)*1.2/60/7</f>
        <v>5.42857142857143</v>
      </c>
      <c r="BX28" s="136" t="n">
        <v>8</v>
      </c>
      <c r="BY28" s="136" t="n">
        <v>4</v>
      </c>
      <c r="BZ28" s="136" t="n">
        <v>26</v>
      </c>
      <c r="CA28" s="136" t="n">
        <v>10</v>
      </c>
      <c r="CB28" s="136"/>
      <c r="CC28" s="136"/>
      <c r="CD28" s="136"/>
      <c r="CE28" s="136"/>
      <c r="CF28" s="136"/>
      <c r="CG28" s="136" t="n">
        <v>10</v>
      </c>
      <c r="CH28" s="136" t="n">
        <v>9</v>
      </c>
      <c r="CI28" s="136" t="n">
        <v>8</v>
      </c>
    </row>
    <row r="29" customFormat="false" ht="135" hidden="false" customHeight="false" outlineLevel="0" collapsed="false">
      <c r="A29" s="166" t="n">
        <v>23</v>
      </c>
      <c r="B29" s="166" t="s">
        <v>250</v>
      </c>
      <c r="C29" s="166" t="s">
        <v>255</v>
      </c>
      <c r="D29" s="167" t="s">
        <v>256</v>
      </c>
      <c r="E29" s="168" t="s">
        <v>257</v>
      </c>
      <c r="F29" s="168" t="s">
        <v>258</v>
      </c>
      <c r="G29" s="169" t="s">
        <v>154</v>
      </c>
      <c r="H29" s="169" t="s">
        <v>155</v>
      </c>
      <c r="I29" s="179" t="s">
        <v>239</v>
      </c>
      <c r="J29" s="166" t="s">
        <v>157</v>
      </c>
      <c r="K29" s="170" t="str">
        <f aca="false">IF(W29&gt;$Y$2,IF(W29&gt;$Y$3,IF(W29&gt;$AC$2,"上級","中級"),"初級"),"基礎")</f>
        <v>中級</v>
      </c>
      <c r="L29" s="171" t="s">
        <v>254</v>
      </c>
      <c r="M29" s="172" t="n">
        <f aca="false">SUM(AE29,AX29,BW29)</f>
        <v>9.62857142857143</v>
      </c>
      <c r="N29" s="173" t="s">
        <v>159</v>
      </c>
      <c r="O29" s="174"/>
      <c r="P29" s="173"/>
      <c r="Q29" s="173"/>
      <c r="R29" s="173"/>
      <c r="S29" s="173"/>
      <c r="T29" s="173"/>
      <c r="U29" s="173"/>
      <c r="V29" s="135"/>
      <c r="W29" s="175" t="n">
        <f aca="false">SUM(X29:AD29)/SUM($X$6:$AD$6)*100</f>
        <v>65.625</v>
      </c>
      <c r="X29" s="136" t="n">
        <v>4</v>
      </c>
      <c r="Y29" s="136" t="n">
        <v>4</v>
      </c>
      <c r="Z29" s="136" t="n">
        <v>3</v>
      </c>
      <c r="AA29" s="136" t="n">
        <v>3</v>
      </c>
      <c r="AB29" s="136" t="n">
        <v>3</v>
      </c>
      <c r="AC29" s="136" t="n">
        <v>3</v>
      </c>
      <c r="AD29" s="136" t="n">
        <v>1</v>
      </c>
      <c r="AE29" s="176" t="n">
        <f aca="false">(AF29*$AF$6+AG29*$AG$6+AH29*$AH$6+AI29*$AI$6+AJ29*$AJ$6+AK29*$AK$6+AL29*$AL$6+AM29*$AM$6+AN29*$AN$6+AO29*$AO$6+AP29*$AP$6+AQ29*$AQ$6+AR29*$AR$6+AS29*$AS$6+AT29*$AT$6+AU29*$AU$6+AV29*$AV$6+AW29*$AW$6)*1.2/60/7</f>
        <v>0</v>
      </c>
      <c r="AF29" s="136"/>
      <c r="AG29" s="136"/>
      <c r="AH29" s="136"/>
      <c r="AI29" s="136"/>
      <c r="AJ29" s="136"/>
      <c r="AK29" s="136"/>
      <c r="AL29" s="136"/>
      <c r="AM29" s="136"/>
      <c r="AN29" s="136"/>
      <c r="AO29" s="136"/>
      <c r="AP29" s="136"/>
      <c r="AQ29" s="136"/>
      <c r="AR29" s="136"/>
      <c r="AS29" s="136"/>
      <c r="AT29" s="136"/>
      <c r="AU29" s="136"/>
      <c r="AV29" s="136"/>
      <c r="AW29" s="136"/>
      <c r="AX29" s="177" t="n">
        <f aca="false">(AY29*$AY$6+AZ29*$AZ$6+BA29*$BA$6+BB29*$BB$6+BC29*$BC$6+BD29*$BD$6+BE29*$BE$6+BF29*$BF$6+BG29*$BG$6+BH29*$BH$6+BI29*$BI$6+BJ29*$BJ$6+BK29*$BK$6+BL29*$BL$6+BM29*$BM$6+BN29*$BN$6+BO29*$BO$6+BP29*$BP$6+BQ29*$BQ$6+BR29*$BR$6+BS29*$BS$6+BT29*$BT$6+BU29*$BU$6+BV29*$BV$6)*1.2/60/7</f>
        <v>6.34285714285714</v>
      </c>
      <c r="AY29" s="136" t="n">
        <v>8</v>
      </c>
      <c r="AZ29" s="136"/>
      <c r="BA29" s="136" t="n">
        <v>1</v>
      </c>
      <c r="BB29" s="136"/>
      <c r="BC29" s="136" t="n">
        <v>1</v>
      </c>
      <c r="BD29" s="136"/>
      <c r="BE29" s="136"/>
      <c r="BF29" s="136"/>
      <c r="BG29" s="136"/>
      <c r="BH29" s="136"/>
      <c r="BI29" s="136" t="n">
        <v>1</v>
      </c>
      <c r="BJ29" s="136"/>
      <c r="BK29" s="136"/>
      <c r="BL29" s="136" t="n">
        <v>4</v>
      </c>
      <c r="BM29" s="136"/>
      <c r="BN29" s="136"/>
      <c r="BO29" s="136"/>
      <c r="BP29" s="136"/>
      <c r="BQ29" s="136" t="n">
        <v>2</v>
      </c>
      <c r="BR29" s="136"/>
      <c r="BS29" s="136"/>
      <c r="BT29" s="136"/>
      <c r="BU29" s="136" t="n">
        <v>14</v>
      </c>
      <c r="BV29" s="136" t="n">
        <v>8</v>
      </c>
      <c r="BW29" s="178" t="n">
        <f aca="false">(BX29*$BX$6+BY29*$BY$6+BZ29*$BZ$6+CA29*$CA$6+CB29*$CB$6+CC29*$CC$6+CD29*$CD$6+CE29*$CE$6+CF29*$CF$6+CG29*$CG$6+CH29*$CH$6+CI29*$CI$6)*1.2/60/7</f>
        <v>3.28571428571429</v>
      </c>
      <c r="BX29" s="136" t="n">
        <v>6</v>
      </c>
      <c r="BY29" s="136" t="n">
        <v>3</v>
      </c>
      <c r="BZ29" s="136" t="n">
        <v>4</v>
      </c>
      <c r="CA29" s="136" t="n">
        <v>6</v>
      </c>
      <c r="CB29" s="136"/>
      <c r="CC29" s="136"/>
      <c r="CD29" s="136"/>
      <c r="CE29" s="136"/>
      <c r="CF29" s="136"/>
      <c r="CG29" s="136" t="n">
        <v>6</v>
      </c>
      <c r="CH29" s="136" t="n">
        <v>6</v>
      </c>
      <c r="CI29" s="136" t="n">
        <v>6</v>
      </c>
    </row>
    <row r="30" customFormat="false" ht="112.5" hidden="false" customHeight="false" outlineLevel="0" collapsed="false">
      <c r="A30" s="166" t="n">
        <v>24</v>
      </c>
      <c r="B30" s="166" t="s">
        <v>259</v>
      </c>
      <c r="C30" s="166" t="s">
        <v>260</v>
      </c>
      <c r="D30" s="180" t="s">
        <v>261</v>
      </c>
      <c r="E30" s="168" t="s">
        <v>261</v>
      </c>
      <c r="F30" s="166"/>
      <c r="G30" s="169" t="s">
        <v>154</v>
      </c>
      <c r="H30" s="169" t="s">
        <v>155</v>
      </c>
      <c r="I30" s="166" t="s">
        <v>191</v>
      </c>
      <c r="J30" s="169" t="s">
        <v>157</v>
      </c>
      <c r="K30" s="170" t="str">
        <f aca="false">IF(W30&gt;$Y$2,IF(W30&gt;$Y$3,IF(W30&gt;$AC$2,"上級","中級"),"初級"),"基礎")</f>
        <v>基礎</v>
      </c>
      <c r="L30" s="171" t="s">
        <v>176</v>
      </c>
      <c r="M30" s="172" t="n">
        <f aca="false">SUM(AE30,AX30,BW30)</f>
        <v>4.77142857142857</v>
      </c>
      <c r="N30" s="173" t="s">
        <v>159</v>
      </c>
      <c r="O30" s="174"/>
      <c r="P30" s="173"/>
      <c r="Q30" s="173"/>
      <c r="R30" s="173"/>
      <c r="S30" s="173"/>
      <c r="T30" s="173"/>
      <c r="U30" s="173"/>
      <c r="V30" s="135"/>
      <c r="W30" s="175" t="n">
        <f aca="false">SUM(X30:AD30)/SUM($X$6:$AD$6)*100</f>
        <v>25</v>
      </c>
      <c r="X30" s="136" t="n">
        <v>3</v>
      </c>
      <c r="Y30" s="136" t="n">
        <v>1</v>
      </c>
      <c r="Z30" s="136" t="n">
        <v>4</v>
      </c>
      <c r="AE30" s="176" t="n">
        <f aca="false">(AF30*$AF$6+AG30*$AG$6+AH30*$AH$6+AI30*$AI$6+AJ30*$AJ$6+AK30*$AK$6+AL30*$AL$6+AM30*$AM$6+AN30*$AN$6+AO30*$AO$6+AP30*$AP$6+AQ30*$AQ$6+AR30*$AR$6+AS30*$AS$6+AT30*$AT$6+AU30*$AU$6+AV30*$AV$6+AW30*$AW$6)*1.2/60/7</f>
        <v>0</v>
      </c>
      <c r="AF30" s="136"/>
      <c r="AG30" s="136"/>
      <c r="AH30" s="136"/>
      <c r="AI30" s="136"/>
      <c r="AJ30" s="136"/>
      <c r="AK30" s="136"/>
      <c r="AL30" s="136"/>
      <c r="AM30" s="136"/>
      <c r="AN30" s="136"/>
      <c r="AO30" s="136"/>
      <c r="AP30" s="136"/>
      <c r="AQ30" s="136"/>
      <c r="AR30" s="136"/>
      <c r="AS30" s="136"/>
      <c r="AT30" s="136"/>
      <c r="AU30" s="136"/>
      <c r="AV30" s="136"/>
      <c r="AW30" s="136"/>
      <c r="AX30" s="177" t="n">
        <f aca="false">(AY30*$AY$6+AZ30*$AZ$6+BA30*$BA$6+BB30*$BB$6+BC30*$BC$6+BD30*$BD$6+BE30*$BE$6+BF30*$BF$6+BG30*$BG$6+BH30*$BH$6+BI30*$BI$6+BJ30*$BJ$6+BK30*$BK$6+BL30*$BL$6+BM30*$BM$6+BN30*$BN$6+BO30*$BO$6+BP30*$BP$6+BQ30*$BQ$6+BR30*$BR$6+BS30*$BS$6+BT30*$BT$6+BU30*$BU$6+BV30*$BV$6)*1.2/60/7</f>
        <v>2.65714285714286</v>
      </c>
      <c r="AY30" s="136" t="n">
        <v>4</v>
      </c>
      <c r="AZ30" s="136"/>
      <c r="BA30" s="136"/>
      <c r="BB30" s="136"/>
      <c r="BC30" s="136"/>
      <c r="BD30" s="136"/>
      <c r="BE30" s="136"/>
      <c r="BF30" s="136"/>
      <c r="BG30" s="136"/>
      <c r="BH30" s="136"/>
      <c r="BI30" s="136"/>
      <c r="BJ30" s="136"/>
      <c r="BK30" s="136"/>
      <c r="BL30" s="136" t="n">
        <v>3</v>
      </c>
      <c r="BM30" s="136"/>
      <c r="BN30" s="136"/>
      <c r="BO30" s="136"/>
      <c r="BP30" s="136" t="n">
        <v>1</v>
      </c>
      <c r="BQ30" s="136"/>
      <c r="BR30" s="136"/>
      <c r="BS30" s="136"/>
      <c r="BT30" s="136"/>
      <c r="BU30" s="136" t="n">
        <v>6</v>
      </c>
      <c r="BV30" s="136" t="n">
        <v>4</v>
      </c>
      <c r="BW30" s="178" t="n">
        <f aca="false">(BX30*$BX$6+BY30*$BY$6+BZ30*$BZ$6+CA30*$CA$6+CB30*$CB$6+CC30*$CC$6+CD30*$CD$6+CE30*$CE$6+CF30*$CF$6+CG30*$CG$6+CH30*$CH$6+CI30*$CI$6)*1.2/60/7</f>
        <v>2.11428571428571</v>
      </c>
      <c r="BX30" s="136" t="n">
        <v>4</v>
      </c>
      <c r="BY30" s="136" t="n">
        <v>2</v>
      </c>
      <c r="BZ30" s="136" t="n">
        <v>6</v>
      </c>
      <c r="CA30" s="136" t="n">
        <v>4</v>
      </c>
      <c r="CB30" s="136"/>
      <c r="CC30" s="136"/>
      <c r="CD30" s="136"/>
      <c r="CE30" s="136"/>
      <c r="CF30" s="136"/>
      <c r="CG30" s="136" t="n">
        <v>3</v>
      </c>
      <c r="CH30" s="136" t="n">
        <v>4</v>
      </c>
      <c r="CI30" s="136" t="n">
        <v>4</v>
      </c>
    </row>
    <row r="31" customFormat="false" ht="48" hidden="false" customHeight="false" outlineLevel="0" collapsed="false">
      <c r="A31" s="166" t="n">
        <v>25</v>
      </c>
      <c r="B31" s="166" t="s">
        <v>259</v>
      </c>
      <c r="C31" s="166" t="s">
        <v>262</v>
      </c>
      <c r="D31" s="167" t="s">
        <v>263</v>
      </c>
      <c r="E31" s="168" t="s">
        <v>264</v>
      </c>
      <c r="F31" s="166"/>
      <c r="G31" s="169" t="s">
        <v>154</v>
      </c>
      <c r="H31" s="169" t="s">
        <v>155</v>
      </c>
      <c r="I31" s="166" t="s">
        <v>239</v>
      </c>
      <c r="J31" s="166" t="s">
        <v>157</v>
      </c>
      <c r="K31" s="170" t="str">
        <f aca="false">IF(W31&gt;$Y$2,IF(W31&gt;$Y$3,IF(W31&gt;$AC$2,"上級","中級"),"初級"),"基礎")</f>
        <v>初級</v>
      </c>
      <c r="L31" s="171" t="s">
        <v>176</v>
      </c>
      <c r="M31" s="172" t="n">
        <f aca="false">SUM(AE31,AX31,BW31)</f>
        <v>4.82857142857143</v>
      </c>
      <c r="N31" s="173" t="s">
        <v>159</v>
      </c>
      <c r="O31" s="174"/>
      <c r="P31" s="173"/>
      <c r="Q31" s="173"/>
      <c r="R31" s="173"/>
      <c r="S31" s="173"/>
      <c r="T31" s="173"/>
      <c r="U31" s="173"/>
      <c r="V31" s="135"/>
      <c r="W31" s="175" t="n">
        <f aca="false">SUM(X31:AD31)/SUM($X$6:$AD$6)*100</f>
        <v>43.75</v>
      </c>
      <c r="X31" s="136" t="n">
        <v>3</v>
      </c>
      <c r="Y31" s="136" t="n">
        <v>1</v>
      </c>
      <c r="Z31" s="136" t="n">
        <v>3</v>
      </c>
      <c r="AA31" s="136" t="n">
        <v>2</v>
      </c>
      <c r="AB31" s="136" t="n">
        <v>2</v>
      </c>
      <c r="AC31" s="136" t="n">
        <v>3</v>
      </c>
      <c r="AE31" s="176" t="n">
        <f aca="false">(AF31*$AF$6+AG31*$AG$6+AH31*$AH$6+AI31*$AI$6+AJ31*$AJ$6+AK31*$AK$6+AL31*$AL$6+AM31*$AM$6+AN31*$AN$6+AO31*$AO$6+AP31*$AP$6+AQ31*$AQ$6+AR31*$AR$6+AS31*$AS$6+AT31*$AT$6+AU31*$AU$6+AV31*$AV$6+AW31*$AW$6)*1.2/60/7</f>
        <v>0</v>
      </c>
      <c r="AF31" s="136"/>
      <c r="AG31" s="136"/>
      <c r="AH31" s="136"/>
      <c r="AI31" s="136"/>
      <c r="AJ31" s="136"/>
      <c r="AK31" s="136"/>
      <c r="AL31" s="136"/>
      <c r="AM31" s="136"/>
      <c r="AN31" s="136"/>
      <c r="AO31" s="136"/>
      <c r="AP31" s="136"/>
      <c r="AQ31" s="136"/>
      <c r="AR31" s="136"/>
      <c r="AS31" s="136"/>
      <c r="AT31" s="136"/>
      <c r="AU31" s="136"/>
      <c r="AV31" s="136"/>
      <c r="AW31" s="136"/>
      <c r="AX31" s="177" t="n">
        <f aca="false">(AY31*$AY$6+AZ31*$AZ$6+BA31*$BA$6+BB31*$BB$6+BC31*$BC$6+BD31*$BD$6+BE31*$BE$6+BF31*$BF$6+BG31*$BG$6+BH31*$BH$6+BI31*$BI$6+BJ31*$BJ$6+BK31*$BK$6+BL31*$BL$6+BM31*$BM$6+BN31*$BN$6+BO31*$BO$6+BP31*$BP$6+BQ31*$BQ$6+BR31*$BR$6+BS31*$BS$6+BT31*$BT$6+BU31*$BU$6+BV31*$BV$6)*1.2/60/7</f>
        <v>2.82857142857143</v>
      </c>
      <c r="AY31" s="136" t="n">
        <v>5</v>
      </c>
      <c r="AZ31" s="136" t="n">
        <v>1</v>
      </c>
      <c r="BA31" s="136"/>
      <c r="BB31" s="136"/>
      <c r="BC31" s="136" t="n">
        <v>1</v>
      </c>
      <c r="BD31" s="136"/>
      <c r="BE31" s="136"/>
      <c r="BF31" s="136"/>
      <c r="BG31" s="136"/>
      <c r="BH31" s="136"/>
      <c r="BI31" s="136" t="n">
        <v>1</v>
      </c>
      <c r="BJ31" s="136"/>
      <c r="BK31" s="136"/>
      <c r="BL31" s="136"/>
      <c r="BM31" s="136"/>
      <c r="BN31" s="136"/>
      <c r="BO31" s="136"/>
      <c r="BP31" s="136" t="n">
        <v>1</v>
      </c>
      <c r="BQ31" s="136"/>
      <c r="BR31" s="136"/>
      <c r="BS31" s="136"/>
      <c r="BT31" s="136"/>
      <c r="BU31" s="136" t="n">
        <v>6</v>
      </c>
      <c r="BV31" s="136" t="n">
        <v>5</v>
      </c>
      <c r="BW31" s="178" t="n">
        <f aca="false">(BX31*$BX$6+BY31*$BY$6+BZ31*$BZ$6+CA31*$CA$6+CB31*$CB$6+CC31*$CC$6+CD31*$CD$6+CE31*$CE$6+CF31*$CF$6+CG31*$CG$6+CH31*$CH$6+CI31*$CI$6)*1.2/60/7</f>
        <v>2</v>
      </c>
      <c r="BX31" s="136" t="n">
        <v>4</v>
      </c>
      <c r="BY31" s="136" t="n">
        <v>1</v>
      </c>
      <c r="BZ31" s="136" t="n">
        <v>3</v>
      </c>
      <c r="CA31" s="136" t="n">
        <v>2</v>
      </c>
      <c r="CB31" s="136"/>
      <c r="CC31" s="136"/>
      <c r="CD31" s="136"/>
      <c r="CE31" s="136"/>
      <c r="CF31" s="136"/>
      <c r="CG31" s="136" t="n">
        <v>4</v>
      </c>
      <c r="CH31" s="136" t="n">
        <v>2</v>
      </c>
      <c r="CI31" s="136" t="n">
        <v>4</v>
      </c>
    </row>
    <row r="32" customFormat="false" ht="45" hidden="false" customHeight="false" outlineLevel="0" collapsed="false">
      <c r="A32" s="166" t="n">
        <v>26</v>
      </c>
      <c r="B32" s="166" t="s">
        <v>265</v>
      </c>
      <c r="C32" s="166" t="s">
        <v>266</v>
      </c>
      <c r="D32" s="167" t="s">
        <v>267</v>
      </c>
      <c r="E32" s="168" t="s">
        <v>268</v>
      </c>
      <c r="F32" s="166"/>
      <c r="G32" s="169" t="s">
        <v>154</v>
      </c>
      <c r="H32" s="169" t="s">
        <v>190</v>
      </c>
      <c r="I32" s="166" t="s">
        <v>165</v>
      </c>
      <c r="J32" s="166" t="s">
        <v>157</v>
      </c>
      <c r="K32" s="170" t="str">
        <f aca="false">IF(W32&gt;$Y$2,IF(W32&gt;$Y$3,IF(W32&gt;$AC$2,"上級","中級"),"初級"),"基礎")</f>
        <v>初級</v>
      </c>
      <c r="L32" s="171" t="s">
        <v>158</v>
      </c>
      <c r="M32" s="172" t="n">
        <f aca="false">SUM(AE32,AX32,BW32)</f>
        <v>7.71428571428572</v>
      </c>
      <c r="N32" s="173" t="s">
        <v>159</v>
      </c>
      <c r="O32" s="174"/>
      <c r="P32" s="173"/>
      <c r="Q32" s="173"/>
      <c r="R32" s="173"/>
      <c r="S32" s="173"/>
      <c r="T32" s="173"/>
      <c r="U32" s="173"/>
      <c r="V32" s="135"/>
      <c r="W32" s="175" t="n">
        <f aca="false">SUM(X32:AD32)/SUM($X$6:$AD$6)*100</f>
        <v>40.625</v>
      </c>
      <c r="X32" s="136" t="n">
        <v>3</v>
      </c>
      <c r="Z32" s="136" t="n">
        <v>4</v>
      </c>
      <c r="AA32" s="136" t="n">
        <v>4</v>
      </c>
      <c r="AB32" s="136" t="n">
        <v>2</v>
      </c>
      <c r="AE32" s="176" t="n">
        <f aca="false">(AF32*$AF$6+AG32*$AG$6+AH32*$AH$6+AI32*$AI$6+AJ32*$AJ$6+AK32*$AK$6+AL32*$AL$6+AM32*$AM$6+AN32*$AN$6+AO32*$AO$6+AP32*$AP$6+AQ32*$AQ$6+AR32*$AR$6+AS32*$AS$6+AT32*$AT$6+AU32*$AU$6+AV32*$AV$6+AW32*$AW$6)*1.2/60/7</f>
        <v>0</v>
      </c>
      <c r="AF32" s="136"/>
      <c r="AG32" s="136"/>
      <c r="AH32" s="136"/>
      <c r="AI32" s="136"/>
      <c r="AJ32" s="136"/>
      <c r="AK32" s="136"/>
      <c r="AL32" s="136"/>
      <c r="AM32" s="136"/>
      <c r="AN32" s="136"/>
      <c r="AO32" s="136"/>
      <c r="AP32" s="136"/>
      <c r="AQ32" s="136"/>
      <c r="AR32" s="136"/>
      <c r="AS32" s="136"/>
      <c r="AT32" s="136"/>
      <c r="AU32" s="136"/>
      <c r="AV32" s="136"/>
      <c r="AW32" s="136"/>
      <c r="AX32" s="177" t="n">
        <f aca="false">(AY32*$AY$6+AZ32*$AZ$6+BA32*$BA$6+BB32*$BB$6+BC32*$BC$6+BD32*$BD$6+BE32*$BE$6+BF32*$BF$6+BG32*$BG$6+BH32*$BH$6+BI32*$BI$6+BJ32*$BJ$6+BK32*$BK$6+BL32*$BL$6+BM32*$BM$6+BN32*$BN$6+BO32*$BO$6+BP32*$BP$6+BQ32*$BQ$6+BR32*$BR$6+BS32*$BS$6+BT32*$BT$6+BU32*$BU$6+BV32*$BV$6)*1.2/60/7</f>
        <v>4.2</v>
      </c>
      <c r="AY32" s="136" t="n">
        <v>4</v>
      </c>
      <c r="AZ32" s="136" t="n">
        <v>1</v>
      </c>
      <c r="BA32" s="136"/>
      <c r="BB32" s="136"/>
      <c r="BC32" s="136"/>
      <c r="BD32" s="136"/>
      <c r="BE32" s="136"/>
      <c r="BF32" s="136" t="n">
        <v>3</v>
      </c>
      <c r="BG32" s="136"/>
      <c r="BH32" s="136"/>
      <c r="BI32" s="136"/>
      <c r="BJ32" s="136"/>
      <c r="BK32" s="136"/>
      <c r="BL32" s="136" t="n">
        <v>4</v>
      </c>
      <c r="BM32" s="136"/>
      <c r="BN32" s="136"/>
      <c r="BO32" s="136"/>
      <c r="BP32" s="136"/>
      <c r="BQ32" s="136"/>
      <c r="BR32" s="136"/>
      <c r="BS32" s="136"/>
      <c r="BT32" s="136" t="n">
        <v>4</v>
      </c>
      <c r="BU32" s="136" t="n">
        <v>5</v>
      </c>
      <c r="BV32" s="136" t="n">
        <v>8</v>
      </c>
      <c r="BW32" s="178" t="n">
        <f aca="false">(BX32*$BX$6+BY32*$BY$6+BZ32*$BZ$6+CA32*$CA$6+CB32*$CB$6+CC32*$CC$6+CD32*$CD$6+CE32*$CE$6+CF32*$CF$6+CG32*$CG$6+CH32*$CH$6+CI32*$CI$6)*1.2/60/7</f>
        <v>3.51428571428571</v>
      </c>
      <c r="BX32" s="136" t="n">
        <v>5</v>
      </c>
      <c r="BY32" s="136" t="n">
        <v>1</v>
      </c>
      <c r="BZ32" s="136" t="n">
        <v>2</v>
      </c>
      <c r="CA32" s="136" t="n">
        <v>5</v>
      </c>
      <c r="CB32" s="136"/>
      <c r="CC32" s="136"/>
      <c r="CD32" s="136"/>
      <c r="CE32" s="136"/>
      <c r="CF32" s="136"/>
      <c r="CG32" s="136" t="n">
        <v>10</v>
      </c>
      <c r="CH32" s="136" t="n">
        <v>5</v>
      </c>
      <c r="CI32" s="136" t="n">
        <v>5</v>
      </c>
    </row>
    <row r="33" customFormat="false" ht="146.25" hidden="false" customHeight="false" outlineLevel="0" collapsed="false">
      <c r="A33" s="166" t="n">
        <v>27</v>
      </c>
      <c r="B33" s="166" t="s">
        <v>265</v>
      </c>
      <c r="C33" s="166" t="s">
        <v>269</v>
      </c>
      <c r="D33" s="167" t="s">
        <v>270</v>
      </c>
      <c r="E33" s="168" t="s">
        <v>271</v>
      </c>
      <c r="F33" s="168" t="s">
        <v>272</v>
      </c>
      <c r="G33" s="169" t="s">
        <v>154</v>
      </c>
      <c r="H33" s="169" t="s">
        <v>190</v>
      </c>
      <c r="I33" s="166" t="s">
        <v>175</v>
      </c>
      <c r="J33" s="166" t="s">
        <v>157</v>
      </c>
      <c r="K33" s="170" t="str">
        <f aca="false">IF(W33&gt;$Y$2,IF(W33&gt;$Y$3,IF(W33&gt;$AC$2,"上級","中級"),"初級"),"基礎")</f>
        <v>初級</v>
      </c>
      <c r="L33" s="171" t="s">
        <v>158</v>
      </c>
      <c r="M33" s="172" t="n">
        <f aca="false">SUM(AE33,AX33,BW33)</f>
        <v>7.51428571428571</v>
      </c>
      <c r="N33" s="173" t="s">
        <v>159</v>
      </c>
      <c r="O33" s="174"/>
      <c r="P33" s="173"/>
      <c r="Q33" s="173"/>
      <c r="R33" s="173"/>
      <c r="S33" s="173"/>
      <c r="T33" s="173"/>
      <c r="U33" s="173"/>
      <c r="V33" s="135"/>
      <c r="W33" s="175" t="n">
        <f aca="false">SUM(X33:AD33)/SUM($X$6:$AD$6)*100</f>
        <v>43.75</v>
      </c>
      <c r="X33" s="136" t="n">
        <v>3</v>
      </c>
      <c r="Y33" s="136" t="n">
        <v>1</v>
      </c>
      <c r="Z33" s="136" t="n">
        <v>3</v>
      </c>
      <c r="AA33" s="136" t="n">
        <v>4</v>
      </c>
      <c r="AB33" s="136" t="n">
        <v>3</v>
      </c>
      <c r="AE33" s="176" t="n">
        <f aca="false">(AF33*$AF$6+AG33*$AG$6+AH33*$AH$6+AI33*$AI$6+AJ33*$AJ$6+AK33*$AK$6+AL33*$AL$6+AM33*$AM$6+AN33*$AN$6+AO33*$AO$6+AP33*$AP$6+AQ33*$AQ$6+AR33*$AR$6+AS33*$AS$6+AT33*$AT$6+AU33*$AU$6+AV33*$AV$6+AW33*$AW$6)*1.2/60/7</f>
        <v>0</v>
      </c>
      <c r="AF33" s="136"/>
      <c r="AG33" s="136"/>
      <c r="AH33" s="136"/>
      <c r="AI33" s="136"/>
      <c r="AJ33" s="136"/>
      <c r="AK33" s="136"/>
      <c r="AL33" s="136"/>
      <c r="AM33" s="136"/>
      <c r="AN33" s="136"/>
      <c r="AO33" s="136"/>
      <c r="AP33" s="136"/>
      <c r="AQ33" s="136"/>
      <c r="AR33" s="136"/>
      <c r="AS33" s="136"/>
      <c r="AT33" s="136"/>
      <c r="AU33" s="136"/>
      <c r="AV33" s="136"/>
      <c r="AW33" s="136"/>
      <c r="AX33" s="177" t="n">
        <f aca="false">(AY33*$AY$6+AZ33*$AZ$6+BA33*$BA$6+BB33*$BB$6+BC33*$BC$6+BD33*$BD$6+BE33*$BE$6+BF33*$BF$6+BG33*$BG$6+BH33*$BH$6+BI33*$BI$6+BJ33*$BJ$6+BK33*$BK$6+BL33*$BL$6+BM33*$BM$6+BN33*$BN$6+BO33*$BO$6+BP33*$BP$6+BQ33*$BQ$6+BR33*$BR$6+BS33*$BS$6+BT33*$BT$6+BU33*$BU$6+BV33*$BV$6)*1.2/60/7</f>
        <v>4.11428571428572</v>
      </c>
      <c r="AY33" s="136" t="n">
        <v>4</v>
      </c>
      <c r="AZ33" s="136" t="n">
        <v>1</v>
      </c>
      <c r="BA33" s="136"/>
      <c r="BB33" s="136"/>
      <c r="BC33" s="136"/>
      <c r="BD33" s="136" t="n">
        <v>1</v>
      </c>
      <c r="BE33" s="136"/>
      <c r="BF33" s="136"/>
      <c r="BG33" s="136"/>
      <c r="BH33" s="136"/>
      <c r="BI33" s="136"/>
      <c r="BJ33" s="136"/>
      <c r="BK33" s="136"/>
      <c r="BL33" s="136" t="n">
        <v>5</v>
      </c>
      <c r="BM33" s="136"/>
      <c r="BN33" s="136"/>
      <c r="BO33" s="136"/>
      <c r="BP33" s="136" t="n">
        <v>1</v>
      </c>
      <c r="BQ33" s="136"/>
      <c r="BR33" s="136"/>
      <c r="BS33" s="136"/>
      <c r="BT33" s="136" t="n">
        <v>2</v>
      </c>
      <c r="BU33" s="136" t="n">
        <v>6</v>
      </c>
      <c r="BV33" s="136" t="n">
        <v>6</v>
      </c>
      <c r="BW33" s="178" t="n">
        <f aca="false">(BX33*$BX$6+BY33*$BY$6+BZ33*$BZ$6+CA33*$CA$6+CB33*$CB$6+CC33*$CC$6+CD33*$CD$6+CE33*$CE$6+CF33*$CF$6+CG33*$CG$6+CH33*$CH$6+CI33*$CI$6)*1.2/60/7</f>
        <v>3.4</v>
      </c>
      <c r="BX33" s="136" t="n">
        <v>5</v>
      </c>
      <c r="BY33" s="136" t="n">
        <v>2</v>
      </c>
      <c r="BZ33" s="136" t="n">
        <v>9</v>
      </c>
      <c r="CA33" s="136" t="n">
        <v>5</v>
      </c>
      <c r="CB33" s="136"/>
      <c r="CC33" s="136"/>
      <c r="CD33" s="136"/>
      <c r="CE33" s="136"/>
      <c r="CF33" s="136"/>
      <c r="CG33" s="136" t="n">
        <v>8</v>
      </c>
      <c r="CH33" s="136" t="n">
        <v>5</v>
      </c>
      <c r="CI33" s="136" t="n">
        <v>5</v>
      </c>
    </row>
    <row r="34" customFormat="false" ht="24" hidden="false" customHeight="false" outlineLevel="0" collapsed="false">
      <c r="A34" s="166" t="n">
        <v>28</v>
      </c>
      <c r="B34" s="166" t="s">
        <v>265</v>
      </c>
      <c r="C34" s="166" t="s">
        <v>273</v>
      </c>
      <c r="D34" s="167" t="s">
        <v>274</v>
      </c>
      <c r="E34" s="168" t="s">
        <v>275</v>
      </c>
      <c r="F34" s="168" t="s">
        <v>272</v>
      </c>
      <c r="G34" s="169" t="s">
        <v>154</v>
      </c>
      <c r="H34" s="169" t="s">
        <v>155</v>
      </c>
      <c r="I34" s="166" t="s">
        <v>191</v>
      </c>
      <c r="J34" s="166" t="s">
        <v>157</v>
      </c>
      <c r="K34" s="170" t="str">
        <f aca="false">IF(W34&gt;$Y$2,IF(W34&gt;$Y$3,IF(W34&gt;$AC$2,"上級","中級"),"初級"),"基礎")</f>
        <v>基礎</v>
      </c>
      <c r="L34" s="171" t="s">
        <v>158</v>
      </c>
      <c r="M34" s="172" t="n">
        <f aca="false">SUM(AE34,AX34,BW34)</f>
        <v>3.02857142857143</v>
      </c>
      <c r="N34" s="173" t="s">
        <v>159</v>
      </c>
      <c r="O34" s="174"/>
      <c r="P34" s="173"/>
      <c r="Q34" s="173"/>
      <c r="R34" s="173"/>
      <c r="S34" s="173"/>
      <c r="T34" s="173"/>
      <c r="U34" s="173"/>
      <c r="V34" s="135"/>
      <c r="W34" s="175" t="n">
        <f aca="false">SUM(X34:AD34)/SUM($X$6:$AD$6)*100</f>
        <v>18.75</v>
      </c>
      <c r="X34" s="136" t="n">
        <v>3</v>
      </c>
      <c r="Y34" s="136" t="n">
        <v>3</v>
      </c>
      <c r="AE34" s="176" t="n">
        <f aca="false">(AF34*$AF$6+AG34*$AG$6+AH34*$AH$6+AI34*$AI$6+AJ34*$AJ$6+AK34*$AK$6+AL34*$AL$6+AM34*$AM$6+AN34*$AN$6+AO34*$AO$6+AP34*$AP$6+AQ34*$AQ$6+AR34*$AR$6+AS34*$AS$6+AT34*$AT$6+AU34*$AU$6+AV34*$AV$6+AW34*$AW$6)*1.2/60/7</f>
        <v>0</v>
      </c>
      <c r="AF34" s="136"/>
      <c r="AG34" s="136"/>
      <c r="AH34" s="136"/>
      <c r="AI34" s="136"/>
      <c r="AJ34" s="136"/>
      <c r="AK34" s="136"/>
      <c r="AL34" s="136"/>
      <c r="AM34" s="136"/>
      <c r="AN34" s="136"/>
      <c r="AO34" s="136"/>
      <c r="AP34" s="136"/>
      <c r="AQ34" s="136"/>
      <c r="AR34" s="136"/>
      <c r="AS34" s="136"/>
      <c r="AT34" s="136"/>
      <c r="AU34" s="136"/>
      <c r="AV34" s="136"/>
      <c r="AW34" s="136"/>
      <c r="AX34" s="177" t="n">
        <f aca="false">(AY34*$AY$6+AZ34*$AZ$6+BA34*$BA$6+BB34*$BB$6+BC34*$BC$6+BD34*$BD$6+BE34*$BE$6+BF34*$BF$6+BG34*$BG$6+BH34*$BH$6+BI34*$BI$6+BJ34*$BJ$6+BK34*$BK$6+BL34*$BL$6+BM34*$BM$6+BN34*$BN$6+BO34*$BO$6+BP34*$BP$6+BQ34*$BQ$6+BR34*$BR$6+BS34*$BS$6+BT34*$BT$6+BU34*$BU$6+BV34*$BV$6)*1.2/60/7</f>
        <v>1.8</v>
      </c>
      <c r="AY34" s="136" t="n">
        <v>3</v>
      </c>
      <c r="AZ34" s="136"/>
      <c r="BA34" s="136"/>
      <c r="BB34" s="136"/>
      <c r="BC34" s="136"/>
      <c r="BD34" s="136"/>
      <c r="BE34" s="136"/>
      <c r="BF34" s="136"/>
      <c r="BG34" s="136"/>
      <c r="BH34" s="136"/>
      <c r="BI34" s="136"/>
      <c r="BJ34" s="136"/>
      <c r="BK34" s="136"/>
      <c r="BL34" s="136" t="n">
        <v>1</v>
      </c>
      <c r="BM34" s="136"/>
      <c r="BN34" s="136"/>
      <c r="BO34" s="136"/>
      <c r="BP34" s="136"/>
      <c r="BQ34" s="136" t="n">
        <v>1</v>
      </c>
      <c r="BR34" s="136"/>
      <c r="BS34" s="136"/>
      <c r="BT34" s="136"/>
      <c r="BU34" s="136" t="n">
        <v>3</v>
      </c>
      <c r="BV34" s="136" t="n">
        <v>3</v>
      </c>
      <c r="BW34" s="178" t="n">
        <f aca="false">(BX34*$BX$6+BY34*$BY$6+BZ34*$BZ$6+CA34*$CA$6+CB34*$CB$6+CC34*$CC$6+CD34*$CD$6+CE34*$CE$6+CF34*$CF$6+CG34*$CG$6+CH34*$CH$6+CI34*$CI$6)*1.2/60/7</f>
        <v>1.22857142857143</v>
      </c>
      <c r="BX34" s="136" t="n">
        <v>3</v>
      </c>
      <c r="BY34" s="136" t="n">
        <v>1</v>
      </c>
      <c r="BZ34" s="136" t="n">
        <v>3</v>
      </c>
      <c r="CA34" s="136" t="n">
        <v>2</v>
      </c>
      <c r="CB34" s="136"/>
      <c r="CC34" s="136"/>
      <c r="CD34" s="136"/>
      <c r="CE34" s="136"/>
      <c r="CF34" s="136"/>
      <c r="CG34" s="136" t="n">
        <v>2</v>
      </c>
      <c r="CH34" s="136" t="n">
        <v>2</v>
      </c>
      <c r="CI34" s="136" t="n">
        <v>2</v>
      </c>
    </row>
    <row r="35" customFormat="false" ht="24" hidden="false" customHeight="false" outlineLevel="0" collapsed="false">
      <c r="A35" s="166" t="n">
        <v>29</v>
      </c>
      <c r="B35" s="166" t="s">
        <v>265</v>
      </c>
      <c r="C35" s="166" t="s">
        <v>276</v>
      </c>
      <c r="D35" s="167" t="s">
        <v>277</v>
      </c>
      <c r="E35" s="168" t="s">
        <v>277</v>
      </c>
      <c r="F35" s="166"/>
      <c r="G35" s="169" t="s">
        <v>154</v>
      </c>
      <c r="H35" s="169" t="s">
        <v>155</v>
      </c>
      <c r="I35" s="169" t="s">
        <v>201</v>
      </c>
      <c r="J35" s="169" t="s">
        <v>157</v>
      </c>
      <c r="K35" s="170" t="str">
        <f aca="false">IF(W35&gt;$Y$2,IF(W35&gt;$Y$3,IF(W35&gt;$AC$2,"上級","中級"),"初級"),"基礎")</f>
        <v>基礎</v>
      </c>
      <c r="L35" s="171" t="s">
        <v>158</v>
      </c>
      <c r="M35" s="172" t="n">
        <f aca="false">SUM(AE35,AX35,BW35)</f>
        <v>1.85714285714286</v>
      </c>
      <c r="N35" s="173" t="s">
        <v>159</v>
      </c>
      <c r="O35" s="174"/>
      <c r="P35" s="173"/>
      <c r="Q35" s="173"/>
      <c r="R35" s="173"/>
      <c r="S35" s="173"/>
      <c r="T35" s="173"/>
      <c r="U35" s="173"/>
      <c r="V35" s="135"/>
      <c r="W35" s="175" t="n">
        <f aca="false">SUM(X35:AD35)/SUM($X$6:$AD$6)*100</f>
        <v>9.375</v>
      </c>
      <c r="X35" s="136" t="n">
        <v>3</v>
      </c>
      <c r="AE35" s="176" t="n">
        <f aca="false">(AF35*$AF$6+AG35*$AG$6+AH35*$AH$6+AI35*$AI$6+AJ35*$AJ$6+AK35*$AK$6+AL35*$AL$6+AM35*$AM$6+AN35*$AN$6+AO35*$AO$6+AP35*$AP$6+AQ35*$AQ$6+AR35*$AR$6+AS35*$AS$6+AT35*$AT$6+AU35*$AU$6+AV35*$AV$6+AW35*$AW$6)*1.2/60/7</f>
        <v>0</v>
      </c>
      <c r="AF35" s="136"/>
      <c r="AG35" s="136"/>
      <c r="AH35" s="136"/>
      <c r="AI35" s="136"/>
      <c r="AJ35" s="136"/>
      <c r="AK35" s="136"/>
      <c r="AL35" s="136"/>
      <c r="AM35" s="136"/>
      <c r="AN35" s="136"/>
      <c r="AO35" s="136"/>
      <c r="AP35" s="136"/>
      <c r="AQ35" s="136"/>
      <c r="AR35" s="136"/>
      <c r="AS35" s="136"/>
      <c r="AT35" s="136"/>
      <c r="AU35" s="136"/>
      <c r="AV35" s="136"/>
      <c r="AW35" s="136"/>
      <c r="AX35" s="177" t="n">
        <f aca="false">(AY35*$AY$6+AZ35*$AZ$6+BA35*$BA$6+BB35*$BB$6+BC35*$BC$6+BD35*$BD$6+BE35*$BE$6+BF35*$BF$6+BG35*$BG$6+BH35*$BH$6+BI35*$BI$6+BJ35*$BJ$6+BK35*$BK$6+BL35*$BL$6+BM35*$BM$6+BN35*$BN$6+BO35*$BO$6+BP35*$BP$6+BQ35*$BQ$6+BR35*$BR$6+BS35*$BS$6+BT35*$BT$6+BU35*$BU$6+BV35*$BV$6)*1.2/60/7</f>
        <v>0.857142857142857</v>
      </c>
      <c r="AY35" s="136" t="n">
        <v>2</v>
      </c>
      <c r="AZ35" s="136"/>
      <c r="BA35" s="136"/>
      <c r="BB35" s="136"/>
      <c r="BC35" s="136"/>
      <c r="BD35" s="136"/>
      <c r="BE35" s="136"/>
      <c r="BF35" s="136"/>
      <c r="BG35" s="136"/>
      <c r="BH35" s="136"/>
      <c r="BI35" s="136"/>
      <c r="BJ35" s="136"/>
      <c r="BK35" s="136"/>
      <c r="BL35" s="136" t="n">
        <v>1</v>
      </c>
      <c r="BM35" s="136"/>
      <c r="BN35" s="136"/>
      <c r="BO35" s="136"/>
      <c r="BP35" s="136"/>
      <c r="BQ35" s="136"/>
      <c r="BR35" s="136"/>
      <c r="BS35" s="136"/>
      <c r="BT35" s="136"/>
      <c r="BU35" s="136" t="n">
        <v>1</v>
      </c>
      <c r="BV35" s="136" t="n">
        <v>2</v>
      </c>
      <c r="BW35" s="178" t="n">
        <f aca="false">(BX35*$BX$6+BY35*$BY$6+BZ35*$BZ$6+CA35*$CA$6+CB35*$CB$6+CC35*$CC$6+CD35*$CD$6+CE35*$CE$6+CF35*$CF$6+CG35*$CG$6+CH35*$CH$6+CI35*$CI$6)*1.2/60/7</f>
        <v>1</v>
      </c>
      <c r="BX35" s="136" t="n">
        <v>2</v>
      </c>
      <c r="BY35" s="136" t="n">
        <v>1</v>
      </c>
      <c r="BZ35" s="136" t="n">
        <v>1</v>
      </c>
      <c r="CA35" s="136" t="n">
        <v>1</v>
      </c>
      <c r="CB35" s="136"/>
      <c r="CC35" s="136"/>
      <c r="CD35" s="136"/>
      <c r="CE35" s="136"/>
      <c r="CF35" s="136"/>
      <c r="CG35" s="136" t="n">
        <v>2</v>
      </c>
      <c r="CH35" s="136" t="n">
        <v>1</v>
      </c>
      <c r="CI35" s="136" t="n">
        <v>2</v>
      </c>
    </row>
    <row r="36" customFormat="false" ht="67.5" hidden="false" customHeight="false" outlineLevel="0" collapsed="false">
      <c r="A36" s="166" t="n">
        <v>30</v>
      </c>
      <c r="B36" s="166" t="s">
        <v>278</v>
      </c>
      <c r="C36" s="166" t="s">
        <v>279</v>
      </c>
      <c r="D36" s="167" t="s">
        <v>280</v>
      </c>
      <c r="E36" s="168" t="s">
        <v>281</v>
      </c>
      <c r="F36" s="166"/>
      <c r="G36" s="169" t="s">
        <v>154</v>
      </c>
      <c r="H36" s="169" t="s">
        <v>206</v>
      </c>
      <c r="I36" s="166" t="s">
        <v>181</v>
      </c>
      <c r="J36" s="166" t="s">
        <v>157</v>
      </c>
      <c r="K36" s="170" t="str">
        <f aca="false">IF(W36&gt;$Y$2,IF(W36&gt;$Y$3,IF(W36&gt;$AC$2,"上級","中級"),"初級"),"基礎")</f>
        <v>初級</v>
      </c>
      <c r="L36" s="171" t="s">
        <v>158</v>
      </c>
      <c r="M36" s="172" t="n">
        <f aca="false">SUM(AE36,AX36,BW36)</f>
        <v>7.08571428571429</v>
      </c>
      <c r="N36" s="173" t="s">
        <v>159</v>
      </c>
      <c r="O36" s="174"/>
      <c r="P36" s="173"/>
      <c r="Q36" s="173"/>
      <c r="R36" s="173"/>
      <c r="S36" s="173"/>
      <c r="T36" s="173"/>
      <c r="U36" s="173"/>
      <c r="V36" s="135"/>
      <c r="W36" s="175" t="n">
        <f aca="false">SUM(X36:AD36)/SUM($X$6:$AD$6)*100</f>
        <v>43.75</v>
      </c>
      <c r="X36" s="136" t="n">
        <v>3</v>
      </c>
      <c r="Z36" s="136" t="n">
        <v>3</v>
      </c>
      <c r="AA36" s="136" t="n">
        <v>3</v>
      </c>
      <c r="AB36" s="136" t="n">
        <v>2</v>
      </c>
      <c r="AC36" s="136" t="n">
        <v>3</v>
      </c>
      <c r="AE36" s="176" t="n">
        <f aca="false">(AF36*$AF$6+AG36*$AG$6+AH36*$AH$6+AI36*$AI$6+AJ36*$AJ$6+AK36*$AK$6+AL36*$AL$6+AM36*$AM$6+AN36*$AN$6+AO36*$AO$6+AP36*$AP$6+AQ36*$AQ$6+AR36*$AR$6+AS36*$AS$6+AT36*$AT$6+AU36*$AU$6+AV36*$AV$6+AW36*$AW$6)*1.2/60/7</f>
        <v>0</v>
      </c>
      <c r="AF36" s="136"/>
      <c r="AG36" s="136"/>
      <c r="AH36" s="136"/>
      <c r="AI36" s="136"/>
      <c r="AJ36" s="136"/>
      <c r="AK36" s="136"/>
      <c r="AL36" s="136"/>
      <c r="AM36" s="136"/>
      <c r="AN36" s="136"/>
      <c r="AO36" s="136"/>
      <c r="AP36" s="136"/>
      <c r="AQ36" s="136"/>
      <c r="AR36" s="136"/>
      <c r="AS36" s="136"/>
      <c r="AT36" s="136"/>
      <c r="AU36" s="136"/>
      <c r="AV36" s="136"/>
      <c r="AW36" s="136"/>
      <c r="AX36" s="177" t="n">
        <f aca="false">(AY36*$AY$6+AZ36*$AZ$6+BA36*$BA$6+BB36*$BB$6+BC36*$BC$6+BD36*$BD$6+BE36*$BE$6+BF36*$BF$6+BG36*$BG$6+BH36*$BH$6+BI36*$BI$6+BJ36*$BJ$6+BK36*$BK$6+BL36*$BL$6+BM36*$BM$6+BN36*$BN$6+BO36*$BO$6+BP36*$BP$6+BQ36*$BQ$6+BR36*$BR$6+BS36*$BS$6+BT36*$BT$6+BU36*$BU$6+BV36*$BV$6)*1.2/60/7</f>
        <v>4.2</v>
      </c>
      <c r="AY36" s="136" t="n">
        <v>5</v>
      </c>
      <c r="AZ36" s="136"/>
      <c r="BA36" s="136" t="n">
        <v>1</v>
      </c>
      <c r="BB36" s="136"/>
      <c r="BC36" s="136" t="n">
        <v>1</v>
      </c>
      <c r="BD36" s="136"/>
      <c r="BE36" s="136"/>
      <c r="BF36" s="136"/>
      <c r="BG36" s="136"/>
      <c r="BH36" s="136"/>
      <c r="BI36" s="136" t="n">
        <v>1</v>
      </c>
      <c r="BJ36" s="136"/>
      <c r="BK36" s="136"/>
      <c r="BL36" s="136"/>
      <c r="BM36" s="136"/>
      <c r="BN36" s="136" t="n">
        <v>1</v>
      </c>
      <c r="BO36" s="136"/>
      <c r="BP36" s="136"/>
      <c r="BQ36" s="136"/>
      <c r="BR36" s="136"/>
      <c r="BS36" s="136"/>
      <c r="BT36" s="136"/>
      <c r="BU36" s="136" t="n">
        <v>12</v>
      </c>
      <c r="BV36" s="136" t="n">
        <v>5</v>
      </c>
      <c r="BW36" s="178" t="n">
        <f aca="false">(BX36*$BX$6+BY36*$BY$6+BZ36*$BZ$6+CA36*$CA$6+CB36*$CB$6+CC36*$CC$6+CD36*$CD$6+CE36*$CE$6+CF36*$CF$6+CG36*$CG$6+CH36*$CH$6+CI36*$CI$6)*1.2/60/7</f>
        <v>2.88571428571429</v>
      </c>
      <c r="BX36" s="136" t="n">
        <v>4</v>
      </c>
      <c r="BY36" s="136" t="n">
        <v>1</v>
      </c>
      <c r="BZ36" s="136" t="n">
        <v>4</v>
      </c>
      <c r="CA36" s="136" t="n">
        <v>4</v>
      </c>
      <c r="CB36" s="136"/>
      <c r="CC36" s="136"/>
      <c r="CD36" s="136"/>
      <c r="CE36" s="136"/>
      <c r="CF36" s="136"/>
      <c r="CG36" s="136" t="n">
        <v>8</v>
      </c>
      <c r="CH36" s="136" t="n">
        <v>4</v>
      </c>
      <c r="CI36" s="136" t="n">
        <v>4</v>
      </c>
    </row>
    <row r="37" customFormat="false" ht="24" hidden="false" customHeight="false" outlineLevel="0" collapsed="false">
      <c r="A37" s="166" t="n">
        <v>31</v>
      </c>
      <c r="B37" s="166" t="s">
        <v>278</v>
      </c>
      <c r="C37" s="166" t="s">
        <v>229</v>
      </c>
      <c r="D37" s="167" t="s">
        <v>282</v>
      </c>
      <c r="E37" s="168" t="s">
        <v>283</v>
      </c>
      <c r="F37" s="168" t="s">
        <v>284</v>
      </c>
      <c r="G37" s="169" t="s">
        <v>154</v>
      </c>
      <c r="H37" s="169" t="s">
        <v>155</v>
      </c>
      <c r="I37" s="166" t="s">
        <v>191</v>
      </c>
      <c r="J37" s="169" t="s">
        <v>157</v>
      </c>
      <c r="K37" s="170" t="str">
        <f aca="false">IF(W37&gt;$Y$2,IF(W37&gt;$Y$3,IF(W37&gt;$AC$2,"上級","中級"),"初級"),"基礎")</f>
        <v>初級</v>
      </c>
      <c r="L37" s="171" t="s">
        <v>158</v>
      </c>
      <c r="M37" s="172" t="n">
        <f aca="false">SUM(AE37,AX37,BW37)</f>
        <v>4</v>
      </c>
      <c r="N37" s="173" t="s">
        <v>159</v>
      </c>
      <c r="O37" s="174"/>
      <c r="P37" s="173"/>
      <c r="Q37" s="173"/>
      <c r="R37" s="173"/>
      <c r="S37" s="173"/>
      <c r="T37" s="173"/>
      <c r="U37" s="173"/>
      <c r="V37" s="135"/>
      <c r="W37" s="175" t="n">
        <f aca="false">SUM(X37:AD37)/SUM($X$6:$AD$6)*100</f>
        <v>31.25</v>
      </c>
      <c r="X37" s="136" t="n">
        <v>4</v>
      </c>
      <c r="Y37" s="136" t="n">
        <v>4</v>
      </c>
      <c r="Z37" s="136" t="n">
        <v>2</v>
      </c>
      <c r="AE37" s="176" t="n">
        <f aca="false">(AF37*$AF$6+AG37*$AG$6+AH37*$AH$6+AI37*$AI$6+AJ37*$AJ$6+AK37*$AK$6+AL37*$AL$6+AM37*$AM$6+AN37*$AN$6+AO37*$AO$6+AP37*$AP$6+AQ37*$AQ$6+AR37*$AR$6+AS37*$AS$6+AT37*$AT$6+AU37*$AU$6+AV37*$AV$6+AW37*$AW$6)*1.2/60/7</f>
        <v>0</v>
      </c>
      <c r="AF37" s="136"/>
      <c r="AG37" s="136"/>
      <c r="AH37" s="136"/>
      <c r="AI37" s="136"/>
      <c r="AJ37" s="136"/>
      <c r="AK37" s="136"/>
      <c r="AL37" s="136"/>
      <c r="AM37" s="136"/>
      <c r="AN37" s="136"/>
      <c r="AO37" s="136"/>
      <c r="AP37" s="136"/>
      <c r="AQ37" s="136"/>
      <c r="AR37" s="136"/>
      <c r="AS37" s="136"/>
      <c r="AT37" s="136"/>
      <c r="AU37" s="136"/>
      <c r="AV37" s="136"/>
      <c r="AW37" s="136"/>
      <c r="AX37" s="177" t="n">
        <f aca="false">(AY37*$AY$6+AZ37*$AZ$6+BA37*$BA$6+BB37*$BB$6+BC37*$BC$6+BD37*$BD$6+BE37*$BE$6+BF37*$BF$6+BG37*$BG$6+BH37*$BH$6+BI37*$BI$6+BJ37*$BJ$6+BK37*$BK$6+BL37*$BL$6+BM37*$BM$6+BN37*$BN$6+BO37*$BO$6+BP37*$BP$6+BQ37*$BQ$6+BR37*$BR$6+BS37*$BS$6+BT37*$BT$6+BU37*$BU$6+BV37*$BV$6)*1.2/60/7</f>
        <v>2.31428571428571</v>
      </c>
      <c r="AY37" s="136" t="n">
        <v>3</v>
      </c>
      <c r="AZ37" s="136"/>
      <c r="BA37" s="136"/>
      <c r="BB37" s="136"/>
      <c r="BC37" s="136"/>
      <c r="BD37" s="136"/>
      <c r="BE37" s="136"/>
      <c r="BF37" s="136"/>
      <c r="BG37" s="136"/>
      <c r="BH37" s="136"/>
      <c r="BI37" s="136"/>
      <c r="BJ37" s="136"/>
      <c r="BK37" s="136"/>
      <c r="BL37" s="136" t="n">
        <v>1</v>
      </c>
      <c r="BM37" s="136"/>
      <c r="BN37" s="136"/>
      <c r="BO37" s="136"/>
      <c r="BP37" s="136"/>
      <c r="BQ37" s="136" t="n">
        <v>1</v>
      </c>
      <c r="BR37" s="136"/>
      <c r="BS37" s="136"/>
      <c r="BT37" s="136"/>
      <c r="BU37" s="136" t="n">
        <v>6</v>
      </c>
      <c r="BV37" s="136" t="n">
        <v>3</v>
      </c>
      <c r="BW37" s="178" t="n">
        <f aca="false">(BX37*$BX$6+BY37*$BY$6+BZ37*$BZ$6+CA37*$CA$6+CB37*$CB$6+CC37*$CC$6+CD37*$CD$6+CE37*$CE$6+CF37*$CF$6+CG37*$CG$6+CH37*$CH$6+CI37*$CI$6)*1.2/60/7</f>
        <v>1.68571428571429</v>
      </c>
      <c r="BX37" s="136" t="n">
        <v>3</v>
      </c>
      <c r="BY37" s="136" t="n">
        <v>1</v>
      </c>
      <c r="BZ37" s="136" t="n">
        <v>1</v>
      </c>
      <c r="CA37" s="136" t="n">
        <v>2</v>
      </c>
      <c r="CB37" s="136"/>
      <c r="CC37" s="136"/>
      <c r="CD37" s="136"/>
      <c r="CE37" s="136"/>
      <c r="CF37" s="136"/>
      <c r="CG37" s="136" t="n">
        <v>4</v>
      </c>
      <c r="CH37" s="136" t="n">
        <v>2</v>
      </c>
      <c r="CI37" s="136" t="n">
        <v>3</v>
      </c>
    </row>
    <row r="38" customFormat="false" ht="24" hidden="false" customHeight="false" outlineLevel="0" collapsed="false">
      <c r="A38" s="166" t="n">
        <v>32</v>
      </c>
      <c r="B38" s="166" t="s">
        <v>285</v>
      </c>
      <c r="C38" s="166" t="s">
        <v>286</v>
      </c>
      <c r="D38" s="167" t="s">
        <v>287</v>
      </c>
      <c r="E38" s="168" t="s">
        <v>288</v>
      </c>
      <c r="F38" s="166"/>
      <c r="G38" s="169" t="s">
        <v>154</v>
      </c>
      <c r="H38" s="169" t="s">
        <v>206</v>
      </c>
      <c r="I38" s="166" t="s">
        <v>165</v>
      </c>
      <c r="J38" s="166" t="s">
        <v>157</v>
      </c>
      <c r="K38" s="170" t="str">
        <f aca="false">IF(W38&gt;$Y$2,IF(W38&gt;$Y$3,IF(W38&gt;$AC$2,"上級","中級"),"初級"),"基礎")</f>
        <v>初級</v>
      </c>
      <c r="L38" s="171" t="s">
        <v>158</v>
      </c>
      <c r="M38" s="172" t="n">
        <f aca="false">SUM(AE38,AX38,BW38)</f>
        <v>4.82857142857143</v>
      </c>
      <c r="N38" s="173" t="s">
        <v>159</v>
      </c>
      <c r="O38" s="174"/>
      <c r="P38" s="173"/>
      <c r="Q38" s="173"/>
      <c r="R38" s="173"/>
      <c r="S38" s="173"/>
      <c r="T38" s="173"/>
      <c r="U38" s="173"/>
      <c r="V38" s="135"/>
      <c r="W38" s="175" t="n">
        <f aca="false">SUM(X38:AD38)/SUM($X$6:$AD$6)*100</f>
        <v>31.25</v>
      </c>
      <c r="X38" s="136" t="n">
        <v>3</v>
      </c>
      <c r="Z38" s="136" t="n">
        <v>2</v>
      </c>
      <c r="AA38" s="136" t="n">
        <v>2</v>
      </c>
      <c r="AB38" s="136" t="n">
        <v>2</v>
      </c>
      <c r="AC38" s="136" t="n">
        <v>1</v>
      </c>
      <c r="AE38" s="176" t="n">
        <f aca="false">(AF38*$AF$6+AG38*$AG$6+AH38*$AH$6+AI38*$AI$6+AJ38*$AJ$6+AK38*$AK$6+AL38*$AL$6+AM38*$AM$6+AN38*$AN$6+AO38*$AO$6+AP38*$AP$6+AQ38*$AQ$6+AR38*$AR$6+AS38*$AS$6+AT38*$AT$6+AU38*$AU$6+AV38*$AV$6+AW38*$AW$6)*1.2/60/7</f>
        <v>0</v>
      </c>
      <c r="AF38" s="136"/>
      <c r="AG38" s="136"/>
      <c r="AH38" s="136"/>
      <c r="AI38" s="136"/>
      <c r="AJ38" s="136"/>
      <c r="AK38" s="136"/>
      <c r="AL38" s="136"/>
      <c r="AM38" s="136"/>
      <c r="AN38" s="136"/>
      <c r="AO38" s="136"/>
      <c r="AP38" s="136"/>
      <c r="AQ38" s="136"/>
      <c r="AR38" s="136"/>
      <c r="AS38" s="136"/>
      <c r="AT38" s="136"/>
      <c r="AU38" s="136"/>
      <c r="AV38" s="136"/>
      <c r="AW38" s="136"/>
      <c r="AX38" s="177" t="n">
        <f aca="false">(AY38*$AY$6+AZ38*$AZ$6+BA38*$BA$6+BB38*$BB$6+BC38*$BC$6+BD38*$BD$6+BE38*$BE$6+BF38*$BF$6+BG38*$BG$6+BH38*$BH$6+BI38*$BI$6+BJ38*$BJ$6+BK38*$BK$6+BL38*$BL$6+BM38*$BM$6+BN38*$BN$6+BO38*$BO$6+BP38*$BP$6+BQ38*$BQ$6+BR38*$BR$6+BS38*$BS$6+BT38*$BT$6+BU38*$BU$6+BV38*$BV$6)*1.2/60/7</f>
        <v>2.91428571428571</v>
      </c>
      <c r="AY38" s="136" t="n">
        <v>6</v>
      </c>
      <c r="AZ38" s="136"/>
      <c r="BA38" s="136" t="n">
        <v>1</v>
      </c>
      <c r="BB38" s="136"/>
      <c r="BC38" s="136"/>
      <c r="BD38" s="136"/>
      <c r="BE38" s="136"/>
      <c r="BF38" s="136"/>
      <c r="BG38" s="136"/>
      <c r="BH38" s="136"/>
      <c r="BI38" s="136"/>
      <c r="BJ38" s="136"/>
      <c r="BK38" s="136"/>
      <c r="BL38" s="136"/>
      <c r="BM38" s="136" t="n">
        <v>1</v>
      </c>
      <c r="BN38" s="136"/>
      <c r="BO38" s="136"/>
      <c r="BP38" s="136"/>
      <c r="BQ38" s="136"/>
      <c r="BR38" s="136"/>
      <c r="BS38" s="136"/>
      <c r="BT38" s="136"/>
      <c r="BU38" s="136" t="n">
        <v>6</v>
      </c>
      <c r="BV38" s="136" t="n">
        <v>6</v>
      </c>
      <c r="BW38" s="178" t="n">
        <f aca="false">(BX38*$BX$6+BY38*$BY$6+BZ38*$BZ$6+CA38*$CA$6+CB38*$CB$6+CC38*$CC$6+CD38*$CD$6+CE38*$CE$6+CF38*$CF$6+CG38*$CG$6+CH38*$CH$6+CI38*$CI$6)*1.2/60/7</f>
        <v>1.91428571428571</v>
      </c>
      <c r="BX38" s="136" t="n">
        <v>3</v>
      </c>
      <c r="BY38" s="136" t="n">
        <v>1</v>
      </c>
      <c r="BZ38" s="136" t="n">
        <v>9</v>
      </c>
      <c r="CA38" s="136" t="n">
        <v>2</v>
      </c>
      <c r="CB38" s="136"/>
      <c r="CC38" s="136"/>
      <c r="CD38" s="136"/>
      <c r="CE38" s="136"/>
      <c r="CF38" s="136"/>
      <c r="CG38" s="136" t="n">
        <v>4</v>
      </c>
      <c r="CH38" s="136" t="n">
        <v>2</v>
      </c>
      <c r="CI38" s="136" t="n">
        <v>3</v>
      </c>
    </row>
    <row r="39" customFormat="false" ht="45" hidden="false" customHeight="false" outlineLevel="0" collapsed="false">
      <c r="A39" s="166" t="n">
        <v>33</v>
      </c>
      <c r="B39" s="166" t="s">
        <v>289</v>
      </c>
      <c r="C39" s="166" t="s">
        <v>290</v>
      </c>
      <c r="D39" s="167" t="s">
        <v>291</v>
      </c>
      <c r="E39" s="168" t="s">
        <v>292</v>
      </c>
      <c r="F39" s="166"/>
      <c r="G39" s="169" t="s">
        <v>154</v>
      </c>
      <c r="H39" s="169" t="s">
        <v>155</v>
      </c>
      <c r="I39" s="166" t="s">
        <v>191</v>
      </c>
      <c r="J39" s="169" t="s">
        <v>157</v>
      </c>
      <c r="K39" s="170" t="str">
        <f aca="false">IF(W39&gt;$Y$2,IF(W39&gt;$Y$3,IF(W39&gt;$AC$2,"上級","中級"),"初級"),"基礎")</f>
        <v>基礎</v>
      </c>
      <c r="L39" s="171" t="s">
        <v>254</v>
      </c>
      <c r="M39" s="172" t="n">
        <f aca="false">SUM(AE39,AX39,BW39)</f>
        <v>3.6</v>
      </c>
      <c r="N39" s="173" t="s">
        <v>159</v>
      </c>
      <c r="O39" s="174"/>
      <c r="P39" s="173"/>
      <c r="Q39" s="173"/>
      <c r="R39" s="173"/>
      <c r="S39" s="173"/>
      <c r="T39" s="173"/>
      <c r="U39" s="173"/>
      <c r="V39" s="135"/>
      <c r="W39" s="175" t="n">
        <f aca="false">SUM(X39:AD39)/SUM($X$6:$AD$6)*100</f>
        <v>9.375</v>
      </c>
      <c r="X39" s="136" t="n">
        <v>2</v>
      </c>
      <c r="Y39" s="136" t="n">
        <v>1</v>
      </c>
      <c r="AE39" s="176" t="n">
        <f aca="false">(AF39*$AF$6+AG39*$AG$6+AH39*$AH$6+AI39*$AI$6+AJ39*$AJ$6+AK39*$AK$6+AL39*$AL$6+AM39*$AM$6+AN39*$AN$6+AO39*$AO$6+AP39*$AP$6+AQ39*$AQ$6+AR39*$AR$6+AS39*$AS$6+AT39*$AT$6+AU39*$AU$6+AV39*$AV$6+AW39*$AW$6)*1.2/60/7</f>
        <v>0</v>
      </c>
      <c r="AF39" s="136"/>
      <c r="AG39" s="136"/>
      <c r="AH39" s="136"/>
      <c r="AI39" s="136"/>
      <c r="AJ39" s="136"/>
      <c r="AK39" s="136"/>
      <c r="AL39" s="136"/>
      <c r="AM39" s="136"/>
      <c r="AN39" s="136"/>
      <c r="AO39" s="136"/>
      <c r="AP39" s="136"/>
      <c r="AQ39" s="136"/>
      <c r="AR39" s="136"/>
      <c r="AS39" s="136"/>
      <c r="AT39" s="136"/>
      <c r="AU39" s="136"/>
      <c r="AV39" s="136"/>
      <c r="AW39" s="136"/>
      <c r="AX39" s="177" t="n">
        <f aca="false">(AY39*$AY$6+AZ39*$AZ$6+BA39*$BA$6+BB39*$BB$6+BC39*$BC$6+BD39*$BD$6+BE39*$BE$6+BF39*$BF$6+BG39*$BG$6+BH39*$BH$6+BI39*$BI$6+BJ39*$BJ$6+BK39*$BK$6+BL39*$BL$6+BM39*$BM$6+BN39*$BN$6+BO39*$BO$6+BP39*$BP$6+BQ39*$BQ$6+BR39*$BR$6+BS39*$BS$6+BT39*$BT$6+BU39*$BU$6+BV39*$BV$6)*1.2/60/7</f>
        <v>2.05714285714286</v>
      </c>
      <c r="AY39" s="136" t="n">
        <v>3</v>
      </c>
      <c r="AZ39" s="136"/>
      <c r="BA39" s="136"/>
      <c r="BB39" s="136"/>
      <c r="BC39" s="136"/>
      <c r="BD39" s="136"/>
      <c r="BE39" s="136"/>
      <c r="BF39" s="136"/>
      <c r="BG39" s="136"/>
      <c r="BH39" s="136"/>
      <c r="BI39" s="136"/>
      <c r="BJ39" s="136"/>
      <c r="BK39" s="136"/>
      <c r="BL39" s="136" t="n">
        <v>1</v>
      </c>
      <c r="BM39" s="136"/>
      <c r="BN39" s="136"/>
      <c r="BO39" s="136"/>
      <c r="BP39" s="136" t="n">
        <v>1</v>
      </c>
      <c r="BQ39" s="136"/>
      <c r="BR39" s="136"/>
      <c r="BS39" s="136"/>
      <c r="BT39" s="136"/>
      <c r="BU39" s="136" t="n">
        <v>6</v>
      </c>
      <c r="BV39" s="136" t="n">
        <v>3</v>
      </c>
      <c r="BW39" s="178" t="n">
        <f aca="false">(BX39*$BX$6+BY39*$BY$6+BZ39*$BZ$6+CA39*$CA$6+CB39*$CB$6+CC39*$CC$6+CD39*$CD$6+CE39*$CE$6+CF39*$CF$6+CG39*$CG$6+CH39*$CH$6+CI39*$CI$6)*1.2/60/7</f>
        <v>1.54285714285714</v>
      </c>
      <c r="BX39" s="136" t="n">
        <v>3</v>
      </c>
      <c r="BY39" s="136" t="n">
        <v>1</v>
      </c>
      <c r="BZ39" s="136" t="n">
        <v>2</v>
      </c>
      <c r="CA39" s="136" t="n">
        <v>2</v>
      </c>
      <c r="CB39" s="136"/>
      <c r="CC39" s="136"/>
      <c r="CD39" s="136"/>
      <c r="CE39" s="136"/>
      <c r="CF39" s="136"/>
      <c r="CG39" s="136" t="n">
        <v>3</v>
      </c>
      <c r="CH39" s="136" t="n">
        <v>2</v>
      </c>
      <c r="CI39" s="136" t="n">
        <v>3</v>
      </c>
    </row>
    <row r="40" customFormat="false" ht="45" hidden="false" customHeight="false" outlineLevel="0" collapsed="false">
      <c r="A40" s="166" t="n">
        <v>34</v>
      </c>
      <c r="B40" s="166" t="s">
        <v>289</v>
      </c>
      <c r="C40" s="166" t="s">
        <v>293</v>
      </c>
      <c r="D40" s="180" t="s">
        <v>294</v>
      </c>
      <c r="E40" s="168" t="s">
        <v>294</v>
      </c>
      <c r="F40" s="168" t="s">
        <v>295</v>
      </c>
      <c r="G40" s="169" t="s">
        <v>154</v>
      </c>
      <c r="H40" s="169" t="s">
        <v>155</v>
      </c>
      <c r="I40" s="166" t="s">
        <v>181</v>
      </c>
      <c r="J40" s="166" t="s">
        <v>157</v>
      </c>
      <c r="K40" s="170" t="str">
        <f aca="false">IF(W40&gt;$Y$2,IF(W40&gt;$Y$3,IF(W40&gt;$AC$2,"上級","中級"),"初級"),"基礎")</f>
        <v>初級</v>
      </c>
      <c r="L40" s="171" t="s">
        <v>254</v>
      </c>
      <c r="M40" s="172" t="n">
        <f aca="false">SUM(AE40,AX40,BW40)</f>
        <v>6</v>
      </c>
      <c r="N40" s="173" t="s">
        <v>159</v>
      </c>
      <c r="O40" s="174"/>
      <c r="P40" s="173"/>
      <c r="Q40" s="173"/>
      <c r="R40" s="173"/>
      <c r="S40" s="173"/>
      <c r="T40" s="173"/>
      <c r="U40" s="173"/>
      <c r="V40" s="135"/>
      <c r="W40" s="175" t="n">
        <f aca="false">SUM(X40:AD40)/SUM($X$6:$AD$6)*100</f>
        <v>34.375</v>
      </c>
      <c r="X40" s="136" t="n">
        <v>2</v>
      </c>
      <c r="Z40" s="136" t="n">
        <v>3</v>
      </c>
      <c r="AA40" s="136" t="n">
        <v>3</v>
      </c>
      <c r="AC40" s="136" t="n">
        <v>3</v>
      </c>
      <c r="AE40" s="176" t="n">
        <f aca="false">(AF40*$AF$6+AG40*$AG$6+AH40*$AH$6+AI40*$AI$6+AJ40*$AJ$6+AK40*$AK$6+AL40*$AL$6+AM40*$AM$6+AN40*$AN$6+AO40*$AO$6+AP40*$AP$6+AQ40*$AQ$6+AR40*$AR$6+AS40*$AS$6+AT40*$AT$6+AU40*$AU$6+AV40*$AV$6+AW40*$AW$6)*1.2/60/7</f>
        <v>0</v>
      </c>
      <c r="AF40" s="136"/>
      <c r="AG40" s="136"/>
      <c r="AH40" s="136"/>
      <c r="AI40" s="136"/>
      <c r="AJ40" s="136"/>
      <c r="AK40" s="136"/>
      <c r="AL40" s="136"/>
      <c r="AM40" s="136"/>
      <c r="AN40" s="136"/>
      <c r="AO40" s="136"/>
      <c r="AP40" s="136"/>
      <c r="AQ40" s="136"/>
      <c r="AR40" s="136"/>
      <c r="AS40" s="136"/>
      <c r="AT40" s="136"/>
      <c r="AU40" s="136"/>
      <c r="AV40" s="136"/>
      <c r="AW40" s="136"/>
      <c r="AX40" s="177" t="n">
        <f aca="false">(AY40*$AY$6+AZ40*$AZ$6+BA40*$BA$6+BB40*$BB$6+BC40*$BC$6+BD40*$BD$6+BE40*$BE$6+BF40*$BF$6+BG40*$BG$6+BH40*$BH$6+BI40*$BI$6+BJ40*$BJ$6+BK40*$BK$6+BL40*$BL$6+BM40*$BM$6+BN40*$BN$6+BO40*$BO$6+BP40*$BP$6+BQ40*$BQ$6+BR40*$BR$6+BS40*$BS$6+BT40*$BT$6+BU40*$BU$6+BV40*$BV$6)*1.2/60/7</f>
        <v>3.54285714285714</v>
      </c>
      <c r="AY40" s="136" t="n">
        <v>4</v>
      </c>
      <c r="AZ40" s="136"/>
      <c r="BA40" s="136"/>
      <c r="BB40" s="136" t="n">
        <v>1</v>
      </c>
      <c r="BC40" s="136"/>
      <c r="BD40" s="136"/>
      <c r="BE40" s="136"/>
      <c r="BF40" s="136" t="n">
        <v>2</v>
      </c>
      <c r="BG40" s="136"/>
      <c r="BH40" s="136" t="n">
        <v>1</v>
      </c>
      <c r="BI40" s="136"/>
      <c r="BJ40" s="136"/>
      <c r="BK40" s="136"/>
      <c r="BL40" s="136"/>
      <c r="BM40" s="136"/>
      <c r="BN40" s="136"/>
      <c r="BO40" s="136"/>
      <c r="BP40" s="136"/>
      <c r="BQ40" s="136"/>
      <c r="BR40" s="136"/>
      <c r="BS40" s="136"/>
      <c r="BT40" s="136" t="n">
        <v>1</v>
      </c>
      <c r="BU40" s="136" t="n">
        <v>12</v>
      </c>
      <c r="BV40" s="136" t="n">
        <v>4</v>
      </c>
      <c r="BW40" s="178" t="n">
        <f aca="false">(BX40*$BX$6+BY40*$BY$6+BZ40*$BZ$6+CA40*$CA$6+CB40*$CB$6+CC40*$CC$6+CD40*$CD$6+CE40*$CE$6+CF40*$CF$6+CG40*$CG$6+CH40*$CH$6+CI40*$CI$6)*1.2/60/7</f>
        <v>2.45714285714286</v>
      </c>
      <c r="BX40" s="136" t="n">
        <v>3</v>
      </c>
      <c r="BY40" s="136" t="n">
        <v>1</v>
      </c>
      <c r="BZ40" s="136" t="n">
        <v>1</v>
      </c>
      <c r="CA40" s="136" t="n">
        <v>3</v>
      </c>
      <c r="CB40" s="136"/>
      <c r="CC40" s="136"/>
      <c r="CD40" s="136"/>
      <c r="CE40" s="136"/>
      <c r="CF40" s="136"/>
      <c r="CG40" s="136" t="n">
        <v>8</v>
      </c>
      <c r="CH40" s="136" t="n">
        <v>3</v>
      </c>
      <c r="CI40" s="136" t="n">
        <v>3</v>
      </c>
    </row>
    <row r="41" customFormat="false" ht="78.75" hidden="false" customHeight="false" outlineLevel="0" collapsed="false">
      <c r="A41" s="166" t="n">
        <v>35</v>
      </c>
      <c r="B41" s="166" t="s">
        <v>296</v>
      </c>
      <c r="C41" s="181" t="s">
        <v>297</v>
      </c>
      <c r="D41" s="167" t="s">
        <v>298</v>
      </c>
      <c r="E41" s="168" t="s">
        <v>299</v>
      </c>
      <c r="F41" s="166"/>
      <c r="G41" s="169" t="s">
        <v>154</v>
      </c>
      <c r="H41" s="169" t="s">
        <v>155</v>
      </c>
      <c r="I41" s="166" t="s">
        <v>191</v>
      </c>
      <c r="J41" s="169" t="s">
        <v>157</v>
      </c>
      <c r="K41" s="170" t="str">
        <f aca="false">IF(W41&gt;$Y$2,IF(W41&gt;$Y$3,IF(W41&gt;$AC$2,"上級","中級"),"初級"),"基礎")</f>
        <v>初級</v>
      </c>
      <c r="L41" s="171" t="s">
        <v>254</v>
      </c>
      <c r="M41" s="172" t="n">
        <f aca="false">SUM(AE41,AX41,BW41)</f>
        <v>4.77142857142857</v>
      </c>
      <c r="N41" s="173" t="s">
        <v>159</v>
      </c>
      <c r="O41" s="174"/>
      <c r="P41" s="173"/>
      <c r="Q41" s="173"/>
      <c r="R41" s="173"/>
      <c r="S41" s="173"/>
      <c r="T41" s="173"/>
      <c r="U41" s="173"/>
      <c r="V41" s="135"/>
      <c r="W41" s="175" t="n">
        <f aca="false">SUM(X41:AD41)/SUM($X$6:$AD$6)*100</f>
        <v>28.125</v>
      </c>
      <c r="X41" s="136" t="n">
        <v>3</v>
      </c>
      <c r="Y41" s="136" t="n">
        <v>4</v>
      </c>
      <c r="Z41" s="136" t="n">
        <v>2</v>
      </c>
      <c r="AE41" s="176" t="n">
        <f aca="false">(AF41*$AF$6+AG41*$AG$6+AH41*$AH$6+AI41*$AI$6+AJ41*$AJ$6+AK41*$AK$6+AL41*$AL$6+AM41*$AM$6+AN41*$AN$6+AO41*$AO$6+AP41*$AP$6+AQ41*$AQ$6+AR41*$AR$6+AS41*$AS$6+AT41*$AT$6+AU41*$AU$6+AV41*$AV$6+AW41*$AW$6)*1.2/60/7</f>
        <v>0</v>
      </c>
      <c r="AF41" s="136"/>
      <c r="AG41" s="136"/>
      <c r="AH41" s="136"/>
      <c r="AI41" s="136"/>
      <c r="AJ41" s="136"/>
      <c r="AK41" s="136"/>
      <c r="AL41" s="136"/>
      <c r="AM41" s="136"/>
      <c r="AN41" s="136"/>
      <c r="AO41" s="136"/>
      <c r="AP41" s="136"/>
      <c r="AQ41" s="136"/>
      <c r="AR41" s="136"/>
      <c r="AS41" s="136"/>
      <c r="AT41" s="136"/>
      <c r="AU41" s="136"/>
      <c r="AV41" s="136"/>
      <c r="AW41" s="136"/>
      <c r="AX41" s="177" t="n">
        <f aca="false">(AY41*$AY$6+AZ41*$AZ$6+BA41*$BA$6+BB41*$BB$6+BC41*$BC$6+BD41*$BD$6+BE41*$BE$6+BF41*$BF$6+BG41*$BG$6+BH41*$BH$6+BI41*$BI$6+BJ41*$BJ$6+BK41*$BK$6+BL41*$BL$6+BM41*$BM$6+BN41*$BN$6+BO41*$BO$6+BP41*$BP$6+BQ41*$BQ$6+BR41*$BR$6+BS41*$BS$6+BT41*$BT$6+BU41*$BU$6+BV41*$BV$6)*1.2/60/7</f>
        <v>3.17142857142857</v>
      </c>
      <c r="AY41" s="136" t="n">
        <v>4</v>
      </c>
      <c r="AZ41" s="136"/>
      <c r="BA41" s="136"/>
      <c r="BB41" s="136"/>
      <c r="BC41" s="136"/>
      <c r="BD41" s="136"/>
      <c r="BE41" s="136"/>
      <c r="BF41" s="136"/>
      <c r="BG41" s="136"/>
      <c r="BH41" s="136"/>
      <c r="BI41" s="136"/>
      <c r="BJ41" s="136"/>
      <c r="BK41" s="136"/>
      <c r="BL41" s="136" t="n">
        <v>2</v>
      </c>
      <c r="BM41" s="136"/>
      <c r="BN41" s="136"/>
      <c r="BO41" s="136"/>
      <c r="BP41" s="136" t="n">
        <v>1</v>
      </c>
      <c r="BQ41" s="136" t="n">
        <v>1</v>
      </c>
      <c r="BR41" s="136"/>
      <c r="BS41" s="136"/>
      <c r="BT41" s="136"/>
      <c r="BU41" s="136" t="n">
        <v>8</v>
      </c>
      <c r="BV41" s="136" t="n">
        <v>4</v>
      </c>
      <c r="BW41" s="178" t="n">
        <f aca="false">(BX41*$BX$6+BY41*$BY$6+BZ41*$BZ$6+CA41*$CA$6+CB41*$CB$6+CC41*$CC$6+CD41*$CD$6+CE41*$CE$6+CF41*$CF$6+CG41*$CG$6+CH41*$CH$6+CI41*$CI$6)*1.2/60/7</f>
        <v>1.6</v>
      </c>
      <c r="BX41" s="136" t="n">
        <v>3</v>
      </c>
      <c r="BY41" s="136" t="n">
        <v>1</v>
      </c>
      <c r="BZ41" s="136" t="n">
        <v>4</v>
      </c>
      <c r="CA41" s="136" t="n">
        <v>2</v>
      </c>
      <c r="CB41" s="136"/>
      <c r="CC41" s="136"/>
      <c r="CD41" s="136"/>
      <c r="CE41" s="136"/>
      <c r="CF41" s="136"/>
      <c r="CG41" s="136" t="n">
        <v>3</v>
      </c>
      <c r="CH41" s="136" t="n">
        <v>2</v>
      </c>
      <c r="CI41" s="136" t="n">
        <v>3</v>
      </c>
    </row>
    <row r="42" customFormat="false" ht="24" hidden="false" customHeight="false" outlineLevel="0" collapsed="false">
      <c r="A42" s="166" t="n">
        <v>36</v>
      </c>
      <c r="B42" s="166" t="s">
        <v>300</v>
      </c>
      <c r="C42" s="166" t="s">
        <v>301</v>
      </c>
      <c r="D42" s="180" t="s">
        <v>302</v>
      </c>
      <c r="E42" s="168" t="s">
        <v>302</v>
      </c>
      <c r="F42" s="166"/>
      <c r="G42" s="169" t="s">
        <v>154</v>
      </c>
      <c r="H42" s="169" t="s">
        <v>155</v>
      </c>
      <c r="I42" s="166" t="s">
        <v>191</v>
      </c>
      <c r="J42" s="169" t="s">
        <v>157</v>
      </c>
      <c r="K42" s="170" t="str">
        <f aca="false">IF(W42&gt;$Y$2,IF(W42&gt;$Y$3,IF(W42&gt;$AC$2,"上級","中級"),"初級"),"基礎")</f>
        <v>初級</v>
      </c>
      <c r="L42" s="171" t="s">
        <v>254</v>
      </c>
      <c r="M42" s="172" t="n">
        <f aca="false">SUM(AE42,AX42,BW42)</f>
        <v>3.65714285714286</v>
      </c>
      <c r="N42" s="173" t="s">
        <v>159</v>
      </c>
      <c r="O42" s="174"/>
      <c r="P42" s="173"/>
      <c r="Q42" s="173"/>
      <c r="R42" s="173"/>
      <c r="S42" s="173"/>
      <c r="T42" s="173"/>
      <c r="U42" s="173"/>
      <c r="V42" s="135"/>
      <c r="W42" s="175" t="n">
        <f aca="false">SUM(X42:AD42)/SUM($X$6:$AD$6)*100</f>
        <v>28.125</v>
      </c>
      <c r="X42" s="136" t="n">
        <v>3</v>
      </c>
      <c r="Y42" s="136" t="n">
        <v>4</v>
      </c>
      <c r="Z42" s="136" t="n">
        <v>2</v>
      </c>
      <c r="AE42" s="176" t="n">
        <f aca="false">(AF42*$AF$6+AG42*$AG$6+AH42*$AH$6+AI42*$AI$6+AJ42*$AJ$6+AK42*$AK$6+AL42*$AL$6+AM42*$AM$6+AN42*$AN$6+AO42*$AO$6+AP42*$AP$6+AQ42*$AQ$6+AR42*$AR$6+AS42*$AS$6+AT42*$AT$6+AU42*$AU$6+AV42*$AV$6+AW42*$AW$6)*1.2/60/7</f>
        <v>0</v>
      </c>
      <c r="AF42" s="136"/>
      <c r="AG42" s="136"/>
      <c r="AH42" s="136"/>
      <c r="AI42" s="136"/>
      <c r="AJ42" s="136"/>
      <c r="AK42" s="136"/>
      <c r="AL42" s="136"/>
      <c r="AM42" s="136"/>
      <c r="AN42" s="136"/>
      <c r="AO42" s="136"/>
      <c r="AP42" s="136"/>
      <c r="AQ42" s="136"/>
      <c r="AR42" s="136"/>
      <c r="AS42" s="136"/>
      <c r="AT42" s="136"/>
      <c r="AU42" s="136"/>
      <c r="AV42" s="136"/>
      <c r="AW42" s="136"/>
      <c r="AX42" s="177" t="n">
        <f aca="false">(AY42*$AY$6+AZ42*$AZ$6+BA42*$BA$6+BB42*$BB$6+BC42*$BC$6+BD42*$BD$6+BE42*$BE$6+BF42*$BF$6+BG42*$BG$6+BH42*$BH$6+BI42*$BI$6+BJ42*$BJ$6+BK42*$BK$6+BL42*$BL$6+BM42*$BM$6+BN42*$BN$6+BO42*$BO$6+BP42*$BP$6+BQ42*$BQ$6+BR42*$BR$6+BS42*$BS$6+BT42*$BT$6+BU42*$BU$6+BV42*$BV$6)*1.2/60/7</f>
        <v>2.22857142857143</v>
      </c>
      <c r="AY42" s="136" t="n">
        <v>3</v>
      </c>
      <c r="AZ42" s="136"/>
      <c r="BA42" s="136"/>
      <c r="BB42" s="136"/>
      <c r="BC42" s="136"/>
      <c r="BD42" s="136"/>
      <c r="BE42" s="136"/>
      <c r="BF42" s="136"/>
      <c r="BG42" s="136"/>
      <c r="BH42" s="136"/>
      <c r="BI42" s="136"/>
      <c r="BJ42" s="136"/>
      <c r="BK42" s="136"/>
      <c r="BL42" s="136" t="n">
        <v>1</v>
      </c>
      <c r="BM42" s="136"/>
      <c r="BN42" s="136"/>
      <c r="BO42" s="136"/>
      <c r="BP42" s="136" t="n">
        <v>1</v>
      </c>
      <c r="BQ42" s="136" t="n">
        <v>1</v>
      </c>
      <c r="BR42" s="136"/>
      <c r="BS42" s="136"/>
      <c r="BT42" s="136"/>
      <c r="BU42" s="136" t="n">
        <v>5</v>
      </c>
      <c r="BV42" s="136" t="n">
        <v>3</v>
      </c>
      <c r="BW42" s="178" t="n">
        <f aca="false">(BX42*$BX$6+BY42*$BY$6+BZ42*$BZ$6+CA42*$CA$6+CB42*$CB$6+CC42*$CC$6+CD42*$CD$6+CE42*$CE$6+CF42*$CF$6+CG42*$CG$6+CH42*$CH$6+CI42*$CI$6)*1.2/60/7</f>
        <v>1.42857142857143</v>
      </c>
      <c r="BX42" s="136" t="n">
        <v>3</v>
      </c>
      <c r="BY42" s="136" t="n">
        <v>1</v>
      </c>
      <c r="BZ42" s="136" t="n">
        <v>1</v>
      </c>
      <c r="CA42" s="136" t="n">
        <v>1</v>
      </c>
      <c r="CB42" s="136"/>
      <c r="CC42" s="136"/>
      <c r="CD42" s="136"/>
      <c r="CE42" s="136"/>
      <c r="CF42" s="136"/>
      <c r="CG42" s="136" t="n">
        <v>3</v>
      </c>
      <c r="CH42" s="136" t="n">
        <v>1</v>
      </c>
      <c r="CI42" s="136" t="n">
        <v>3</v>
      </c>
    </row>
    <row r="43" customFormat="false" ht="33.75" hidden="false" customHeight="false" outlineLevel="0" collapsed="false">
      <c r="A43" s="166" t="n">
        <v>37</v>
      </c>
      <c r="B43" s="166" t="s">
        <v>300</v>
      </c>
      <c r="C43" s="166" t="s">
        <v>303</v>
      </c>
      <c r="D43" s="167" t="s">
        <v>304</v>
      </c>
      <c r="E43" s="168" t="s">
        <v>305</v>
      </c>
      <c r="F43" s="166"/>
      <c r="G43" s="169" t="s">
        <v>154</v>
      </c>
      <c r="H43" s="169" t="s">
        <v>155</v>
      </c>
      <c r="I43" s="166" t="s">
        <v>165</v>
      </c>
      <c r="J43" s="166" t="s">
        <v>157</v>
      </c>
      <c r="K43" s="170" t="str">
        <f aca="false">IF(W43&gt;$Y$2,IF(W43&gt;$Y$3,IF(W43&gt;$AC$2,"上級","中級"),"初級"),"基礎")</f>
        <v>基礎</v>
      </c>
      <c r="L43" s="171" t="s">
        <v>254</v>
      </c>
      <c r="M43" s="172" t="n">
        <f aca="false">SUM(AE43,AX43,BW43)</f>
        <v>3.57142857142857</v>
      </c>
      <c r="N43" s="173" t="s">
        <v>159</v>
      </c>
      <c r="O43" s="174"/>
      <c r="P43" s="173"/>
      <c r="Q43" s="173"/>
      <c r="R43" s="173"/>
      <c r="S43" s="173"/>
      <c r="T43" s="173"/>
      <c r="U43" s="173"/>
      <c r="V43" s="135"/>
      <c r="W43" s="175" t="n">
        <f aca="false">SUM(X43:AD43)/SUM($X$6:$AD$6)*100</f>
        <v>21.875</v>
      </c>
      <c r="X43" s="136" t="n">
        <v>2</v>
      </c>
      <c r="Z43" s="136" t="n">
        <v>2</v>
      </c>
      <c r="AA43" s="136" t="n">
        <v>2</v>
      </c>
      <c r="AB43" s="136" t="n">
        <v>1</v>
      </c>
      <c r="AE43" s="176" t="n">
        <f aca="false">(AF43*$AF$6+AG43*$AG$6+AH43*$AH$6+AI43*$AI$6+AJ43*$AJ$6+AK43*$AK$6+AL43*$AL$6+AM43*$AM$6+AN43*$AN$6+AO43*$AO$6+AP43*$AP$6+AQ43*$AQ$6+AR43*$AR$6+AS43*$AS$6+AT43*$AT$6+AU43*$AU$6+AV43*$AV$6+AW43*$AW$6)*1.2/60/7</f>
        <v>0</v>
      </c>
      <c r="AF43" s="136"/>
      <c r="AG43" s="136"/>
      <c r="AH43" s="136"/>
      <c r="AI43" s="136"/>
      <c r="AJ43" s="136"/>
      <c r="AK43" s="136"/>
      <c r="AL43" s="136"/>
      <c r="AM43" s="136"/>
      <c r="AN43" s="136"/>
      <c r="AO43" s="136"/>
      <c r="AP43" s="136"/>
      <c r="AQ43" s="136"/>
      <c r="AR43" s="136"/>
      <c r="AS43" s="136"/>
      <c r="AT43" s="136"/>
      <c r="AU43" s="136"/>
      <c r="AV43" s="136"/>
      <c r="AW43" s="136"/>
      <c r="AX43" s="177" t="n">
        <f aca="false">(AY43*$AY$6+AZ43*$AZ$6+BA43*$BA$6+BB43*$BB$6+BC43*$BC$6+BD43*$BD$6+BE43*$BE$6+BF43*$BF$6+BG43*$BG$6+BH43*$BH$6+BI43*$BI$6+BJ43*$BJ$6+BK43*$BK$6+BL43*$BL$6+BM43*$BM$6+BN43*$BN$6+BO43*$BO$6+BP43*$BP$6+BQ43*$BQ$6+BR43*$BR$6+BS43*$BS$6+BT43*$BT$6+BU43*$BU$6+BV43*$BV$6)*1.2/60/7</f>
        <v>2.05714285714286</v>
      </c>
      <c r="AY43" s="136" t="n">
        <v>3</v>
      </c>
      <c r="AZ43" s="136" t="n">
        <v>1</v>
      </c>
      <c r="BA43" s="136"/>
      <c r="BB43" s="136"/>
      <c r="BC43" s="136" t="n">
        <v>1</v>
      </c>
      <c r="BD43" s="136"/>
      <c r="BE43" s="136"/>
      <c r="BF43" s="136"/>
      <c r="BG43" s="136"/>
      <c r="BH43" s="136"/>
      <c r="BI43" s="136"/>
      <c r="BJ43" s="136"/>
      <c r="BK43" s="136"/>
      <c r="BL43" s="136" t="n">
        <v>1</v>
      </c>
      <c r="BM43" s="136"/>
      <c r="BN43" s="136"/>
      <c r="BO43" s="136"/>
      <c r="BP43" s="136"/>
      <c r="BQ43" s="136"/>
      <c r="BR43" s="136"/>
      <c r="BS43" s="136"/>
      <c r="BT43" s="136"/>
      <c r="BU43" s="136" t="n">
        <v>5</v>
      </c>
      <c r="BV43" s="136" t="n">
        <v>3</v>
      </c>
      <c r="BW43" s="178" t="n">
        <f aca="false">(BX43*$BX$6+BY43*$BY$6+BZ43*$BZ$6+CA43*$CA$6+CB43*$CB$6+CC43*$CC$6+CD43*$CD$6+CE43*$CE$6+CF43*$CF$6+CG43*$CG$6+CH43*$CH$6+CI43*$CI$6)*1.2/60/7</f>
        <v>1.51428571428571</v>
      </c>
      <c r="BX43" s="136" t="n">
        <v>3</v>
      </c>
      <c r="BY43" s="136" t="n">
        <v>1</v>
      </c>
      <c r="BZ43" s="136" t="n">
        <v>1</v>
      </c>
      <c r="CA43" s="136" t="n">
        <v>2</v>
      </c>
      <c r="CB43" s="136"/>
      <c r="CC43" s="136"/>
      <c r="CD43" s="136"/>
      <c r="CE43" s="136"/>
      <c r="CF43" s="136"/>
      <c r="CG43" s="136" t="n">
        <v>3</v>
      </c>
      <c r="CH43" s="136" t="n">
        <v>2</v>
      </c>
      <c r="CI43" s="136" t="n">
        <v>3</v>
      </c>
    </row>
    <row r="44" customFormat="false" ht="45" hidden="false" customHeight="false" outlineLevel="0" collapsed="false">
      <c r="A44" s="166" t="n">
        <v>38</v>
      </c>
      <c r="B44" s="166" t="s">
        <v>300</v>
      </c>
      <c r="C44" s="166" t="s">
        <v>306</v>
      </c>
      <c r="D44" s="167" t="s">
        <v>307</v>
      </c>
      <c r="E44" s="168" t="s">
        <v>308</v>
      </c>
      <c r="F44" s="166"/>
      <c r="G44" s="169" t="s">
        <v>154</v>
      </c>
      <c r="H44" s="169" t="s">
        <v>155</v>
      </c>
      <c r="I44" s="166" t="s">
        <v>191</v>
      </c>
      <c r="J44" s="169" t="s">
        <v>157</v>
      </c>
      <c r="K44" s="170" t="str">
        <f aca="false">IF(W44&gt;$Y$2,IF(W44&gt;$Y$3,IF(W44&gt;$AC$2,"上級","中級"),"初級"),"基礎")</f>
        <v>基礎</v>
      </c>
      <c r="L44" s="171" t="s">
        <v>254</v>
      </c>
      <c r="M44" s="172" t="n">
        <f aca="false">SUM(AE44,AX44,BW44)</f>
        <v>2.45714285714286</v>
      </c>
      <c r="N44" s="173" t="s">
        <v>159</v>
      </c>
      <c r="O44" s="174"/>
      <c r="P44" s="173"/>
      <c r="Q44" s="173"/>
      <c r="R44" s="173"/>
      <c r="S44" s="173"/>
      <c r="T44" s="173"/>
      <c r="U44" s="173"/>
      <c r="V44" s="135"/>
      <c r="W44" s="175" t="n">
        <f aca="false">SUM(X44:AD44)/SUM($X$6:$AD$6)*100</f>
        <v>18.75</v>
      </c>
      <c r="X44" s="136" t="n">
        <v>3</v>
      </c>
      <c r="Y44" s="136" t="n">
        <v>1</v>
      </c>
      <c r="Z44" s="136" t="n">
        <v>2</v>
      </c>
      <c r="AE44" s="176" t="n">
        <f aca="false">(AF44*$AF$6+AG44*$AG$6+AH44*$AH$6+AI44*$AI$6+AJ44*$AJ$6+AK44*$AK$6+AL44*$AL$6+AM44*$AM$6+AN44*$AN$6+AO44*$AO$6+AP44*$AP$6+AQ44*$AQ$6+AR44*$AR$6+AS44*$AS$6+AT44*$AT$6+AU44*$AU$6+AV44*$AV$6+AW44*$AW$6)*1.2/60/7</f>
        <v>0</v>
      </c>
      <c r="AF44" s="136"/>
      <c r="AG44" s="136"/>
      <c r="AH44" s="136"/>
      <c r="AI44" s="136"/>
      <c r="AJ44" s="136"/>
      <c r="AK44" s="136"/>
      <c r="AL44" s="136"/>
      <c r="AM44" s="136"/>
      <c r="AN44" s="136"/>
      <c r="AO44" s="136"/>
      <c r="AP44" s="136"/>
      <c r="AQ44" s="136"/>
      <c r="AR44" s="136"/>
      <c r="AS44" s="136"/>
      <c r="AT44" s="136"/>
      <c r="AU44" s="136"/>
      <c r="AV44" s="136"/>
      <c r="AW44" s="136"/>
      <c r="AX44" s="177" t="n">
        <f aca="false">(AY44*$AY$6+AZ44*$AZ$6+BA44*$BA$6+BB44*$BB$6+BC44*$BC$6+BD44*$BD$6+BE44*$BE$6+BF44*$BF$6+BG44*$BG$6+BH44*$BH$6+BI44*$BI$6+BJ44*$BJ$6+BK44*$BK$6+BL44*$BL$6+BM44*$BM$6+BN44*$BN$6+BO44*$BO$6+BP44*$BP$6+BQ44*$BQ$6+BR44*$BR$6+BS44*$BS$6+BT44*$BT$6+BU44*$BU$6+BV44*$BV$6)*1.2/60/7</f>
        <v>1.28571428571429</v>
      </c>
      <c r="AY44" s="136" t="n">
        <v>2</v>
      </c>
      <c r="AZ44" s="136"/>
      <c r="BA44" s="136"/>
      <c r="BB44" s="136"/>
      <c r="BC44" s="136"/>
      <c r="BD44" s="136"/>
      <c r="BE44" s="136"/>
      <c r="BF44" s="136"/>
      <c r="BG44" s="136"/>
      <c r="BH44" s="136"/>
      <c r="BI44" s="136"/>
      <c r="BJ44" s="136"/>
      <c r="BK44" s="136"/>
      <c r="BL44" s="136" t="n">
        <v>1</v>
      </c>
      <c r="BM44" s="136"/>
      <c r="BN44" s="136"/>
      <c r="BO44" s="136"/>
      <c r="BP44" s="136" t="n">
        <v>1</v>
      </c>
      <c r="BQ44" s="136"/>
      <c r="BR44" s="136"/>
      <c r="BS44" s="136"/>
      <c r="BT44" s="136"/>
      <c r="BU44" s="136" t="n">
        <v>3</v>
      </c>
      <c r="BV44" s="136" t="n">
        <v>2</v>
      </c>
      <c r="BW44" s="178" t="n">
        <f aca="false">(BX44*$BX$6+BY44*$BY$6+BZ44*$BZ$6+CA44*$CA$6+CB44*$CB$6+CC44*$CC$6+CD44*$CD$6+CE44*$CE$6+CF44*$CF$6+CG44*$CG$6+CH44*$CH$6+CI44*$CI$6)*1.2/60/7</f>
        <v>1.17142857142857</v>
      </c>
      <c r="BX44" s="136" t="n">
        <v>2</v>
      </c>
      <c r="BY44" s="136" t="n">
        <v>1</v>
      </c>
      <c r="BZ44" s="136" t="n">
        <v>1</v>
      </c>
      <c r="CA44" s="136" t="n">
        <v>1</v>
      </c>
      <c r="CB44" s="136"/>
      <c r="CC44" s="136"/>
      <c r="CD44" s="136"/>
      <c r="CE44" s="136"/>
      <c r="CF44" s="136"/>
      <c r="CG44" s="136" t="n">
        <v>3</v>
      </c>
      <c r="CH44" s="136" t="n">
        <v>1</v>
      </c>
      <c r="CI44" s="136" t="n">
        <v>2</v>
      </c>
    </row>
    <row r="45" customFormat="false" ht="45" hidden="false" customHeight="false" outlineLevel="0" collapsed="false">
      <c r="A45" s="166" t="n">
        <v>39</v>
      </c>
      <c r="B45" s="166" t="s">
        <v>309</v>
      </c>
      <c r="C45" s="166" t="s">
        <v>310</v>
      </c>
      <c r="D45" s="167" t="s">
        <v>311</v>
      </c>
      <c r="E45" s="168" t="s">
        <v>312</v>
      </c>
      <c r="F45" s="166"/>
      <c r="G45" s="169" t="s">
        <v>154</v>
      </c>
      <c r="H45" s="169" t="s">
        <v>155</v>
      </c>
      <c r="I45" s="169" t="s">
        <v>201</v>
      </c>
      <c r="J45" s="169" t="s">
        <v>157</v>
      </c>
      <c r="K45" s="170" t="str">
        <f aca="false">IF(W45&gt;$Y$2,IF(W45&gt;$Y$3,IF(W45&gt;$AC$2,"上級","中級"),"初級"),"基礎")</f>
        <v>基礎</v>
      </c>
      <c r="L45" s="171"/>
      <c r="M45" s="172" t="n">
        <f aca="false">SUM(AE45,AX45,BW45)</f>
        <v>3.4</v>
      </c>
      <c r="N45" s="173" t="s">
        <v>159</v>
      </c>
      <c r="O45" s="174"/>
      <c r="P45" s="173"/>
      <c r="Q45" s="173"/>
      <c r="R45" s="173"/>
      <c r="S45" s="173"/>
      <c r="T45" s="173"/>
      <c r="U45" s="173"/>
      <c r="V45" s="135"/>
      <c r="W45" s="175" t="n">
        <f aca="false">SUM(X45:AD45)/SUM($X$6:$AD$6)*100</f>
        <v>25</v>
      </c>
      <c r="X45" s="136" t="n">
        <v>2</v>
      </c>
      <c r="Z45" s="136" t="n">
        <v>2</v>
      </c>
      <c r="AA45" s="136" t="n">
        <v>2</v>
      </c>
      <c r="AB45" s="136" t="n">
        <v>2</v>
      </c>
      <c r="AE45" s="176" t="n">
        <f aca="false">(AF45*$AF$6+AG45*$AG$6+AH45*$AH$6+AI45*$AI$6+AJ45*$AJ$6+AK45*$AK$6+AL45*$AL$6+AM45*$AM$6+AN45*$AN$6+AO45*$AO$6+AP45*$AP$6+AQ45*$AQ$6+AR45*$AR$6+AS45*$AS$6+AT45*$AT$6+AU45*$AU$6+AV45*$AV$6+AW45*$AW$6)*1.2/60/7</f>
        <v>0</v>
      </c>
      <c r="AF45" s="136"/>
      <c r="AG45" s="136"/>
      <c r="AH45" s="136"/>
      <c r="AI45" s="136"/>
      <c r="AJ45" s="136"/>
      <c r="AK45" s="136"/>
      <c r="AL45" s="136"/>
      <c r="AM45" s="136"/>
      <c r="AN45" s="136"/>
      <c r="AO45" s="136"/>
      <c r="AP45" s="136"/>
      <c r="AQ45" s="136"/>
      <c r="AR45" s="136"/>
      <c r="AS45" s="136"/>
      <c r="AT45" s="136"/>
      <c r="AU45" s="136"/>
      <c r="AV45" s="136"/>
      <c r="AW45" s="136"/>
      <c r="AX45" s="177" t="n">
        <f aca="false">(AY45*$AY$6+AZ45*$AZ$6+BA45*$BA$6+BB45*$BB$6+BC45*$BC$6+BD45*$BD$6+BE45*$BE$6+BF45*$BF$6+BG45*$BG$6+BH45*$BH$6+BI45*$BI$6+BJ45*$BJ$6+BK45*$BK$6+BL45*$BL$6+BM45*$BM$6+BN45*$BN$6+BO45*$BO$6+BP45*$BP$6+BQ45*$BQ$6+BR45*$BR$6+BS45*$BS$6+BT45*$BT$6+BU45*$BU$6+BV45*$BV$6)*1.2/60/7</f>
        <v>2.14285714285714</v>
      </c>
      <c r="AY45" s="136" t="n">
        <v>3</v>
      </c>
      <c r="AZ45" s="136"/>
      <c r="BA45" s="136"/>
      <c r="BB45" s="136"/>
      <c r="BC45" s="136"/>
      <c r="BD45" s="136"/>
      <c r="BE45" s="136"/>
      <c r="BF45" s="136"/>
      <c r="BG45" s="136"/>
      <c r="BH45" s="136"/>
      <c r="BI45" s="136"/>
      <c r="BJ45" s="136"/>
      <c r="BK45" s="136"/>
      <c r="BL45" s="136" t="n">
        <v>2</v>
      </c>
      <c r="BM45" s="136"/>
      <c r="BN45" s="136"/>
      <c r="BO45" s="136"/>
      <c r="BP45" s="136"/>
      <c r="BQ45" s="136"/>
      <c r="BR45" s="136"/>
      <c r="BS45" s="136"/>
      <c r="BT45" s="136"/>
      <c r="BU45" s="136" t="n">
        <v>6</v>
      </c>
      <c r="BV45" s="136" t="n">
        <v>3</v>
      </c>
      <c r="BW45" s="178" t="n">
        <f aca="false">(BX45*$BX$6+BY45*$BY$6+BZ45*$BZ$6+CA45*$CA$6+CB45*$CB$6+CC45*$CC$6+CD45*$CD$6+CE45*$CE$6+CF45*$CF$6+CG45*$CG$6+CH45*$CH$6+CI45*$CI$6)*1.2/60/7</f>
        <v>1.25714285714286</v>
      </c>
      <c r="BX45" s="136" t="n">
        <v>3</v>
      </c>
      <c r="BY45" s="136" t="n">
        <v>1</v>
      </c>
      <c r="BZ45" s="136" t="n">
        <v>1</v>
      </c>
      <c r="CA45" s="136" t="n">
        <v>1</v>
      </c>
      <c r="CB45" s="136"/>
      <c r="CC45" s="136"/>
      <c r="CD45" s="136"/>
      <c r="CE45" s="136"/>
      <c r="CF45" s="136"/>
      <c r="CG45" s="136" t="n">
        <v>3</v>
      </c>
      <c r="CH45" s="136" t="n">
        <v>1</v>
      </c>
      <c r="CI45" s="136" t="n">
        <v>2</v>
      </c>
    </row>
    <row r="46" customFormat="false" ht="67.5" hidden="false" customHeight="false" outlineLevel="0" collapsed="false">
      <c r="A46" s="166" t="n">
        <v>40</v>
      </c>
      <c r="B46" s="166" t="s">
        <v>313</v>
      </c>
      <c r="C46" s="166" t="s">
        <v>314</v>
      </c>
      <c r="D46" s="167" t="s">
        <v>315</v>
      </c>
      <c r="E46" s="168" t="s">
        <v>316</v>
      </c>
      <c r="F46" s="166"/>
      <c r="G46" s="169" t="s">
        <v>154</v>
      </c>
      <c r="H46" s="169" t="s">
        <v>155</v>
      </c>
      <c r="I46" s="166" t="s">
        <v>191</v>
      </c>
      <c r="J46" s="169" t="s">
        <v>157</v>
      </c>
      <c r="K46" s="170" t="str">
        <f aca="false">IF(W46&gt;$Y$2,IF(W46&gt;$Y$3,IF(W46&gt;$AC$2,"上級","中級"),"初級"),"基礎")</f>
        <v>基礎</v>
      </c>
      <c r="L46" s="171"/>
      <c r="M46" s="172" t="n">
        <f aca="false">SUM(AE46,AX46,BW46)</f>
        <v>3.74285714285714</v>
      </c>
      <c r="N46" s="173" t="s">
        <v>159</v>
      </c>
      <c r="O46" s="174"/>
      <c r="P46" s="173"/>
      <c r="Q46" s="173"/>
      <c r="R46" s="173"/>
      <c r="S46" s="173"/>
      <c r="T46" s="173"/>
      <c r="U46" s="173"/>
      <c r="V46" s="135"/>
      <c r="W46" s="175" t="n">
        <f aca="false">SUM(X46:AD46)/SUM($X$6:$AD$6)*100</f>
        <v>25</v>
      </c>
      <c r="X46" s="136" t="n">
        <v>2</v>
      </c>
      <c r="Y46" s="136" t="n">
        <v>1</v>
      </c>
      <c r="Z46" s="136" t="n">
        <v>2</v>
      </c>
      <c r="AA46" s="136" t="n">
        <v>2</v>
      </c>
      <c r="AB46" s="136" t="n">
        <v>1</v>
      </c>
      <c r="AE46" s="176" t="n">
        <f aca="false">(AF46*$AF$6+AG46*$AG$6+AH46*$AH$6+AI46*$AI$6+AJ46*$AJ$6+AK46*$AK$6+AL46*$AL$6+AM46*$AM$6+AN46*$AN$6+AO46*$AO$6+AP46*$AP$6+AQ46*$AQ$6+AR46*$AR$6+AS46*$AS$6+AT46*$AT$6+AU46*$AU$6+AV46*$AV$6+AW46*$AW$6)*1.2/60/7</f>
        <v>0</v>
      </c>
      <c r="AF46" s="136"/>
      <c r="AG46" s="136"/>
      <c r="AH46" s="136"/>
      <c r="AI46" s="136"/>
      <c r="AJ46" s="136"/>
      <c r="AK46" s="136"/>
      <c r="AL46" s="136"/>
      <c r="AM46" s="136"/>
      <c r="AN46" s="136"/>
      <c r="AO46" s="136"/>
      <c r="AP46" s="136"/>
      <c r="AQ46" s="136"/>
      <c r="AR46" s="136"/>
      <c r="AS46" s="136"/>
      <c r="AT46" s="136"/>
      <c r="AU46" s="136"/>
      <c r="AV46" s="136"/>
      <c r="AW46" s="136"/>
      <c r="AX46" s="177" t="n">
        <f aca="false">(AY46*$AY$6+AZ46*$AZ$6+BA46*$BA$6+BB46*$BB$6+BC46*$BC$6+BD46*$BD$6+BE46*$BE$6+BF46*$BF$6+BG46*$BG$6+BH46*$BH$6+BI46*$BI$6+BJ46*$BJ$6+BK46*$BK$6+BL46*$BL$6+BM46*$BM$6+BN46*$BN$6+BO46*$BO$6+BP46*$BP$6+BQ46*$BQ$6+BR46*$BR$6+BS46*$BS$6+BT46*$BT$6+BU46*$BU$6+BV46*$BV$6)*1.2/60/7</f>
        <v>2.22857142857143</v>
      </c>
      <c r="AY46" s="136" t="n">
        <v>3</v>
      </c>
      <c r="AZ46" s="136"/>
      <c r="BA46" s="136"/>
      <c r="BB46" s="136"/>
      <c r="BC46" s="136"/>
      <c r="BD46" s="136"/>
      <c r="BE46" s="136"/>
      <c r="BF46" s="136"/>
      <c r="BG46" s="136"/>
      <c r="BH46" s="136"/>
      <c r="BI46" s="136"/>
      <c r="BJ46" s="136"/>
      <c r="BK46" s="136"/>
      <c r="BL46" s="136" t="n">
        <v>2</v>
      </c>
      <c r="BM46" s="136"/>
      <c r="BN46" s="136"/>
      <c r="BO46" s="136"/>
      <c r="BP46" s="136" t="n">
        <v>1</v>
      </c>
      <c r="BQ46" s="136"/>
      <c r="BR46" s="136"/>
      <c r="BS46" s="136"/>
      <c r="BT46" s="136"/>
      <c r="BU46" s="136" t="n">
        <v>6</v>
      </c>
      <c r="BV46" s="136" t="n">
        <v>3</v>
      </c>
      <c r="BW46" s="178" t="n">
        <f aca="false">(BX46*$BX$6+BY46*$BY$6+BZ46*$BZ$6+CA46*$CA$6+CB46*$CB$6+CC46*$CC$6+CD46*$CD$6+CE46*$CE$6+CF46*$CF$6+CG46*$CG$6+CH46*$CH$6+CI46*$CI$6)*1.2/60/7</f>
        <v>1.51428571428571</v>
      </c>
      <c r="BX46" s="136" t="n">
        <v>3</v>
      </c>
      <c r="BY46" s="136" t="n">
        <v>1</v>
      </c>
      <c r="BZ46" s="136" t="n">
        <v>1</v>
      </c>
      <c r="CA46" s="136" t="n">
        <v>2</v>
      </c>
      <c r="CB46" s="136"/>
      <c r="CC46" s="136"/>
      <c r="CD46" s="136"/>
      <c r="CE46" s="136"/>
      <c r="CF46" s="136"/>
      <c r="CG46" s="136" t="n">
        <v>4</v>
      </c>
      <c r="CH46" s="136" t="n">
        <v>2</v>
      </c>
      <c r="CI46" s="136" t="n">
        <v>2</v>
      </c>
    </row>
    <row r="47" customFormat="false" ht="56.25" hidden="false" customHeight="false" outlineLevel="0" collapsed="false">
      <c r="A47" s="166" t="n">
        <v>41</v>
      </c>
      <c r="B47" s="166" t="s">
        <v>317</v>
      </c>
      <c r="C47" s="166" t="s">
        <v>318</v>
      </c>
      <c r="D47" s="167" t="s">
        <v>319</v>
      </c>
      <c r="E47" s="168" t="s">
        <v>320</v>
      </c>
      <c r="F47" s="168" t="s">
        <v>321</v>
      </c>
      <c r="G47" s="169" t="s">
        <v>154</v>
      </c>
      <c r="H47" s="169" t="s">
        <v>206</v>
      </c>
      <c r="I47" s="166" t="s">
        <v>181</v>
      </c>
      <c r="J47" s="166" t="s">
        <v>157</v>
      </c>
      <c r="K47" s="170" t="str">
        <f aca="false">IF(W47&gt;$Y$2,IF(W47&gt;$Y$3,IF(W47&gt;$AC$2,"上級","中級"),"初級"),"基礎")</f>
        <v>初級</v>
      </c>
      <c r="L47" s="171" t="s">
        <v>254</v>
      </c>
      <c r="M47" s="172" t="n">
        <f aca="false">SUM(AE47,AX47,BW47)</f>
        <v>6.37142857142857</v>
      </c>
      <c r="N47" s="173" t="s">
        <v>159</v>
      </c>
      <c r="O47" s="174"/>
      <c r="P47" s="173"/>
      <c r="Q47" s="173"/>
      <c r="R47" s="173"/>
      <c r="S47" s="173"/>
      <c r="T47" s="173"/>
      <c r="U47" s="173"/>
      <c r="V47" s="135"/>
      <c r="W47" s="175" t="n">
        <f aca="false">SUM(X47:AD47)/SUM($X$6:$AD$6)*100</f>
        <v>43.75</v>
      </c>
      <c r="X47" s="136" t="n">
        <v>3</v>
      </c>
      <c r="Z47" s="136" t="n">
        <v>3</v>
      </c>
      <c r="AA47" s="136" t="n">
        <v>3</v>
      </c>
      <c r="AB47" s="136" t="n">
        <v>2</v>
      </c>
      <c r="AC47" s="136" t="n">
        <v>3</v>
      </c>
      <c r="AE47" s="176" t="n">
        <f aca="false">(AF47*$AF$6+AG47*$AG$6+AH47*$AH$6+AI47*$AI$6+AJ47*$AJ$6+AK47*$AK$6+AL47*$AL$6+AM47*$AM$6+AN47*$AN$6+AO47*$AO$6+AP47*$AP$6+AQ47*$AQ$6+AR47*$AR$6+AS47*$AS$6+AT47*$AT$6+AU47*$AU$6+AV47*$AV$6+AW47*$AW$6)*1.2/60/7</f>
        <v>0</v>
      </c>
      <c r="AF47" s="136"/>
      <c r="AG47" s="136"/>
      <c r="AH47" s="136"/>
      <c r="AI47" s="136"/>
      <c r="AJ47" s="136"/>
      <c r="AK47" s="136"/>
      <c r="AL47" s="136"/>
      <c r="AM47" s="136"/>
      <c r="AN47" s="136"/>
      <c r="AO47" s="136"/>
      <c r="AP47" s="136"/>
      <c r="AQ47" s="136"/>
      <c r="AR47" s="136"/>
      <c r="AS47" s="136"/>
      <c r="AT47" s="136"/>
      <c r="AU47" s="136"/>
      <c r="AV47" s="136"/>
      <c r="AW47" s="136"/>
      <c r="AX47" s="177" t="n">
        <f aca="false">(AY47*$AY$6+AZ47*$AZ$6+BA47*$BA$6+BB47*$BB$6+BC47*$BC$6+BD47*$BD$6+BE47*$BE$6+BF47*$BF$6+BG47*$BG$6+BH47*$BH$6+BI47*$BI$6+BJ47*$BJ$6+BK47*$BK$6+BL47*$BL$6+BM47*$BM$6+BN47*$BN$6+BO47*$BO$6+BP47*$BP$6+BQ47*$BQ$6+BR47*$BR$6+BS47*$BS$6+BT47*$BT$6+BU47*$BU$6+BV47*$BV$6)*1.2/60/7</f>
        <v>3.77142857142857</v>
      </c>
      <c r="AY47" s="136" t="n">
        <v>4</v>
      </c>
      <c r="AZ47" s="136"/>
      <c r="BA47" s="136" t="n">
        <v>1</v>
      </c>
      <c r="BB47" s="136"/>
      <c r="BC47" s="136" t="n">
        <v>1</v>
      </c>
      <c r="BD47" s="136"/>
      <c r="BE47" s="136"/>
      <c r="BF47" s="136"/>
      <c r="BG47" s="136"/>
      <c r="BH47" s="136"/>
      <c r="BI47" s="136" t="n">
        <v>1</v>
      </c>
      <c r="BJ47" s="136"/>
      <c r="BK47" s="136"/>
      <c r="BL47" s="136" t="n">
        <v>1</v>
      </c>
      <c r="BM47" s="136"/>
      <c r="BN47" s="136" t="n">
        <v>1</v>
      </c>
      <c r="BO47" s="136"/>
      <c r="BP47" s="136"/>
      <c r="BQ47" s="136"/>
      <c r="BR47" s="136"/>
      <c r="BS47" s="136"/>
      <c r="BT47" s="136"/>
      <c r="BU47" s="136" t="n">
        <v>10</v>
      </c>
      <c r="BV47" s="136" t="n">
        <v>4</v>
      </c>
      <c r="BW47" s="178" t="n">
        <f aca="false">(BX47*$BX$6+BY47*$BY$6+BZ47*$BZ$6+CA47*$CA$6+CB47*$CB$6+CC47*$CC$6+CD47*$CD$6+CE47*$CE$6+CF47*$CF$6+CG47*$CG$6+CH47*$CH$6+CI47*$CI$6)*1.2/60/7</f>
        <v>2.6</v>
      </c>
      <c r="BX47" s="136" t="n">
        <v>4</v>
      </c>
      <c r="BY47" s="136" t="n">
        <v>2</v>
      </c>
      <c r="BZ47" s="136" t="n">
        <v>11</v>
      </c>
      <c r="CA47" s="136" t="n">
        <v>4</v>
      </c>
      <c r="CB47" s="136"/>
      <c r="CC47" s="136"/>
      <c r="CD47" s="136"/>
      <c r="CE47" s="136"/>
      <c r="CF47" s="136"/>
      <c r="CG47" s="136" t="n">
        <v>5</v>
      </c>
      <c r="CH47" s="136" t="n">
        <v>4</v>
      </c>
      <c r="CI47" s="136" t="n">
        <v>4</v>
      </c>
    </row>
    <row r="48" customFormat="false" ht="48" hidden="false" customHeight="false" outlineLevel="0" collapsed="false">
      <c r="A48" s="166" t="n">
        <v>42</v>
      </c>
      <c r="B48" s="166" t="s">
        <v>322</v>
      </c>
      <c r="C48" s="166" t="s">
        <v>323</v>
      </c>
      <c r="D48" s="167" t="s">
        <v>324</v>
      </c>
      <c r="E48" s="168" t="s">
        <v>325</v>
      </c>
      <c r="F48" s="166"/>
      <c r="G48" s="169" t="s">
        <v>326</v>
      </c>
      <c r="H48" s="169" t="s">
        <v>206</v>
      </c>
      <c r="I48" s="166" t="s">
        <v>327</v>
      </c>
      <c r="J48" s="166" t="s">
        <v>328</v>
      </c>
      <c r="K48" s="170" t="str">
        <f aca="false">IF(W48&gt;$Y$2,IF(W48&gt;$Y$3,IF(W48&gt;$AC$2,"上級","中級"),"初級"),"基礎")</f>
        <v>中級</v>
      </c>
      <c r="L48" s="171" t="s">
        <v>158</v>
      </c>
      <c r="M48" s="172" t="n">
        <f aca="false">SUM(AE48,AX48,BW48)</f>
        <v>8.42857142857143</v>
      </c>
      <c r="N48" s="173" t="s">
        <v>159</v>
      </c>
      <c r="O48" s="174"/>
      <c r="P48" s="173"/>
      <c r="Q48" s="173"/>
      <c r="R48" s="173"/>
      <c r="S48" s="173"/>
      <c r="T48" s="173"/>
      <c r="U48" s="173"/>
      <c r="V48" s="135"/>
      <c r="W48" s="175" t="n">
        <f aca="false">SUM(X48:AD48)/SUM($X$6:$AD$6)*100</f>
        <v>53.125</v>
      </c>
      <c r="X48" s="136" t="n">
        <v>3</v>
      </c>
      <c r="Z48" s="136" t="n">
        <v>3</v>
      </c>
      <c r="AA48" s="136" t="n">
        <v>4</v>
      </c>
      <c r="AB48" s="136" t="n">
        <v>2</v>
      </c>
      <c r="AC48" s="136" t="n">
        <v>4</v>
      </c>
      <c r="AD48" s="136" t="n">
        <v>1</v>
      </c>
      <c r="AE48" s="176" t="n">
        <f aca="false">(AF48*$AF$6+AG48*$AG$6+AH48*$AH$6+AI48*$AI$6+AJ48*$AJ$6+AK48*$AK$6+AL48*$AL$6+AM48*$AM$6+AN48*$AN$6+AO48*$AO$6+AP48*$AP$6+AQ48*$AQ$6+AR48*$AR$6+AS48*$AS$6+AT48*$AT$6+AU48*$AU$6+AV48*$AV$6+AW48*$AW$6)*1.2/60/7</f>
        <v>1.97142857142857</v>
      </c>
      <c r="AF48" s="136" t="n">
        <v>2</v>
      </c>
      <c r="AG48" s="136"/>
      <c r="AH48" s="136" t="n">
        <v>1</v>
      </c>
      <c r="AI48" s="136"/>
      <c r="AJ48" s="136" t="n">
        <v>12</v>
      </c>
      <c r="AK48" s="136"/>
      <c r="AL48" s="136" t="n">
        <v>4</v>
      </c>
      <c r="AM48" s="136"/>
      <c r="AN48" s="136" t="n">
        <v>3</v>
      </c>
      <c r="AO48" s="136" t="n">
        <v>1</v>
      </c>
      <c r="AP48" s="136"/>
      <c r="AQ48" s="136"/>
      <c r="AR48" s="136" t="n">
        <v>0</v>
      </c>
      <c r="AS48" s="136"/>
      <c r="AT48" s="136"/>
      <c r="AU48" s="136"/>
      <c r="AV48" s="136"/>
      <c r="AW48" s="136" t="n">
        <v>2</v>
      </c>
      <c r="AX48" s="177" t="n">
        <f aca="false">(AY48*$AY$6+AZ48*$AZ$6+BA48*$BA$6+BB48*$BB$6+BC48*$BC$6+BD48*$BD$6+BE48*$BE$6+BF48*$BF$6+BG48*$BG$6+BH48*$BH$6+BI48*$BI$6+BJ48*$BJ$6+BK48*$BK$6+BL48*$BL$6+BM48*$BM$6+BN48*$BN$6+BO48*$BO$6+BP48*$BP$6+BQ48*$BQ$6+BR48*$BR$6+BS48*$BS$6+BT48*$BT$6+BU48*$BU$6+BV48*$BV$6)*1.2/60/7</f>
        <v>3.77142857142857</v>
      </c>
      <c r="AY48" s="136" t="n">
        <v>3</v>
      </c>
      <c r="AZ48" s="136"/>
      <c r="BA48" s="136" t="n">
        <v>1</v>
      </c>
      <c r="BB48" s="136"/>
      <c r="BC48" s="136"/>
      <c r="BD48" s="136" t="n">
        <v>1</v>
      </c>
      <c r="BE48" s="136"/>
      <c r="BF48" s="136"/>
      <c r="BG48" s="136" t="n">
        <v>1</v>
      </c>
      <c r="BH48" s="136" t="n">
        <v>1</v>
      </c>
      <c r="BI48" s="136"/>
      <c r="BJ48" s="136" t="n">
        <v>1</v>
      </c>
      <c r="BK48" s="136"/>
      <c r="BL48" s="136"/>
      <c r="BM48" s="136"/>
      <c r="BN48" s="136" t="n">
        <v>1</v>
      </c>
      <c r="BO48" s="136"/>
      <c r="BP48" s="136"/>
      <c r="BQ48" s="136"/>
      <c r="BR48" s="136"/>
      <c r="BS48" s="136"/>
      <c r="BT48" s="136"/>
      <c r="BU48" s="136" t="n">
        <v>8</v>
      </c>
      <c r="BV48" s="136" t="n">
        <v>4</v>
      </c>
      <c r="BW48" s="178" t="n">
        <f aca="false">(BX48*$BX$6+BY48*$BY$6+BZ48*$BZ$6+CA48*$CA$6+CB48*$CB$6+CC48*$CC$6+CD48*$CD$6+CE48*$CE$6+CF48*$CF$6+CG48*$CG$6+CH48*$CH$6+CI48*$CI$6)*1.2/60/7</f>
        <v>2.68571428571429</v>
      </c>
      <c r="BX48" s="136" t="n">
        <v>2</v>
      </c>
      <c r="BY48" s="136" t="n">
        <v>1</v>
      </c>
      <c r="BZ48" s="136" t="n">
        <v>12</v>
      </c>
      <c r="CA48" s="136" t="n">
        <v>4</v>
      </c>
      <c r="CB48" s="136" t="n">
        <v>10</v>
      </c>
      <c r="CC48" s="136" t="n">
        <v>1</v>
      </c>
      <c r="CD48" s="136" t="n">
        <v>2</v>
      </c>
      <c r="CE48" s="136" t="n">
        <v>2</v>
      </c>
      <c r="CF48" s="136" t="n">
        <v>2</v>
      </c>
      <c r="CG48" s="136" t="n">
        <v>2</v>
      </c>
      <c r="CH48" s="136" t="n">
        <v>3</v>
      </c>
      <c r="CI48" s="136" t="n">
        <v>2</v>
      </c>
    </row>
    <row r="49" customFormat="false" ht="48" hidden="false" customHeight="false" outlineLevel="0" collapsed="false">
      <c r="A49" s="166" t="n">
        <v>43</v>
      </c>
      <c r="B49" s="166" t="s">
        <v>329</v>
      </c>
      <c r="C49" s="166" t="s">
        <v>330</v>
      </c>
      <c r="D49" s="167" t="s">
        <v>331</v>
      </c>
      <c r="E49" s="168" t="s">
        <v>332</v>
      </c>
      <c r="F49" s="168" t="s">
        <v>333</v>
      </c>
      <c r="G49" s="169" t="s">
        <v>326</v>
      </c>
      <c r="H49" s="169" t="s">
        <v>206</v>
      </c>
      <c r="I49" s="166" t="s">
        <v>327</v>
      </c>
      <c r="J49" s="166" t="s">
        <v>328</v>
      </c>
      <c r="K49" s="170" t="str">
        <f aca="false">IF(W49&gt;$Y$2,IF(W49&gt;$Y$3,IF(W49&gt;$AC$2,"上級","中級"),"初級"),"基礎")</f>
        <v>中級</v>
      </c>
      <c r="L49" s="171" t="s">
        <v>158</v>
      </c>
      <c r="M49" s="172" t="n">
        <f aca="false">SUM(AE49,AX49,BW49)</f>
        <v>10.7428571428571</v>
      </c>
      <c r="N49" s="173" t="s">
        <v>159</v>
      </c>
      <c r="O49" s="174"/>
      <c r="P49" s="173"/>
      <c r="Q49" s="173"/>
      <c r="R49" s="173"/>
      <c r="S49" s="173"/>
      <c r="T49" s="173"/>
      <c r="U49" s="173"/>
      <c r="V49" s="135"/>
      <c r="W49" s="175" t="n">
        <f aca="false">SUM(X49:AD49)/SUM($X$6:$AD$6)*100</f>
        <v>53.125</v>
      </c>
      <c r="X49" s="136" t="n">
        <v>3</v>
      </c>
      <c r="Z49" s="136" t="n">
        <v>3</v>
      </c>
      <c r="AA49" s="136" t="n">
        <v>3</v>
      </c>
      <c r="AB49" s="136" t="n">
        <v>3</v>
      </c>
      <c r="AC49" s="136" t="n">
        <v>3</v>
      </c>
      <c r="AD49" s="136" t="n">
        <v>2</v>
      </c>
      <c r="AE49" s="176" t="n">
        <f aca="false">(AF49*$AF$6+AG49*$AG$6+AH49*$AH$6+AI49*$AI$6+AJ49*$AJ$6+AK49*$AK$6+AL49*$AL$6+AM49*$AM$6+AN49*$AN$6+AO49*$AO$6+AP49*$AP$6+AQ49*$AQ$6+AR49*$AR$6+AS49*$AS$6+AT49*$AT$6+AU49*$AU$6+AV49*$AV$6+AW49*$AW$6)*1.2/60/7</f>
        <v>2.34285714285714</v>
      </c>
      <c r="AF49" s="136" t="n">
        <v>2</v>
      </c>
      <c r="AG49" s="136"/>
      <c r="AH49" s="136" t="n">
        <v>1</v>
      </c>
      <c r="AI49" s="136"/>
      <c r="AJ49" s="136" t="n">
        <v>19</v>
      </c>
      <c r="AK49" s="136"/>
      <c r="AL49" s="136" t="n">
        <v>4</v>
      </c>
      <c r="AM49" s="136"/>
      <c r="AN49" s="136" t="n">
        <v>2</v>
      </c>
      <c r="AO49" s="136" t="n">
        <v>1</v>
      </c>
      <c r="AP49" s="136"/>
      <c r="AQ49" s="136"/>
      <c r="AR49" s="136" t="n">
        <v>2</v>
      </c>
      <c r="AS49" s="136"/>
      <c r="AT49" s="136"/>
      <c r="AU49" s="136"/>
      <c r="AV49" s="136"/>
      <c r="AW49" s="136" t="n">
        <v>2</v>
      </c>
      <c r="AX49" s="177" t="n">
        <f aca="false">(AY49*$AY$6+AZ49*$AZ$6+BA49*$BA$6+BB49*$BB$6+BC49*$BC$6+BD49*$BD$6+BE49*$BE$6+BF49*$BF$6+BG49*$BG$6+BH49*$BH$6+BI49*$BI$6+BJ49*$BJ$6+BK49*$BK$6+BL49*$BL$6+BM49*$BM$6+BN49*$BN$6+BO49*$BO$6+BP49*$BP$6+BQ49*$BQ$6+BR49*$BR$6+BS49*$BS$6+BT49*$BT$6+BU49*$BU$6+BV49*$BV$6)*1.2/60/7</f>
        <v>4.88571428571429</v>
      </c>
      <c r="AY49" s="136" t="n">
        <v>4</v>
      </c>
      <c r="AZ49" s="136"/>
      <c r="BA49" s="136" t="n">
        <v>2</v>
      </c>
      <c r="BB49" s="136" t="n">
        <v>1</v>
      </c>
      <c r="BC49" s="136" t="n">
        <v>4</v>
      </c>
      <c r="BD49" s="136" t="n">
        <v>2</v>
      </c>
      <c r="BE49" s="136"/>
      <c r="BF49" s="136"/>
      <c r="BG49" s="136" t="n">
        <v>1</v>
      </c>
      <c r="BH49" s="136"/>
      <c r="BI49" s="136" t="n">
        <v>2</v>
      </c>
      <c r="BJ49" s="136"/>
      <c r="BK49" s="136"/>
      <c r="BL49" s="136"/>
      <c r="BM49" s="136"/>
      <c r="BN49" s="136" t="n">
        <v>1</v>
      </c>
      <c r="BO49" s="136"/>
      <c r="BP49" s="136"/>
      <c r="BQ49" s="136"/>
      <c r="BR49" s="136"/>
      <c r="BS49" s="136"/>
      <c r="BT49" s="136"/>
      <c r="BU49" s="136" t="n">
        <v>7</v>
      </c>
      <c r="BV49" s="136" t="n">
        <v>4</v>
      </c>
      <c r="BW49" s="178" t="n">
        <f aca="false">(BX49*$BX$6+BY49*$BY$6+BZ49*$BZ$6+CA49*$CA$6+CB49*$CB$6+CC49*$CC$6+CD49*$CD$6+CE49*$CE$6+CF49*$CF$6+CG49*$CG$6+CH49*$CH$6+CI49*$CI$6)*1.2/60/7</f>
        <v>3.51428571428571</v>
      </c>
      <c r="BX49" s="136" t="n">
        <v>3</v>
      </c>
      <c r="BY49" s="136" t="n">
        <v>1</v>
      </c>
      <c r="BZ49" s="136" t="n">
        <v>19</v>
      </c>
      <c r="CA49" s="136" t="n">
        <v>4</v>
      </c>
      <c r="CB49" s="136" t="n">
        <v>20</v>
      </c>
      <c r="CC49" s="136" t="n">
        <v>1</v>
      </c>
      <c r="CD49" s="136" t="n">
        <v>2</v>
      </c>
      <c r="CE49" s="136" t="n">
        <v>3</v>
      </c>
      <c r="CF49" s="136" t="n">
        <v>3</v>
      </c>
      <c r="CG49" s="136" t="n">
        <v>2</v>
      </c>
      <c r="CH49" s="136" t="n">
        <v>4</v>
      </c>
      <c r="CI49" s="136" t="n">
        <v>2</v>
      </c>
    </row>
    <row r="50" customFormat="false" ht="56.25" hidden="false" customHeight="false" outlineLevel="0" collapsed="false">
      <c r="A50" s="166" t="n">
        <v>44</v>
      </c>
      <c r="B50" s="166" t="s">
        <v>329</v>
      </c>
      <c r="C50" s="166" t="s">
        <v>334</v>
      </c>
      <c r="D50" s="182" t="s">
        <v>335</v>
      </c>
      <c r="E50" s="168" t="s">
        <v>336</v>
      </c>
      <c r="F50" s="166" t="s">
        <v>337</v>
      </c>
      <c r="G50" s="169" t="s">
        <v>326</v>
      </c>
      <c r="H50" s="169" t="s">
        <v>155</v>
      </c>
      <c r="I50" s="169" t="s">
        <v>201</v>
      </c>
      <c r="J50" s="166" t="s">
        <v>157</v>
      </c>
      <c r="K50" s="170" t="str">
        <f aca="false">IF(W50&gt;$Y$2,IF(W50&gt;$Y$3,IF(W50&gt;$AC$2,"上級","中級"),"初級"),"基礎")</f>
        <v>基礎</v>
      </c>
      <c r="L50" s="171" t="s">
        <v>158</v>
      </c>
      <c r="M50" s="172" t="n">
        <f aca="false">SUM(AE50,AX50,BW50)</f>
        <v>1.85714285714286</v>
      </c>
      <c r="N50" s="173" t="s">
        <v>159</v>
      </c>
      <c r="O50" s="174"/>
      <c r="P50" s="173"/>
      <c r="Q50" s="173"/>
      <c r="R50" s="173"/>
      <c r="S50" s="173"/>
      <c r="T50" s="173"/>
      <c r="U50" s="173"/>
      <c r="V50" s="135"/>
      <c r="W50" s="175" t="n">
        <f aca="false">SUM(X50:AD50)/SUM($X$6:$AD$6)*100</f>
        <v>12.5</v>
      </c>
      <c r="X50" s="136" t="n">
        <v>2</v>
      </c>
      <c r="Z50" s="136" t="n">
        <v>2</v>
      </c>
      <c r="AE50" s="176" t="n">
        <f aca="false">(AF50*$AF$6+AG50*$AG$6+AH50*$AH$6+AI50*$AI$6+AJ50*$AJ$6+AK50*$AK$6+AL50*$AL$6+AM50*$AM$6+AN50*$AN$6+AO50*$AO$6+AP50*$AP$6+AQ50*$AQ$6+AR50*$AR$6+AS50*$AS$6+AT50*$AT$6+AU50*$AU$6+AV50*$AV$6+AW50*$AW$6)*1.2/60/7</f>
        <v>0</v>
      </c>
      <c r="AF50" s="136"/>
      <c r="AG50" s="136"/>
      <c r="AH50" s="136"/>
      <c r="AI50" s="136"/>
      <c r="AJ50" s="136"/>
      <c r="AK50" s="136"/>
      <c r="AL50" s="136"/>
      <c r="AM50" s="136"/>
      <c r="AN50" s="136"/>
      <c r="AO50" s="136"/>
      <c r="AP50" s="136"/>
      <c r="AQ50" s="136"/>
      <c r="AR50" s="136"/>
      <c r="AS50" s="136"/>
      <c r="AT50" s="136"/>
      <c r="AU50" s="136"/>
      <c r="AV50" s="136"/>
      <c r="AW50" s="136"/>
      <c r="AX50" s="177" t="n">
        <f aca="false">(AY50*$AY$6+AZ50*$AZ$6+BA50*$BA$6+BB50*$BB$6+BC50*$BC$6+BD50*$BD$6+BE50*$BE$6+BF50*$BF$6+BG50*$BG$6+BH50*$BH$6+BI50*$BI$6+BJ50*$BJ$6+BK50*$BK$6+BL50*$BL$6+BM50*$BM$6+BN50*$BN$6+BO50*$BO$6+BP50*$BP$6+BQ50*$BQ$6+BR50*$BR$6+BS50*$BS$6+BT50*$BT$6+BU50*$BU$6+BV50*$BV$6)*1.2/60/7</f>
        <v>0.857142857142857</v>
      </c>
      <c r="AY50" s="136" t="n">
        <v>2</v>
      </c>
      <c r="AZ50" s="136"/>
      <c r="BA50" s="136"/>
      <c r="BB50" s="136"/>
      <c r="BC50" s="136"/>
      <c r="BD50" s="136"/>
      <c r="BE50" s="136"/>
      <c r="BF50" s="136"/>
      <c r="BG50" s="136"/>
      <c r="BH50" s="136"/>
      <c r="BI50" s="136"/>
      <c r="BJ50" s="136"/>
      <c r="BK50" s="136"/>
      <c r="BL50" s="136" t="n">
        <v>1</v>
      </c>
      <c r="BM50" s="136"/>
      <c r="BN50" s="136"/>
      <c r="BO50" s="136"/>
      <c r="BP50" s="136"/>
      <c r="BQ50" s="136"/>
      <c r="BR50" s="136"/>
      <c r="BS50" s="136"/>
      <c r="BT50" s="136"/>
      <c r="BU50" s="136" t="n">
        <v>1</v>
      </c>
      <c r="BV50" s="136" t="n">
        <v>2</v>
      </c>
      <c r="BW50" s="178" t="n">
        <f aca="false">(BX50*$BX$6+BY50*$BY$6+BZ50*$BZ$6+CA50*$CA$6+CB50*$CB$6+CC50*$CC$6+CD50*$CD$6+CE50*$CE$6+CF50*$CF$6+CG50*$CG$6+CH50*$CH$6+CI50*$CI$6)*1.2/60/7</f>
        <v>1</v>
      </c>
      <c r="BX50" s="136" t="n">
        <v>2</v>
      </c>
      <c r="BY50" s="136" t="n">
        <v>1</v>
      </c>
      <c r="BZ50" s="136" t="n">
        <v>1</v>
      </c>
      <c r="CA50" s="136" t="n">
        <v>1</v>
      </c>
      <c r="CB50" s="136"/>
      <c r="CC50" s="136"/>
      <c r="CD50" s="136"/>
      <c r="CE50" s="136"/>
      <c r="CF50" s="136"/>
      <c r="CG50" s="136" t="n">
        <v>2</v>
      </c>
      <c r="CH50" s="136" t="n">
        <v>1</v>
      </c>
      <c r="CI50" s="136" t="n">
        <v>2</v>
      </c>
    </row>
    <row r="51" customFormat="false" ht="48" hidden="false" customHeight="false" outlineLevel="0" collapsed="false">
      <c r="A51" s="166" t="n">
        <v>45</v>
      </c>
      <c r="B51" s="166" t="s">
        <v>338</v>
      </c>
      <c r="C51" s="166" t="s">
        <v>339</v>
      </c>
      <c r="D51" s="167" t="s">
        <v>340</v>
      </c>
      <c r="E51" s="168" t="s">
        <v>341</v>
      </c>
      <c r="F51" s="168" t="s">
        <v>342</v>
      </c>
      <c r="G51" s="169" t="s">
        <v>326</v>
      </c>
      <c r="H51" s="169" t="s">
        <v>206</v>
      </c>
      <c r="I51" s="166" t="s">
        <v>343</v>
      </c>
      <c r="J51" s="166" t="s">
        <v>328</v>
      </c>
      <c r="K51" s="170" t="str">
        <f aca="false">IF(W51&gt;$Y$2,IF(W51&gt;$Y$3,IF(W51&gt;$AC$2,"上級","中級"),"初級"),"基礎")</f>
        <v>初級</v>
      </c>
      <c r="L51" s="171" t="s">
        <v>158</v>
      </c>
      <c r="M51" s="172" t="n">
        <f aca="false">SUM(AE51,AX51,BW51)</f>
        <v>5.78571428571429</v>
      </c>
      <c r="N51" s="173" t="s">
        <v>159</v>
      </c>
      <c r="O51" s="174"/>
      <c r="P51" s="173"/>
      <c r="Q51" s="173"/>
      <c r="R51" s="173"/>
      <c r="S51" s="173"/>
      <c r="T51" s="173"/>
      <c r="U51" s="173"/>
      <c r="V51" s="135"/>
      <c r="W51" s="175" t="n">
        <f aca="false">SUM(X51:AD51)/SUM($X$6:$AD$6)*100</f>
        <v>34.375</v>
      </c>
      <c r="X51" s="136" t="n">
        <v>2</v>
      </c>
      <c r="Y51" s="136" t="n">
        <v>1</v>
      </c>
      <c r="Z51" s="136" t="n">
        <v>2</v>
      </c>
      <c r="AA51" s="136" t="n">
        <v>3</v>
      </c>
      <c r="AB51" s="136" t="n">
        <v>3</v>
      </c>
      <c r="AE51" s="176" t="n">
        <f aca="false">(AF51*$AF$6+AG51*$AG$6+AH51*$AH$6+AI51*$AI$6+AJ51*$AJ$6+AK51*$AK$6+AL51*$AL$6+AM51*$AM$6+AN51*$AN$6+AO51*$AO$6+AP51*$AP$6+AQ51*$AQ$6+AR51*$AR$6+AS51*$AS$6+AT51*$AT$6+AU51*$AU$6+AV51*$AV$6+AW51*$AW$6)*1.2/60/7</f>
        <v>1.52857142857143</v>
      </c>
      <c r="AF51" s="136" t="n">
        <v>1</v>
      </c>
      <c r="AG51" s="136"/>
      <c r="AH51" s="136" t="n">
        <v>2</v>
      </c>
      <c r="AI51" s="136"/>
      <c r="AJ51" s="136" t="n">
        <v>8</v>
      </c>
      <c r="AK51" s="136"/>
      <c r="AL51" s="136" t="n">
        <v>3</v>
      </c>
      <c r="AM51" s="136"/>
      <c r="AN51" s="136" t="n">
        <v>3</v>
      </c>
      <c r="AO51" s="136" t="n">
        <v>1</v>
      </c>
      <c r="AP51" s="136"/>
      <c r="AQ51" s="136"/>
      <c r="AR51" s="136"/>
      <c r="AS51" s="136"/>
      <c r="AT51" s="136"/>
      <c r="AU51" s="136"/>
      <c r="AV51" s="136"/>
      <c r="AW51" s="136" t="n">
        <v>1</v>
      </c>
      <c r="AX51" s="177" t="n">
        <f aca="false">(AY51*$AY$6+AZ51*$AZ$6+BA51*$BA$6+BB51*$BB$6+BC51*$BC$6+BD51*$BD$6+BE51*$BE$6+BF51*$BF$6+BG51*$BG$6+BH51*$BH$6+BI51*$BI$6+BJ51*$BJ$6+BK51*$BK$6+BL51*$BL$6+BM51*$BM$6+BN51*$BN$6+BO51*$BO$6+BP51*$BP$6+BQ51*$BQ$6+BR51*$BR$6+BS51*$BS$6+BT51*$BT$6+BU51*$BU$6+BV51*$BV$6)*1.2/60/7</f>
        <v>1.97142857142857</v>
      </c>
      <c r="AY51" s="136" t="n">
        <v>2</v>
      </c>
      <c r="AZ51" s="136"/>
      <c r="BA51" s="136" t="n">
        <v>1</v>
      </c>
      <c r="BB51" s="136"/>
      <c r="BC51" s="136" t="n">
        <v>1</v>
      </c>
      <c r="BD51" s="136"/>
      <c r="BE51" s="136"/>
      <c r="BF51" s="136"/>
      <c r="BG51" s="136"/>
      <c r="BH51" s="136"/>
      <c r="BI51" s="136"/>
      <c r="BJ51" s="136"/>
      <c r="BK51" s="136"/>
      <c r="BL51" s="136"/>
      <c r="BM51" s="136"/>
      <c r="BN51" s="136"/>
      <c r="BO51" s="136"/>
      <c r="BP51" s="136" t="n">
        <v>1</v>
      </c>
      <c r="BQ51" s="136"/>
      <c r="BR51" s="136"/>
      <c r="BS51" s="136"/>
      <c r="BT51" s="136"/>
      <c r="BU51" s="136" t="n">
        <v>6</v>
      </c>
      <c r="BV51" s="136" t="n">
        <v>2</v>
      </c>
      <c r="BW51" s="178" t="n">
        <f aca="false">(BX51*$BX$6+BY51*$BY$6+BZ51*$BZ$6+CA51*$CA$6+CB51*$CB$6+CC51*$CC$6+CD51*$CD$6+CE51*$CE$6+CF51*$CF$6+CG51*$CG$6+CH51*$CH$6+CI51*$CI$6)*1.2/60/7</f>
        <v>2.28571428571429</v>
      </c>
      <c r="BX51" s="136" t="n">
        <v>1</v>
      </c>
      <c r="BY51" s="136" t="n">
        <v>2</v>
      </c>
      <c r="BZ51" s="136" t="n">
        <v>8</v>
      </c>
      <c r="CA51" s="136" t="n">
        <v>4</v>
      </c>
      <c r="CB51" s="136" t="n">
        <v>10</v>
      </c>
      <c r="CC51" s="136" t="n">
        <v>1</v>
      </c>
      <c r="CD51" s="136" t="n">
        <v>2</v>
      </c>
      <c r="CE51" s="136" t="n">
        <v>2</v>
      </c>
      <c r="CF51" s="136" t="n">
        <v>2</v>
      </c>
      <c r="CG51" s="136" t="n">
        <v>2</v>
      </c>
      <c r="CH51" s="136" t="n">
        <v>2</v>
      </c>
      <c r="CI51" s="136" t="n">
        <v>1</v>
      </c>
    </row>
    <row r="52" customFormat="false" ht="146.25" hidden="false" customHeight="false" outlineLevel="0" collapsed="false">
      <c r="A52" s="166" t="n">
        <v>46</v>
      </c>
      <c r="B52" s="166" t="s">
        <v>245</v>
      </c>
      <c r="C52" s="166" t="s">
        <v>344</v>
      </c>
      <c r="D52" s="167" t="s">
        <v>345</v>
      </c>
      <c r="E52" s="168" t="s">
        <v>346</v>
      </c>
      <c r="F52" s="168" t="s">
        <v>342</v>
      </c>
      <c r="G52" s="169" t="s">
        <v>326</v>
      </c>
      <c r="H52" s="169" t="s">
        <v>155</v>
      </c>
      <c r="I52" s="166" t="s">
        <v>239</v>
      </c>
      <c r="J52" s="166" t="s">
        <v>328</v>
      </c>
      <c r="K52" s="170" t="str">
        <f aca="false">IF(W52&gt;$Y$2,IF(W52&gt;$Y$3,IF(W52&gt;$AC$2,"上級","中級"),"初級"),"基礎")</f>
        <v>初級</v>
      </c>
      <c r="L52" s="171" t="s">
        <v>158</v>
      </c>
      <c r="M52" s="172" t="n">
        <f aca="false">SUM(AE52,AX52,BW52)</f>
        <v>6.82857142857143</v>
      </c>
      <c r="N52" s="173" t="s">
        <v>159</v>
      </c>
      <c r="O52" s="174"/>
      <c r="P52" s="173"/>
      <c r="Q52" s="173"/>
      <c r="R52" s="173"/>
      <c r="S52" s="173"/>
      <c r="T52" s="173"/>
      <c r="U52" s="173"/>
      <c r="V52" s="135"/>
      <c r="W52" s="175" t="n">
        <f aca="false">SUM(X52:AD52)/SUM($X$6:$AD$6)*100</f>
        <v>40.625</v>
      </c>
      <c r="X52" s="136" t="n">
        <v>3</v>
      </c>
      <c r="Z52" s="136" t="n">
        <v>3</v>
      </c>
      <c r="AA52" s="136" t="n">
        <v>3</v>
      </c>
      <c r="AB52" s="136" t="n">
        <v>2</v>
      </c>
      <c r="AC52" s="136" t="n">
        <v>2</v>
      </c>
      <c r="AE52" s="176" t="n">
        <f aca="false">(AF52*$AF$6+AG52*$AG$6+AH52*$AH$6+AI52*$AI$6+AJ52*$AJ$6+AK52*$AK$6+AL52*$AL$6+AM52*$AM$6+AN52*$AN$6+AO52*$AO$6+AP52*$AP$6+AQ52*$AQ$6+AR52*$AR$6+AS52*$AS$6+AT52*$AT$6+AU52*$AU$6+AV52*$AV$6+AW52*$AW$6)*1.2/60/7</f>
        <v>0</v>
      </c>
      <c r="AF52" s="136"/>
      <c r="AG52" s="136"/>
      <c r="AH52" s="136"/>
      <c r="AI52" s="136"/>
      <c r="AJ52" s="136"/>
      <c r="AK52" s="136"/>
      <c r="AL52" s="136"/>
      <c r="AM52" s="136"/>
      <c r="AN52" s="136"/>
      <c r="AO52" s="136"/>
      <c r="AP52" s="136"/>
      <c r="AQ52" s="136"/>
      <c r="AR52" s="136"/>
      <c r="AS52" s="136"/>
      <c r="AT52" s="136"/>
      <c r="AU52" s="136"/>
      <c r="AV52" s="136"/>
      <c r="AW52" s="136"/>
      <c r="AX52" s="177" t="n">
        <f aca="false">(AY52*$AY$6+AZ52*$AZ$6+BA52*$BA$6+BB52*$BB$6+BC52*$BC$6+BD52*$BD$6+BE52*$BE$6+BF52*$BF$6+BG52*$BG$6+BH52*$BH$6+BI52*$BI$6+BJ52*$BJ$6+BK52*$BK$6+BL52*$BL$6+BM52*$BM$6+BN52*$BN$6+BO52*$BO$6+BP52*$BP$6+BQ52*$BQ$6+BR52*$BR$6+BS52*$BS$6+BT52*$BT$6+BU52*$BU$6+BV52*$BV$6)*1.2/60/7</f>
        <v>3.77142857142857</v>
      </c>
      <c r="AY52" s="136" t="n">
        <v>4</v>
      </c>
      <c r="AZ52" s="136"/>
      <c r="BA52" s="136" t="n">
        <v>1</v>
      </c>
      <c r="BB52" s="136" t="n">
        <v>1</v>
      </c>
      <c r="BC52" s="136" t="n">
        <v>1</v>
      </c>
      <c r="BD52" s="136"/>
      <c r="BE52" s="136"/>
      <c r="BF52" s="136"/>
      <c r="BG52" s="136"/>
      <c r="BH52" s="136"/>
      <c r="BI52" s="136" t="n">
        <v>1</v>
      </c>
      <c r="BJ52" s="136"/>
      <c r="BK52" s="136"/>
      <c r="BL52" s="136" t="n">
        <v>2</v>
      </c>
      <c r="BM52" s="136"/>
      <c r="BN52" s="136"/>
      <c r="BO52" s="136"/>
      <c r="BP52" s="136" t="n">
        <v>1</v>
      </c>
      <c r="BQ52" s="136"/>
      <c r="BR52" s="136"/>
      <c r="BS52" s="136"/>
      <c r="BT52" s="136"/>
      <c r="BU52" s="136" t="n">
        <v>10</v>
      </c>
      <c r="BV52" s="136" t="n">
        <v>4</v>
      </c>
      <c r="BW52" s="178" t="n">
        <f aca="false">(BX52*$BX$6+BY52*$BY$6+BZ52*$BZ$6+CA52*$CA$6+CB52*$CB$6+CC52*$CC$6+CD52*$CD$6+CE52*$CE$6+CF52*$CF$6+CG52*$CG$6+CH52*$CH$6+CI52*$CI$6)*1.2/60/7</f>
        <v>3.05714285714286</v>
      </c>
      <c r="BX52" s="136" t="n">
        <v>3</v>
      </c>
      <c r="BY52" s="136" t="n">
        <v>1</v>
      </c>
      <c r="BZ52" s="136" t="n">
        <v>6</v>
      </c>
      <c r="CA52" s="136" t="n">
        <v>6</v>
      </c>
      <c r="CB52" s="136" t="n">
        <v>10</v>
      </c>
      <c r="CC52" s="136" t="n">
        <v>1</v>
      </c>
      <c r="CD52" s="136" t="n">
        <v>2</v>
      </c>
      <c r="CE52" s="136" t="n">
        <v>2</v>
      </c>
      <c r="CF52" s="136" t="n">
        <v>2</v>
      </c>
      <c r="CG52" s="136" t="n">
        <v>3</v>
      </c>
      <c r="CH52" s="136" t="n">
        <v>4</v>
      </c>
      <c r="CI52" s="136" t="n">
        <v>3</v>
      </c>
    </row>
    <row r="53" customFormat="false" ht="48" hidden="false" customHeight="false" outlineLevel="0" collapsed="false">
      <c r="A53" s="166" t="n">
        <v>47</v>
      </c>
      <c r="B53" s="166" t="s">
        <v>347</v>
      </c>
      <c r="C53" s="166" t="s">
        <v>348</v>
      </c>
      <c r="D53" s="167" t="s">
        <v>349</v>
      </c>
      <c r="E53" s="168" t="s">
        <v>350</v>
      </c>
      <c r="F53" s="166" t="s">
        <v>351</v>
      </c>
      <c r="G53" s="169" t="s">
        <v>326</v>
      </c>
      <c r="H53" s="169" t="s">
        <v>206</v>
      </c>
      <c r="I53" s="166" t="s">
        <v>327</v>
      </c>
      <c r="J53" s="166" t="s">
        <v>328</v>
      </c>
      <c r="K53" s="170" t="str">
        <f aca="false">IF(W53&gt;$Y$2,IF(W53&gt;$Y$3,IF(W53&gt;$AC$2,"上級","中級"),"初級"),"基礎")</f>
        <v>中級</v>
      </c>
      <c r="L53" s="171" t="s">
        <v>176</v>
      </c>
      <c r="M53" s="172" t="n">
        <f aca="false">SUM(AE53,AX53,BW53)</f>
        <v>12.1857142857143</v>
      </c>
      <c r="N53" s="173" t="s">
        <v>159</v>
      </c>
      <c r="O53" s="174"/>
      <c r="P53" s="173"/>
      <c r="Q53" s="173"/>
      <c r="R53" s="173"/>
      <c r="S53" s="173"/>
      <c r="T53" s="173"/>
      <c r="U53" s="173"/>
      <c r="V53" s="135"/>
      <c r="W53" s="175" t="n">
        <f aca="false">SUM(X53:AD53)/SUM($X$6:$AD$6)*100</f>
        <v>56.25</v>
      </c>
      <c r="X53" s="136" t="n">
        <v>3</v>
      </c>
      <c r="Z53" s="136" t="n">
        <v>4</v>
      </c>
      <c r="AA53" s="136" t="n">
        <v>4</v>
      </c>
      <c r="AB53" s="136" t="n">
        <v>3</v>
      </c>
      <c r="AC53" s="136" t="n">
        <v>4</v>
      </c>
      <c r="AE53" s="176" t="n">
        <f aca="false">(AF53*$AF$6+AG53*$AG$6+AH53*$AH$6+AI53*$AI$6+AJ53*$AJ$6+AK53*$AK$6+AL53*$AL$6+AM53*$AM$6+AN53*$AN$6+AO53*$AO$6+AP53*$AP$6+AQ53*$AQ$6+AR53*$AR$6+AS53*$AS$6+AT53*$AT$6+AU53*$AU$6+AV53*$AV$6+AW53*$AW$6)*1.2/60/7</f>
        <v>3.15714285714286</v>
      </c>
      <c r="AF53" s="136" t="n">
        <v>3</v>
      </c>
      <c r="AG53" s="136"/>
      <c r="AH53" s="136" t="n">
        <v>3</v>
      </c>
      <c r="AI53" s="136"/>
      <c r="AJ53" s="136" t="n">
        <v>15</v>
      </c>
      <c r="AK53" s="136"/>
      <c r="AL53" s="136" t="n">
        <v>11</v>
      </c>
      <c r="AM53" s="136"/>
      <c r="AN53" s="136"/>
      <c r="AO53" s="136" t="n">
        <v>2</v>
      </c>
      <c r="AP53" s="136"/>
      <c r="AQ53" s="136" t="n">
        <v>1</v>
      </c>
      <c r="AR53" s="136" t="n">
        <v>4</v>
      </c>
      <c r="AS53" s="136"/>
      <c r="AT53" s="136"/>
      <c r="AU53" s="136"/>
      <c r="AV53" s="136"/>
      <c r="AW53" s="136" t="n">
        <v>3</v>
      </c>
      <c r="AX53" s="177" t="n">
        <f aca="false">(AY53*$AY$6+AZ53*$AZ$6+BA53*$BA$6+BB53*$BB$6+BC53*$BC$6+BD53*$BD$6+BE53*$BE$6+BF53*$BF$6+BG53*$BG$6+BH53*$BH$6+BI53*$BI$6+BJ53*$BJ$6+BK53*$BK$6+BL53*$BL$6+BM53*$BM$6+BN53*$BN$6+BO53*$BO$6+BP53*$BP$6+BQ53*$BQ$6+BR53*$BR$6+BS53*$BS$6+BT53*$BT$6+BU53*$BU$6+BV53*$BV$6)*1.2/60/7</f>
        <v>5.22857142857143</v>
      </c>
      <c r="AY53" s="136" t="n">
        <v>4</v>
      </c>
      <c r="AZ53" s="136"/>
      <c r="BA53" s="136" t="n">
        <v>2</v>
      </c>
      <c r="BB53" s="136"/>
      <c r="BC53" s="136"/>
      <c r="BD53" s="136" t="n">
        <v>3</v>
      </c>
      <c r="BE53" s="136"/>
      <c r="BF53" s="136"/>
      <c r="BG53" s="136" t="n">
        <v>2</v>
      </c>
      <c r="BH53" s="136" t="n">
        <v>1</v>
      </c>
      <c r="BI53" s="136" t="n">
        <v>4</v>
      </c>
      <c r="BJ53" s="136"/>
      <c r="BK53" s="136"/>
      <c r="BL53" s="136"/>
      <c r="BM53" s="136"/>
      <c r="BN53" s="136" t="n">
        <v>1</v>
      </c>
      <c r="BO53" s="136"/>
      <c r="BP53" s="136"/>
      <c r="BQ53" s="136"/>
      <c r="BR53" s="136"/>
      <c r="BS53" s="136"/>
      <c r="BT53" s="136"/>
      <c r="BU53" s="136" t="n">
        <v>8</v>
      </c>
      <c r="BV53" s="136" t="n">
        <v>4</v>
      </c>
      <c r="BW53" s="178" t="n">
        <f aca="false">(BX53*$BX$6+BY53*$BY$6+BZ53*$BZ$6+CA53*$CA$6+CB53*$CB$6+CC53*$CC$6+CD53*$CD$6+CE53*$CE$6+CF53*$CF$6+CG53*$CG$6+CH53*$CH$6+CI53*$CI$6)*1.2/60/7</f>
        <v>3.8</v>
      </c>
      <c r="BX53" s="136" t="n">
        <v>3</v>
      </c>
      <c r="BY53" s="136" t="n">
        <v>3</v>
      </c>
      <c r="BZ53" s="136" t="n">
        <v>15</v>
      </c>
      <c r="CA53" s="136" t="n">
        <v>5</v>
      </c>
      <c r="CB53" s="136" t="n">
        <v>10</v>
      </c>
      <c r="CC53" s="136" t="n">
        <v>1</v>
      </c>
      <c r="CD53" s="136" t="n">
        <v>2</v>
      </c>
      <c r="CE53" s="136" t="n">
        <v>5</v>
      </c>
      <c r="CF53" s="136" t="n">
        <v>2</v>
      </c>
      <c r="CG53" s="136" t="n">
        <v>3</v>
      </c>
      <c r="CH53" s="136" t="n">
        <v>3</v>
      </c>
      <c r="CI53" s="136" t="n">
        <v>3</v>
      </c>
    </row>
    <row r="54" customFormat="false" ht="36" hidden="false" customHeight="false" outlineLevel="0" collapsed="false">
      <c r="A54" s="166" t="n">
        <v>48</v>
      </c>
      <c r="B54" s="166" t="s">
        <v>352</v>
      </c>
      <c r="C54" s="166" t="s">
        <v>353</v>
      </c>
      <c r="D54" s="167" t="s">
        <v>354</v>
      </c>
      <c r="E54" s="168" t="s">
        <v>355</v>
      </c>
      <c r="F54" s="166"/>
      <c r="G54" s="169" t="s">
        <v>326</v>
      </c>
      <c r="H54" s="169" t="s">
        <v>206</v>
      </c>
      <c r="I54" s="166" t="s">
        <v>356</v>
      </c>
      <c r="J54" s="166" t="s">
        <v>328</v>
      </c>
      <c r="K54" s="170" t="str">
        <f aca="false">IF(W54&gt;$Y$2,IF(W54&gt;$Y$3,IF(W54&gt;$AC$2,"上級","中級"),"初級"),"基礎")</f>
        <v>初級</v>
      </c>
      <c r="L54" s="171" t="s">
        <v>158</v>
      </c>
      <c r="M54" s="172" t="n">
        <f aca="false">SUM(AE54,AX54,BW54)</f>
        <v>6.41428571428571</v>
      </c>
      <c r="N54" s="173" t="s">
        <v>159</v>
      </c>
      <c r="O54" s="174"/>
      <c r="P54" s="173"/>
      <c r="Q54" s="173"/>
      <c r="R54" s="173"/>
      <c r="S54" s="173"/>
      <c r="T54" s="173"/>
      <c r="U54" s="173"/>
      <c r="V54" s="135"/>
      <c r="W54" s="175" t="n">
        <f aca="false">SUM(X54:AD54)/SUM($X$6:$AD$6)*100</f>
        <v>28.125</v>
      </c>
      <c r="X54" s="136" t="n">
        <v>2</v>
      </c>
      <c r="Z54" s="136" t="n">
        <v>3</v>
      </c>
      <c r="AA54" s="136" t="n">
        <v>2</v>
      </c>
      <c r="AB54" s="136" t="n">
        <v>2</v>
      </c>
      <c r="AE54" s="176" t="n">
        <f aca="false">(AF54*$AF$6+AG54*$AG$6+AH54*$AH$6+AI54*$AI$6+AJ54*$AJ$6+AK54*$AK$6+AL54*$AL$6+AM54*$AM$6+AN54*$AN$6+AO54*$AO$6+AP54*$AP$6+AQ54*$AQ$6+AR54*$AR$6+AS54*$AS$6+AT54*$AT$6+AU54*$AU$6+AV54*$AV$6+AW54*$AW$6)*1.2/60/7</f>
        <v>1.58571428571429</v>
      </c>
      <c r="AF54" s="136" t="n">
        <v>3</v>
      </c>
      <c r="AG54" s="136"/>
      <c r="AH54" s="136" t="n">
        <v>1</v>
      </c>
      <c r="AI54" s="136"/>
      <c r="AJ54" s="136" t="n">
        <v>6</v>
      </c>
      <c r="AK54" s="136"/>
      <c r="AL54" s="136" t="n">
        <v>1</v>
      </c>
      <c r="AM54" s="136"/>
      <c r="AN54" s="136" t="n">
        <v>2</v>
      </c>
      <c r="AO54" s="136"/>
      <c r="AP54" s="136"/>
      <c r="AQ54" s="136"/>
      <c r="AR54" s="136"/>
      <c r="AS54" s="136"/>
      <c r="AT54" s="136"/>
      <c r="AU54" s="136"/>
      <c r="AV54" s="136"/>
      <c r="AW54" s="136" t="n">
        <v>3</v>
      </c>
      <c r="AX54" s="177" t="n">
        <f aca="false">(AY54*$AY$6+AZ54*$AZ$6+BA54*$BA$6+BB54*$BB$6+BC54*$BC$6+BD54*$BD$6+BE54*$BE$6+BF54*$BF$6+BG54*$BG$6+BH54*$BH$6+BI54*$BI$6+BJ54*$BJ$6+BK54*$BK$6+BL54*$BL$6+BM54*$BM$6+BN54*$BN$6+BO54*$BO$6+BP54*$BP$6+BQ54*$BQ$6+BR54*$BR$6+BS54*$BS$6+BT54*$BT$6+BU54*$BU$6+BV54*$BV$6)*1.2/60/7</f>
        <v>2.48571428571429</v>
      </c>
      <c r="AY54" s="136" t="n">
        <v>3</v>
      </c>
      <c r="AZ54" s="136"/>
      <c r="BA54" s="136" t="n">
        <v>1</v>
      </c>
      <c r="BB54" s="136"/>
      <c r="BC54" s="136" t="n">
        <v>1</v>
      </c>
      <c r="BD54" s="136"/>
      <c r="BE54" s="136"/>
      <c r="BF54" s="136"/>
      <c r="BG54" s="136" t="n">
        <v>1</v>
      </c>
      <c r="BH54" s="136"/>
      <c r="BI54" s="136"/>
      <c r="BJ54" s="136"/>
      <c r="BK54" s="136"/>
      <c r="BL54" s="136"/>
      <c r="BM54" s="136" t="n">
        <v>1</v>
      </c>
      <c r="BN54" s="136"/>
      <c r="BO54" s="136"/>
      <c r="BP54" s="136"/>
      <c r="BQ54" s="136"/>
      <c r="BR54" s="136"/>
      <c r="BS54" s="136"/>
      <c r="BT54" s="136"/>
      <c r="BU54" s="136" t="n">
        <v>6</v>
      </c>
      <c r="BV54" s="136" t="n">
        <v>3</v>
      </c>
      <c r="BW54" s="178" t="n">
        <f aca="false">(BX54*$BX$6+BY54*$BY$6+BZ54*$BZ$6+CA54*$CA$6+CB54*$CB$6+CC54*$CC$6+CD54*$CD$6+CE54*$CE$6+CF54*$CF$6+CG54*$CG$6+CH54*$CH$6+CI54*$CI$6)*1.2/60/7</f>
        <v>2.34285714285714</v>
      </c>
      <c r="BX54" s="136" t="n">
        <v>2</v>
      </c>
      <c r="BY54" s="136" t="n">
        <v>1</v>
      </c>
      <c r="BZ54" s="136" t="n">
        <v>6</v>
      </c>
      <c r="CA54" s="136" t="n">
        <v>2</v>
      </c>
      <c r="CB54" s="136" t="n">
        <v>6</v>
      </c>
      <c r="CC54" s="136" t="n">
        <v>1</v>
      </c>
      <c r="CD54" s="136" t="n">
        <v>2</v>
      </c>
      <c r="CE54" s="136" t="n">
        <v>2</v>
      </c>
      <c r="CF54" s="136" t="n">
        <v>2</v>
      </c>
      <c r="CG54" s="136" t="n">
        <v>2</v>
      </c>
      <c r="CH54" s="136" t="n">
        <v>2</v>
      </c>
      <c r="CI54" s="136" t="n">
        <v>2</v>
      </c>
    </row>
    <row r="55" customFormat="false" ht="36" hidden="false" customHeight="false" outlineLevel="0" collapsed="false">
      <c r="A55" s="166" t="n">
        <v>49</v>
      </c>
      <c r="B55" s="166" t="s">
        <v>352</v>
      </c>
      <c r="C55" s="166" t="s">
        <v>357</v>
      </c>
      <c r="D55" s="167" t="s">
        <v>358</v>
      </c>
      <c r="E55" s="168" t="s">
        <v>359</v>
      </c>
      <c r="F55" s="168" t="s">
        <v>360</v>
      </c>
      <c r="G55" s="169" t="s">
        <v>326</v>
      </c>
      <c r="H55" s="169" t="s">
        <v>190</v>
      </c>
      <c r="I55" s="166" t="s">
        <v>356</v>
      </c>
      <c r="J55" s="166" t="s">
        <v>328</v>
      </c>
      <c r="K55" s="170" t="str">
        <f aca="false">IF(W55&gt;$Y$2,IF(W55&gt;$Y$3,IF(W55&gt;$AC$2,"上級","中級"),"初級"),"基礎")</f>
        <v>基礎</v>
      </c>
      <c r="L55" s="171" t="s">
        <v>158</v>
      </c>
      <c r="M55" s="172" t="n">
        <f aca="false">SUM(AE55,AX55,BW55)</f>
        <v>3.54285714285714</v>
      </c>
      <c r="N55" s="173" t="s">
        <v>159</v>
      </c>
      <c r="O55" s="174"/>
      <c r="P55" s="173"/>
      <c r="Q55" s="173"/>
      <c r="R55" s="173"/>
      <c r="S55" s="173"/>
      <c r="T55" s="173"/>
      <c r="U55" s="173"/>
      <c r="V55" s="135"/>
      <c r="W55" s="175" t="n">
        <f aca="false">SUM(X55:AD55)/SUM($X$6:$AD$6)*100</f>
        <v>25</v>
      </c>
      <c r="X55" s="136" t="n">
        <v>2</v>
      </c>
      <c r="Z55" s="136" t="n">
        <v>2</v>
      </c>
      <c r="AA55" s="136" t="n">
        <v>2</v>
      </c>
      <c r="AB55" s="136" t="n">
        <v>2</v>
      </c>
      <c r="AE55" s="176" t="n">
        <f aca="false">(AF55*$AF$6+AG55*$AG$6+AH55*$AH$6+AI55*$AI$6+AJ55*$AJ$6+AK55*$AK$6+AL55*$AL$6+AM55*$AM$6+AN55*$AN$6+AO55*$AO$6+AP55*$AP$6+AQ55*$AQ$6+AR55*$AR$6+AS55*$AS$6+AT55*$AT$6+AU55*$AU$6+AV55*$AV$6+AW55*$AW$6)*1.2/60/7</f>
        <v>1.14285714285714</v>
      </c>
      <c r="AF55" s="136" t="n">
        <v>3</v>
      </c>
      <c r="AG55" s="136" t="n">
        <v>1</v>
      </c>
      <c r="AH55" s="136"/>
      <c r="AI55" s="136" t="n">
        <v>1</v>
      </c>
      <c r="AJ55" s="136"/>
      <c r="AK55" s="136"/>
      <c r="AL55" s="136"/>
      <c r="AM55" s="136" t="n">
        <v>1</v>
      </c>
      <c r="AN55" s="136"/>
      <c r="AO55" s="136"/>
      <c r="AP55" s="136"/>
      <c r="AQ55" s="136"/>
      <c r="AR55" s="136"/>
      <c r="AS55" s="136"/>
      <c r="AT55" s="136"/>
      <c r="AU55" s="136"/>
      <c r="AV55" s="136"/>
      <c r="AW55" s="136" t="n">
        <v>3</v>
      </c>
      <c r="AX55" s="177" t="n">
        <f aca="false">(AY55*$AY$6+AZ55*$AZ$6+BA55*$BA$6+BB55*$BB$6+BC55*$BC$6+BD55*$BD$6+BE55*$BE$6+BF55*$BF$6+BG55*$BG$6+BH55*$BH$6+BI55*$BI$6+BJ55*$BJ$6+BK55*$BK$6+BL55*$BL$6+BM55*$BM$6+BN55*$BN$6+BO55*$BO$6+BP55*$BP$6+BQ55*$BQ$6+BR55*$BR$6+BS55*$BS$6+BT55*$BT$6+BU55*$BU$6+BV55*$BV$6)*1.2/60/7</f>
        <v>1.11428571428571</v>
      </c>
      <c r="AY55" s="136" t="n">
        <v>2</v>
      </c>
      <c r="AZ55" s="136"/>
      <c r="BA55" s="136"/>
      <c r="BB55" s="136" t="n">
        <v>1</v>
      </c>
      <c r="BC55" s="136"/>
      <c r="BD55" s="136"/>
      <c r="BE55" s="136"/>
      <c r="BF55" s="136"/>
      <c r="BG55" s="136"/>
      <c r="BH55" s="136"/>
      <c r="BI55" s="136"/>
      <c r="BJ55" s="136"/>
      <c r="BK55" s="136"/>
      <c r="BL55" s="136" t="n">
        <v>1</v>
      </c>
      <c r="BM55" s="136"/>
      <c r="BN55" s="136"/>
      <c r="BO55" s="136"/>
      <c r="BP55" s="136"/>
      <c r="BQ55" s="136"/>
      <c r="BR55" s="136"/>
      <c r="BS55" s="136"/>
      <c r="BT55" s="136"/>
      <c r="BU55" s="136" t="n">
        <v>2</v>
      </c>
      <c r="BV55" s="136" t="n">
        <v>2</v>
      </c>
      <c r="BW55" s="178" t="n">
        <f aca="false">(BX55*$BX$6+BY55*$BY$6+BZ55*$BZ$6+CA55*$CA$6+CB55*$CB$6+CC55*$CC$6+CD55*$CD$6+CE55*$CE$6+CF55*$CF$6+CG55*$CG$6+CH55*$CH$6+CI55*$CI$6)*1.2/60/7</f>
        <v>1.28571428571429</v>
      </c>
      <c r="BX55" s="136" t="n">
        <v>2</v>
      </c>
      <c r="BY55" s="136" t="n">
        <v>1</v>
      </c>
      <c r="BZ55" s="136" t="n">
        <v>1</v>
      </c>
      <c r="CA55" s="136" t="n">
        <v>1</v>
      </c>
      <c r="CB55" s="136" t="n">
        <v>2</v>
      </c>
      <c r="CC55" s="136" t="n">
        <v>1</v>
      </c>
      <c r="CD55" s="136" t="n">
        <v>1</v>
      </c>
      <c r="CE55" s="136" t="n">
        <v>1</v>
      </c>
      <c r="CF55" s="136" t="n">
        <v>1</v>
      </c>
      <c r="CG55" s="136" t="n">
        <v>1</v>
      </c>
      <c r="CH55" s="136" t="n">
        <v>1</v>
      </c>
      <c r="CI55" s="136" t="n">
        <v>1</v>
      </c>
    </row>
    <row r="56" customFormat="false" ht="48" hidden="false" customHeight="false" outlineLevel="0" collapsed="false">
      <c r="A56" s="166" t="n">
        <v>50</v>
      </c>
      <c r="B56" s="166" t="s">
        <v>361</v>
      </c>
      <c r="C56" s="166" t="s">
        <v>362</v>
      </c>
      <c r="D56" s="167" t="s">
        <v>363</v>
      </c>
      <c r="E56" s="168" t="s">
        <v>364</v>
      </c>
      <c r="F56" s="166"/>
      <c r="G56" s="169" t="s">
        <v>326</v>
      </c>
      <c r="H56" s="169" t="s">
        <v>206</v>
      </c>
      <c r="I56" s="166" t="s">
        <v>239</v>
      </c>
      <c r="J56" s="166" t="s">
        <v>328</v>
      </c>
      <c r="K56" s="170" t="str">
        <f aca="false">IF(W56&gt;$Y$2,IF(W56&gt;$Y$3,IF(W56&gt;$AC$2,"上級","中級"),"初級"),"基礎")</f>
        <v>上級</v>
      </c>
      <c r="L56" s="171" t="s">
        <v>158</v>
      </c>
      <c r="M56" s="172" t="n">
        <f aca="false">SUM(AE56,AX56,BW56)</f>
        <v>14.4857142857143</v>
      </c>
      <c r="N56" s="173" t="s">
        <v>159</v>
      </c>
      <c r="O56" s="174"/>
      <c r="P56" s="173"/>
      <c r="Q56" s="173"/>
      <c r="R56" s="173"/>
      <c r="S56" s="173"/>
      <c r="T56" s="173"/>
      <c r="U56" s="173"/>
      <c r="V56" s="135"/>
      <c r="W56" s="175" t="n">
        <f aca="false">SUM(X56:AD56)/SUM($X$6:$AD$6)*100</f>
        <v>75</v>
      </c>
      <c r="X56" s="136" t="n">
        <v>3</v>
      </c>
      <c r="Y56" s="136" t="n">
        <v>3</v>
      </c>
      <c r="Z56" s="136" t="n">
        <v>3</v>
      </c>
      <c r="AA56" s="136" t="n">
        <v>4</v>
      </c>
      <c r="AB56" s="136" t="n">
        <v>4</v>
      </c>
      <c r="AC56" s="136" t="n">
        <v>4</v>
      </c>
      <c r="AD56" s="136" t="n">
        <v>3</v>
      </c>
      <c r="AE56" s="176" t="n">
        <f aca="false">(AF56*$AF$6+AG56*$AG$6+AH56*$AH$6+AI56*$AI$6+AJ56*$AJ$6+AK56*$AK$6+AL56*$AL$6+AM56*$AM$6+AN56*$AN$6+AO56*$AO$6+AP56*$AP$6+AQ56*$AQ$6+AR56*$AR$6+AS56*$AS$6+AT56*$AT$6+AU56*$AU$6+AV56*$AV$6+AW56*$AW$6)*1.2/60/7</f>
        <v>0</v>
      </c>
      <c r="AF56" s="136"/>
      <c r="AG56" s="136"/>
      <c r="AH56" s="136"/>
      <c r="AI56" s="136"/>
      <c r="AJ56" s="136"/>
      <c r="AK56" s="136"/>
      <c r="AL56" s="136"/>
      <c r="AM56" s="136"/>
      <c r="AN56" s="136"/>
      <c r="AO56" s="136"/>
      <c r="AP56" s="136"/>
      <c r="AQ56" s="136"/>
      <c r="AR56" s="136"/>
      <c r="AS56" s="136"/>
      <c r="AT56" s="136"/>
      <c r="AU56" s="136"/>
      <c r="AV56" s="136"/>
      <c r="AW56" s="136"/>
      <c r="AX56" s="177" t="n">
        <f aca="false">(AY56*$AY$6+AZ56*$AZ$6+BA56*$BA$6+BB56*$BB$6+BC56*$BC$6+BD56*$BD$6+BE56*$BE$6+BF56*$BF$6+BG56*$BG$6+BH56*$BH$6+BI56*$BI$6+BJ56*$BJ$6+BK56*$BK$6+BL56*$BL$6+BM56*$BM$6+BN56*$BN$6+BO56*$BO$6+BP56*$BP$6+BQ56*$BQ$6+BR56*$BR$6+BS56*$BS$6+BT56*$BT$6+BU56*$BU$6+BV56*$BV$6)*1.2/60/7</f>
        <v>8.4</v>
      </c>
      <c r="AY56" s="136" t="n">
        <v>6</v>
      </c>
      <c r="AZ56" s="136"/>
      <c r="BA56" s="136" t="n">
        <v>3</v>
      </c>
      <c r="BB56" s="136"/>
      <c r="BC56" s="136" t="n">
        <v>2</v>
      </c>
      <c r="BD56" s="136" t="n">
        <v>2</v>
      </c>
      <c r="BE56" s="136" t="n">
        <v>1</v>
      </c>
      <c r="BF56" s="136"/>
      <c r="BG56" s="136" t="n">
        <v>1</v>
      </c>
      <c r="BH56" s="136"/>
      <c r="BI56" s="136"/>
      <c r="BJ56" s="136"/>
      <c r="BK56" s="136" t="n">
        <v>1</v>
      </c>
      <c r="BL56" s="136"/>
      <c r="BM56" s="136"/>
      <c r="BN56" s="136" t="n">
        <v>1</v>
      </c>
      <c r="BO56" s="136"/>
      <c r="BP56" s="136"/>
      <c r="BQ56" s="136" t="n">
        <v>1</v>
      </c>
      <c r="BR56" s="136"/>
      <c r="BS56" s="136"/>
      <c r="BT56" s="136"/>
      <c r="BU56" s="136" t="n">
        <v>18</v>
      </c>
      <c r="BV56" s="136" t="n">
        <v>6</v>
      </c>
      <c r="BW56" s="178" t="n">
        <f aca="false">(BX56*$BX$6+BY56*$BY$6+BZ56*$BZ$6+CA56*$CA$6+CB56*$CB$6+CC56*$CC$6+CD56*$CD$6+CE56*$CE$6+CF56*$CF$6+CG56*$CG$6+CH56*$CH$6+CI56*$CI$6)*1.2/60/7</f>
        <v>6.08571428571429</v>
      </c>
      <c r="BX56" s="136" t="n">
        <v>3</v>
      </c>
      <c r="BY56" s="136" t="n">
        <v>4</v>
      </c>
      <c r="BZ56" s="136" t="n">
        <v>25</v>
      </c>
      <c r="CA56" s="136" t="n">
        <v>11</v>
      </c>
      <c r="CB56" s="136" t="n">
        <v>20</v>
      </c>
      <c r="CC56" s="136" t="n">
        <v>2</v>
      </c>
      <c r="CD56" s="136" t="n">
        <v>2</v>
      </c>
      <c r="CE56" s="136" t="n">
        <v>11</v>
      </c>
      <c r="CF56" s="136" t="n">
        <v>3</v>
      </c>
      <c r="CG56" s="136" t="n">
        <v>3</v>
      </c>
      <c r="CH56" s="136" t="n">
        <v>11</v>
      </c>
      <c r="CI56" s="136" t="n">
        <v>2</v>
      </c>
    </row>
    <row r="57" customFormat="false" ht="48" hidden="false" customHeight="false" outlineLevel="0" collapsed="false">
      <c r="A57" s="166" t="n">
        <v>51</v>
      </c>
      <c r="B57" s="166" t="s">
        <v>365</v>
      </c>
      <c r="C57" s="166" t="s">
        <v>366</v>
      </c>
      <c r="D57" s="167" t="s">
        <v>367</v>
      </c>
      <c r="E57" s="168" t="s">
        <v>368</v>
      </c>
      <c r="F57" s="166"/>
      <c r="G57" s="169" t="s">
        <v>326</v>
      </c>
      <c r="H57" s="169" t="s">
        <v>206</v>
      </c>
      <c r="I57" s="166" t="s">
        <v>327</v>
      </c>
      <c r="J57" s="166" t="s">
        <v>328</v>
      </c>
      <c r="K57" s="170" t="str">
        <f aca="false">IF(W57&gt;$Y$2,IF(W57&gt;$Y$3,IF(W57&gt;$AC$2,"上級","中級"),"初級"),"基礎")</f>
        <v>中級</v>
      </c>
      <c r="L57" s="171" t="s">
        <v>158</v>
      </c>
      <c r="M57" s="172" t="n">
        <f aca="false">SUM(AE57,AX57,BW57)</f>
        <v>7.42857142857143</v>
      </c>
      <c r="N57" s="173" t="s">
        <v>159</v>
      </c>
      <c r="O57" s="174"/>
      <c r="P57" s="173"/>
      <c r="Q57" s="173"/>
      <c r="R57" s="173"/>
      <c r="S57" s="173"/>
      <c r="T57" s="173"/>
      <c r="U57" s="173"/>
      <c r="V57" s="135"/>
      <c r="W57" s="175" t="n">
        <f aca="false">SUM(X57:AD57)/SUM($X$6:$AD$6)*100</f>
        <v>50</v>
      </c>
      <c r="X57" s="136" t="n">
        <v>3</v>
      </c>
      <c r="Z57" s="136" t="n">
        <v>3</v>
      </c>
      <c r="AA57" s="136" t="n">
        <v>2</v>
      </c>
      <c r="AB57" s="136" t="n">
        <v>3</v>
      </c>
      <c r="AC57" s="136" t="n">
        <v>4</v>
      </c>
      <c r="AD57" s="136" t="n">
        <v>1</v>
      </c>
      <c r="AE57" s="176" t="n">
        <f aca="false">(AF57*$AF$6+AG57*$AG$6+AH57*$AH$6+AI57*$AI$6+AJ57*$AJ$6+AK57*$AK$6+AL57*$AL$6+AM57*$AM$6+AN57*$AN$6+AO57*$AO$6+AP57*$AP$6+AQ57*$AQ$6+AR57*$AR$6+AS57*$AS$6+AT57*$AT$6+AU57*$AU$6+AV57*$AV$6+AW57*$AW$6)*1.2/60/7</f>
        <v>2.11428571428571</v>
      </c>
      <c r="AF57" s="136" t="n">
        <v>3</v>
      </c>
      <c r="AG57" s="136"/>
      <c r="AH57" s="136" t="n">
        <v>1</v>
      </c>
      <c r="AI57" s="136"/>
      <c r="AJ57" s="136" t="n">
        <v>6</v>
      </c>
      <c r="AK57" s="136"/>
      <c r="AL57" s="136" t="n">
        <v>2</v>
      </c>
      <c r="AM57" s="136"/>
      <c r="AN57" s="136" t="n">
        <v>3</v>
      </c>
      <c r="AO57" s="136"/>
      <c r="AP57" s="136"/>
      <c r="AQ57" s="136"/>
      <c r="AR57" s="136"/>
      <c r="AS57" s="136" t="n">
        <v>1</v>
      </c>
      <c r="AT57" s="136"/>
      <c r="AU57" s="136"/>
      <c r="AV57" s="136"/>
      <c r="AW57" s="136" t="n">
        <v>3</v>
      </c>
      <c r="AX57" s="177" t="n">
        <f aca="false">(AY57*$AY$6+AZ57*$AZ$6+BA57*$BA$6+BB57*$BB$6+BC57*$BC$6+BD57*$BD$6+BE57*$BE$6+BF57*$BF$6+BG57*$BG$6+BH57*$BH$6+BI57*$BI$6+BJ57*$BJ$6+BK57*$BK$6+BL57*$BL$6+BM57*$BM$6+BN57*$BN$6+BO57*$BO$6+BP57*$BP$6+BQ57*$BQ$6+BR57*$BR$6+BS57*$BS$6+BT57*$BT$6+BU57*$BU$6+BV57*$BV$6)*1.2/60/7</f>
        <v>2.82857142857143</v>
      </c>
      <c r="AY57" s="136" t="n">
        <v>3</v>
      </c>
      <c r="AZ57" s="136"/>
      <c r="BA57" s="136" t="n">
        <v>1</v>
      </c>
      <c r="BB57" s="136"/>
      <c r="BC57" s="136" t="n">
        <v>1</v>
      </c>
      <c r="BD57" s="136"/>
      <c r="BE57" s="136"/>
      <c r="BF57" s="136"/>
      <c r="BG57" s="136" t="n">
        <v>1</v>
      </c>
      <c r="BH57" s="136"/>
      <c r="BI57" s="136"/>
      <c r="BJ57" s="136" t="n">
        <v>1</v>
      </c>
      <c r="BK57" s="136"/>
      <c r="BL57" s="136"/>
      <c r="BM57" s="136" t="n">
        <v>1</v>
      </c>
      <c r="BN57" s="136"/>
      <c r="BO57" s="136"/>
      <c r="BP57" s="136"/>
      <c r="BQ57" s="136"/>
      <c r="BR57" s="136"/>
      <c r="BS57" s="136"/>
      <c r="BT57" s="136"/>
      <c r="BU57" s="136" t="n">
        <v>6</v>
      </c>
      <c r="BV57" s="136" t="n">
        <v>3</v>
      </c>
      <c r="BW57" s="178" t="n">
        <f aca="false">(BX57*$BX$6+BY57*$BY$6+BZ57*$BZ$6+CA57*$CA$6+CB57*$CB$6+CC57*$CC$6+CD57*$CD$6+CE57*$CE$6+CF57*$CF$6+CG57*$CG$6+CH57*$CH$6+CI57*$CI$6)*1.2/60/7</f>
        <v>2.48571428571429</v>
      </c>
      <c r="BX57" s="136" t="n">
        <v>2</v>
      </c>
      <c r="BY57" s="136" t="n">
        <v>1</v>
      </c>
      <c r="BZ57" s="136" t="n">
        <v>6</v>
      </c>
      <c r="CA57" s="136" t="n">
        <v>3</v>
      </c>
      <c r="CB57" s="136" t="n">
        <v>10</v>
      </c>
      <c r="CC57" s="136" t="n">
        <v>1</v>
      </c>
      <c r="CD57" s="136" t="n">
        <v>2</v>
      </c>
      <c r="CE57" s="136" t="n">
        <v>1</v>
      </c>
      <c r="CF57" s="136" t="n">
        <v>2</v>
      </c>
      <c r="CG57" s="136" t="n">
        <v>3</v>
      </c>
      <c r="CH57" s="136" t="n">
        <v>3</v>
      </c>
      <c r="CI57" s="136" t="n">
        <v>2</v>
      </c>
    </row>
    <row r="58" customFormat="false" ht="36" hidden="false" customHeight="false" outlineLevel="0" collapsed="false">
      <c r="A58" s="166" t="n">
        <v>52</v>
      </c>
      <c r="B58" s="166" t="s">
        <v>369</v>
      </c>
      <c r="C58" s="166" t="s">
        <v>370</v>
      </c>
      <c r="D58" s="167" t="s">
        <v>371</v>
      </c>
      <c r="E58" s="168" t="s">
        <v>372</v>
      </c>
      <c r="F58" s="168" t="s">
        <v>373</v>
      </c>
      <c r="G58" s="169" t="s">
        <v>326</v>
      </c>
      <c r="H58" s="169" t="s">
        <v>206</v>
      </c>
      <c r="I58" s="166" t="s">
        <v>181</v>
      </c>
      <c r="J58" s="166" t="s">
        <v>328</v>
      </c>
      <c r="K58" s="170" t="str">
        <f aca="false">IF(W58&gt;$Y$2,IF(W58&gt;$Y$3,IF(W58&gt;$AC$2,"上級","中級"),"初級"),"基礎")</f>
        <v>中級</v>
      </c>
      <c r="L58" s="171" t="s">
        <v>254</v>
      </c>
      <c r="M58" s="172" t="n">
        <f aca="false">SUM(AE58,AX58,BW58)</f>
        <v>9.22857142857143</v>
      </c>
      <c r="N58" s="173" t="s">
        <v>159</v>
      </c>
      <c r="O58" s="174"/>
      <c r="P58" s="173"/>
      <c r="Q58" s="173"/>
      <c r="R58" s="173"/>
      <c r="S58" s="173"/>
      <c r="T58" s="173"/>
      <c r="U58" s="173"/>
      <c r="V58" s="135"/>
      <c r="W58" s="175" t="n">
        <f aca="false">SUM(X58:AD58)/SUM($X$6:$AD$6)*100</f>
        <v>65.625</v>
      </c>
      <c r="X58" s="136" t="n">
        <v>4</v>
      </c>
      <c r="Z58" s="136" t="n">
        <v>4</v>
      </c>
      <c r="AA58" s="136" t="n">
        <v>4</v>
      </c>
      <c r="AB58" s="136" t="n">
        <v>3</v>
      </c>
      <c r="AC58" s="136" t="n">
        <v>5</v>
      </c>
      <c r="AD58" s="136" t="n">
        <v>1</v>
      </c>
      <c r="AE58" s="176" t="n">
        <f aca="false">(AF58*$AF$6+AG58*$AG$6+AH58*$AH$6+AI58*$AI$6+AJ58*$AJ$6+AK58*$AK$6+AL58*$AL$6+AM58*$AM$6+AN58*$AN$6+AO58*$AO$6+AP58*$AP$6+AQ58*$AQ$6+AR58*$AR$6+AS58*$AS$6+AT58*$AT$6+AU58*$AU$6+AV58*$AV$6+AW58*$AW$6)*1.2/60/7</f>
        <v>0</v>
      </c>
      <c r="AF58" s="136"/>
      <c r="AG58" s="136"/>
      <c r="AH58" s="136"/>
      <c r="AI58" s="136"/>
      <c r="AJ58" s="136"/>
      <c r="AK58" s="136"/>
      <c r="AL58" s="136"/>
      <c r="AM58" s="136"/>
      <c r="AN58" s="136"/>
      <c r="AO58" s="136"/>
      <c r="AP58" s="136"/>
      <c r="AQ58" s="136"/>
      <c r="AR58" s="136"/>
      <c r="AS58" s="136"/>
      <c r="AT58" s="136"/>
      <c r="AU58" s="136"/>
      <c r="AV58" s="136"/>
      <c r="AW58" s="136"/>
      <c r="AX58" s="177" t="n">
        <f aca="false">(AY58*$AY$6+AZ58*$AZ$6+BA58*$BA$6+BB58*$BB$6+BC58*$BC$6+BD58*$BD$6+BE58*$BE$6+BF58*$BF$6+BG58*$BG$6+BH58*$BH$6+BI58*$BI$6+BJ58*$BJ$6+BK58*$BK$6+BL58*$BL$6+BM58*$BM$6+BN58*$BN$6+BO58*$BO$6+BP58*$BP$6+BQ58*$BQ$6+BR58*$BR$6+BS58*$BS$6+BT58*$BT$6+BU58*$BU$6+BV58*$BV$6)*1.2/60/7</f>
        <v>4.97142857142857</v>
      </c>
      <c r="AY58" s="136" t="n">
        <v>4</v>
      </c>
      <c r="AZ58" s="136"/>
      <c r="BA58" s="136" t="n">
        <v>1</v>
      </c>
      <c r="BB58" s="136"/>
      <c r="BC58" s="136" t="n">
        <v>1</v>
      </c>
      <c r="BD58" s="136" t="n">
        <v>1</v>
      </c>
      <c r="BE58" s="136"/>
      <c r="BF58" s="136"/>
      <c r="BG58" s="136" t="n">
        <v>1</v>
      </c>
      <c r="BH58" s="136"/>
      <c r="BI58" s="136"/>
      <c r="BJ58" s="136"/>
      <c r="BK58" s="136" t="n">
        <v>1</v>
      </c>
      <c r="BL58" s="136"/>
      <c r="BM58" s="136"/>
      <c r="BN58" s="136" t="n">
        <v>1</v>
      </c>
      <c r="BO58" s="136"/>
      <c r="BP58" s="136"/>
      <c r="BQ58" s="136"/>
      <c r="BR58" s="136"/>
      <c r="BS58" s="136"/>
      <c r="BT58" s="136"/>
      <c r="BU58" s="136" t="n">
        <v>12</v>
      </c>
      <c r="BV58" s="136" t="n">
        <v>4</v>
      </c>
      <c r="BW58" s="178" t="n">
        <f aca="false">(BX58*$BX$6+BY58*$BY$6+BZ58*$BZ$6+CA58*$CA$6+CB58*$CB$6+CC58*$CC$6+CD58*$CD$6+CE58*$CE$6+CF58*$CF$6+CG58*$CG$6+CH58*$CH$6+CI58*$CI$6)*1.2/60/7</f>
        <v>4.25714285714286</v>
      </c>
      <c r="BX58" s="136" t="n">
        <v>3</v>
      </c>
      <c r="BY58" s="136" t="n">
        <v>1</v>
      </c>
      <c r="BZ58" s="136" t="n">
        <v>18</v>
      </c>
      <c r="CA58" s="136" t="n">
        <v>3</v>
      </c>
      <c r="CB58" s="136" t="n">
        <v>20</v>
      </c>
      <c r="CC58" s="136" t="n">
        <v>2</v>
      </c>
      <c r="CD58" s="136" t="n">
        <v>2</v>
      </c>
      <c r="CE58" s="136" t="n">
        <v>2</v>
      </c>
      <c r="CF58" s="136" t="n">
        <v>5</v>
      </c>
      <c r="CG58" s="136" t="n">
        <v>4</v>
      </c>
      <c r="CH58" s="136" t="n">
        <v>3</v>
      </c>
      <c r="CI58" s="136" t="n">
        <v>3</v>
      </c>
    </row>
    <row r="59" customFormat="false" ht="78.75" hidden="false" customHeight="false" outlineLevel="0" collapsed="false">
      <c r="A59" s="166" t="n">
        <v>53</v>
      </c>
      <c r="B59" s="166" t="s">
        <v>369</v>
      </c>
      <c r="C59" s="166" t="s">
        <v>374</v>
      </c>
      <c r="D59" s="183" t="s">
        <v>375</v>
      </c>
      <c r="E59" s="168" t="s">
        <v>376</v>
      </c>
      <c r="F59" s="168" t="s">
        <v>377</v>
      </c>
      <c r="G59" s="169" t="s">
        <v>326</v>
      </c>
      <c r="H59" s="169" t="s">
        <v>155</v>
      </c>
      <c r="I59" s="166" t="s">
        <v>378</v>
      </c>
      <c r="J59" s="166" t="s">
        <v>328</v>
      </c>
      <c r="K59" s="170" t="str">
        <f aca="false">IF(W59&gt;$Y$2,IF(W59&gt;$Y$3,IF(W59&gt;$AC$2,"上級","中級"),"初級"),"基礎")</f>
        <v>初級</v>
      </c>
      <c r="L59" s="171" t="s">
        <v>254</v>
      </c>
      <c r="M59" s="172" t="n">
        <f aca="false">SUM(AE59,AX59,BW59)</f>
        <v>5.55428571428571</v>
      </c>
      <c r="N59" s="173" t="s">
        <v>159</v>
      </c>
      <c r="O59" s="174"/>
      <c r="P59" s="173"/>
      <c r="Q59" s="173"/>
      <c r="R59" s="173"/>
      <c r="S59" s="173"/>
      <c r="T59" s="173"/>
      <c r="U59" s="173"/>
      <c r="V59" s="135"/>
      <c r="W59" s="175" t="n">
        <f aca="false">SUM(X59:AD59)/SUM($X$6:$AD$6)*100</f>
        <v>43.75</v>
      </c>
      <c r="X59" s="136" t="n">
        <v>2</v>
      </c>
      <c r="Y59" s="136" t="n">
        <v>1</v>
      </c>
      <c r="Z59" s="136" t="n">
        <v>3</v>
      </c>
      <c r="AA59" s="136" t="n">
        <v>2</v>
      </c>
      <c r="AB59" s="136" t="n">
        <v>3</v>
      </c>
      <c r="AC59" s="136" t="n">
        <v>3</v>
      </c>
      <c r="AE59" s="176" t="n">
        <f aca="false">(AF59*$AF$6+AG59*$AG$6+AH59*$AH$6+AI59*$AI$6+AJ59*$AJ$6+AK59*$AK$6+AL59*$AL$6+AM59*$AM$6+AN59*$AN$6+AO59*$AO$6+AP59*$AP$6+AQ59*$AQ$6+AR59*$AR$6+AS59*$AS$6+AT59*$AT$6+AU59*$AU$6+AV59*$AV$6+AW59*$AW$6)*1.2/60/7</f>
        <v>1.32571428571429</v>
      </c>
      <c r="AF59" s="136" t="n">
        <v>2</v>
      </c>
      <c r="AG59" s="136" t="n">
        <v>2</v>
      </c>
      <c r="AH59" s="136"/>
      <c r="AI59" s="136" t="n">
        <v>5</v>
      </c>
      <c r="AJ59" s="136"/>
      <c r="AK59" s="136" t="n">
        <v>3</v>
      </c>
      <c r="AL59" s="136"/>
      <c r="AM59" s="136"/>
      <c r="AN59" s="136" t="n">
        <v>3</v>
      </c>
      <c r="AO59" s="136"/>
      <c r="AP59" s="136"/>
      <c r="AQ59" s="136"/>
      <c r="AR59" s="136"/>
      <c r="AS59" s="136"/>
      <c r="AT59" s="136"/>
      <c r="AU59" s="136"/>
      <c r="AV59" s="136"/>
      <c r="AW59" s="136" t="n">
        <v>2</v>
      </c>
      <c r="AX59" s="177" t="n">
        <f aca="false">(AY59*$AY$6+AZ59*$AZ$6+BA59*$BA$6+BB59*$BB$6+BC59*$BC$6+BD59*$BD$6+BE59*$BE$6+BF59*$BF$6+BG59*$BG$6+BH59*$BH$6+BI59*$BI$6+BJ59*$BJ$6+BK59*$BK$6+BL59*$BL$6+BM59*$BM$6+BN59*$BN$6+BO59*$BO$6+BP59*$BP$6+BQ59*$BQ$6+BR59*$BR$6+BS59*$BS$6+BT59*$BT$6+BU59*$BU$6+BV59*$BV$6)*1.2/60/7</f>
        <v>1.91428571428571</v>
      </c>
      <c r="AY59" s="136" t="n">
        <v>2</v>
      </c>
      <c r="AZ59" s="136"/>
      <c r="BA59" s="136" t="n">
        <v>1</v>
      </c>
      <c r="BB59" s="136"/>
      <c r="BC59" s="136" t="n">
        <v>1</v>
      </c>
      <c r="BD59" s="136"/>
      <c r="BE59" s="136"/>
      <c r="BF59" s="136" t="n">
        <v>2</v>
      </c>
      <c r="BG59" s="136"/>
      <c r="BH59" s="136"/>
      <c r="BI59" s="136" t="n">
        <v>1</v>
      </c>
      <c r="BJ59" s="136"/>
      <c r="BK59" s="136"/>
      <c r="BL59" s="136" t="n">
        <v>2</v>
      </c>
      <c r="BM59" s="136"/>
      <c r="BN59" s="136"/>
      <c r="BO59" s="136"/>
      <c r="BP59" s="136" t="n">
        <v>1</v>
      </c>
      <c r="BQ59" s="136"/>
      <c r="BR59" s="136"/>
      <c r="BS59" s="136"/>
      <c r="BT59" s="136"/>
      <c r="BU59" s="136" t="n">
        <v>2</v>
      </c>
      <c r="BV59" s="136" t="n">
        <v>2</v>
      </c>
      <c r="BW59" s="178" t="n">
        <f aca="false">(BX59*$BX$6+BY59*$BY$6+BZ59*$BZ$6+CA59*$CA$6+CB59*$CB$6+CC59*$CC$6+CD59*$CD$6+CE59*$CE$6+CF59*$CF$6+CG59*$CG$6+CH59*$CH$6+CI59*$CI$6)*1.2/60/7</f>
        <v>2.31428571428571</v>
      </c>
      <c r="BX59" s="136" t="n">
        <v>2</v>
      </c>
      <c r="BY59" s="136" t="n">
        <v>2</v>
      </c>
      <c r="BZ59" s="136" t="n">
        <v>5</v>
      </c>
      <c r="CA59" s="136" t="n">
        <v>3</v>
      </c>
      <c r="CB59" s="136" t="n">
        <v>10</v>
      </c>
      <c r="CC59" s="136" t="n">
        <v>1</v>
      </c>
      <c r="CD59" s="136" t="n">
        <v>2</v>
      </c>
      <c r="CE59" s="136" t="n">
        <v>1</v>
      </c>
      <c r="CF59" s="136" t="n">
        <v>2</v>
      </c>
      <c r="CG59" s="136" t="n">
        <v>2</v>
      </c>
      <c r="CH59" s="136" t="n">
        <v>3</v>
      </c>
      <c r="CI59" s="136" t="n">
        <v>2</v>
      </c>
    </row>
    <row r="60" customFormat="false" ht="45" hidden="false" customHeight="false" outlineLevel="0" collapsed="false">
      <c r="A60" s="166" t="n">
        <v>54</v>
      </c>
      <c r="B60" s="166" t="s">
        <v>313</v>
      </c>
      <c r="C60" s="166" t="s">
        <v>379</v>
      </c>
      <c r="D60" s="167" t="s">
        <v>380</v>
      </c>
      <c r="E60" s="167" t="s">
        <v>381</v>
      </c>
      <c r="F60" s="168" t="s">
        <v>382</v>
      </c>
      <c r="G60" s="169" t="s">
        <v>326</v>
      </c>
      <c r="H60" s="169" t="s">
        <v>155</v>
      </c>
      <c r="I60" s="166" t="s">
        <v>383</v>
      </c>
      <c r="J60" s="166" t="s">
        <v>328</v>
      </c>
      <c r="K60" s="170" t="str">
        <f aca="false">IF(W60&gt;$Y$2,IF(W60&gt;$Y$3,IF(W60&gt;$AC$2,"上級","中級"),"初級"),"基礎")</f>
        <v>基礎</v>
      </c>
      <c r="L60" s="171"/>
      <c r="M60" s="172" t="n">
        <f aca="false">SUM(AE60,AX60,BW60)</f>
        <v>4.06571428571429</v>
      </c>
      <c r="N60" s="173" t="s">
        <v>159</v>
      </c>
      <c r="O60" s="174"/>
      <c r="P60" s="173"/>
      <c r="Q60" s="173"/>
      <c r="R60" s="173"/>
      <c r="S60" s="173"/>
      <c r="T60" s="173"/>
      <c r="U60" s="173"/>
      <c r="V60" s="135"/>
      <c r="W60" s="175" t="n">
        <f aca="false">SUM(X60:AD60)/SUM($X$6:$AD$6)*100</f>
        <v>25</v>
      </c>
      <c r="X60" s="136" t="n">
        <v>2</v>
      </c>
      <c r="Z60" s="136" t="n">
        <v>2</v>
      </c>
      <c r="AA60" s="136" t="n">
        <v>2</v>
      </c>
      <c r="AB60" s="136" t="n">
        <v>2</v>
      </c>
      <c r="AE60" s="176" t="n">
        <f aca="false">(AF60*$AF$6+AG60*$AG$6+AH60*$AH$6+AI60*$AI$6+AJ60*$AJ$6+AK60*$AK$6+AL60*$AL$6+AM60*$AM$6+AN60*$AN$6+AO60*$AO$6+AP60*$AP$6+AQ60*$AQ$6+AR60*$AR$6+AS60*$AS$6+AT60*$AT$6+AU60*$AU$6+AV60*$AV$6+AW60*$AW$6)*1.2/60/7</f>
        <v>0.837142857142857</v>
      </c>
      <c r="AF60" s="136" t="n">
        <v>2</v>
      </c>
      <c r="AG60" s="136"/>
      <c r="AH60" s="136" t="n">
        <v>1</v>
      </c>
      <c r="AI60" s="136"/>
      <c r="AJ60" s="136" t="n">
        <v>1</v>
      </c>
      <c r="AK60" s="136" t="n">
        <v>1</v>
      </c>
      <c r="AL60" s="136"/>
      <c r="AM60" s="136" t="n">
        <v>1</v>
      </c>
      <c r="AN60" s="136"/>
      <c r="AO60" s="136"/>
      <c r="AP60" s="136"/>
      <c r="AQ60" s="136"/>
      <c r="AR60" s="136"/>
      <c r="AS60" s="136"/>
      <c r="AT60" s="136"/>
      <c r="AU60" s="136"/>
      <c r="AV60" s="136"/>
      <c r="AW60" s="136" t="n">
        <v>2</v>
      </c>
      <c r="AX60" s="177" t="n">
        <f aca="false">(AY60*$AY$6+AZ60*$AZ$6+BA60*$BA$6+BB60*$BB$6+BC60*$BC$6+BD60*$BD$6+BE60*$BE$6+BF60*$BF$6+BG60*$BG$6+BH60*$BH$6+BI60*$BI$6+BJ60*$BJ$6+BK60*$BK$6+BL60*$BL$6+BM60*$BM$6+BN60*$BN$6+BO60*$BO$6+BP60*$BP$6+BQ60*$BQ$6+BR60*$BR$6+BS60*$BS$6+BT60*$BT$6+BU60*$BU$6+BV60*$BV$6)*1.2/60/7</f>
        <v>1.71428571428571</v>
      </c>
      <c r="AY60" s="136" t="n">
        <v>2</v>
      </c>
      <c r="AZ60" s="136" t="n">
        <v>2</v>
      </c>
      <c r="BA60" s="136"/>
      <c r="BB60" s="136"/>
      <c r="BC60" s="136"/>
      <c r="BD60" s="136"/>
      <c r="BE60" s="136"/>
      <c r="BF60" s="136"/>
      <c r="BG60" s="136"/>
      <c r="BH60" s="136"/>
      <c r="BI60" s="136"/>
      <c r="BJ60" s="136"/>
      <c r="BK60" s="136"/>
      <c r="BL60" s="136" t="n">
        <v>2</v>
      </c>
      <c r="BM60" s="136"/>
      <c r="BN60" s="136"/>
      <c r="BO60" s="136"/>
      <c r="BP60" s="136"/>
      <c r="BQ60" s="136"/>
      <c r="BR60" s="136"/>
      <c r="BS60" s="136"/>
      <c r="BT60" s="136"/>
      <c r="BU60" s="136" t="n">
        <v>4</v>
      </c>
      <c r="BV60" s="136" t="n">
        <v>2</v>
      </c>
      <c r="BW60" s="178" t="n">
        <f aca="false">(BX60*$BX$6+BY60*$BY$6+BZ60*$BZ$6+CA60*$CA$6+CB60*$CB$6+CC60*$CC$6+CD60*$CD$6+CE60*$CE$6+CF60*$CF$6+CG60*$CG$6+CH60*$CH$6+CI60*$CI$6)*1.2/60/7</f>
        <v>1.51428571428571</v>
      </c>
      <c r="BX60" s="136" t="n">
        <v>2</v>
      </c>
      <c r="BY60" s="136" t="n">
        <v>1</v>
      </c>
      <c r="BZ60" s="136" t="n">
        <v>1</v>
      </c>
      <c r="CA60" s="136" t="n">
        <v>1</v>
      </c>
      <c r="CB60" s="136" t="n">
        <v>6</v>
      </c>
      <c r="CC60" s="136"/>
      <c r="CD60" s="136" t="n">
        <v>1</v>
      </c>
      <c r="CE60" s="136" t="n">
        <v>1</v>
      </c>
      <c r="CF60" s="136" t="n">
        <v>1</v>
      </c>
      <c r="CG60" s="136" t="n">
        <v>2</v>
      </c>
      <c r="CH60" s="136" t="n">
        <v>1</v>
      </c>
      <c r="CI60" s="136" t="n">
        <v>2</v>
      </c>
    </row>
    <row r="61" customFormat="false" ht="45" hidden="false" customHeight="false" outlineLevel="0" collapsed="false">
      <c r="A61" s="166" t="n">
        <v>55</v>
      </c>
      <c r="B61" s="173" t="s">
        <v>235</v>
      </c>
      <c r="C61" s="173" t="s">
        <v>384</v>
      </c>
      <c r="D61" s="167" t="s">
        <v>385</v>
      </c>
      <c r="E61" s="167" t="s">
        <v>386</v>
      </c>
      <c r="F61" s="168" t="s">
        <v>377</v>
      </c>
      <c r="G61" s="184" t="s">
        <v>326</v>
      </c>
      <c r="H61" s="169" t="s">
        <v>155</v>
      </c>
      <c r="I61" s="166" t="s">
        <v>383</v>
      </c>
      <c r="J61" s="166" t="s">
        <v>157</v>
      </c>
      <c r="K61" s="170" t="str">
        <f aca="false">IF(W61&gt;$Y$2,IF(W61&gt;$Y$3,IF(W61&gt;$AC$2,"上級","中級"),"初級"),"基礎")</f>
        <v>基礎</v>
      </c>
      <c r="L61" s="171" t="s">
        <v>158</v>
      </c>
      <c r="M61" s="172" t="n">
        <f aca="false">SUM(AE61,AX61,BW61)</f>
        <v>3.96</v>
      </c>
      <c r="N61" s="173" t="s">
        <v>159</v>
      </c>
      <c r="O61" s="174"/>
      <c r="P61" s="173"/>
      <c r="Q61" s="173"/>
      <c r="R61" s="173"/>
      <c r="S61" s="173"/>
      <c r="T61" s="173"/>
      <c r="U61" s="173"/>
      <c r="V61" s="135"/>
      <c r="W61" s="175" t="n">
        <f aca="false">SUM(X61:AD61)/SUM($X$6:$AD$6)*100</f>
        <v>12.5</v>
      </c>
      <c r="X61" s="136" t="n">
        <v>2</v>
      </c>
      <c r="Z61" s="136" t="n">
        <v>2</v>
      </c>
      <c r="AE61" s="176" t="n">
        <f aca="false">(AF61*$AF$6+AG61*$AG$6+AH61*$AH$6+AI61*$AI$6+AJ61*$AJ$6+AK61*$AK$6+AL61*$AL$6+AM61*$AM$6+AN61*$AN$6+AO61*$AO$6+AP61*$AP$6+AQ61*$AQ$6+AR61*$AR$6+AS61*$AS$6+AT61*$AT$6+AU61*$AU$6+AV61*$AV$6+AW61*$AW$6)*1.2/60/7</f>
        <v>1.27428571428571</v>
      </c>
      <c r="AF61" s="136" t="n">
        <v>3</v>
      </c>
      <c r="AG61" s="136" t="n">
        <v>2</v>
      </c>
      <c r="AH61" s="136"/>
      <c r="AI61" s="136" t="n">
        <v>2</v>
      </c>
      <c r="AJ61" s="136"/>
      <c r="AK61" s="136" t="n">
        <v>2</v>
      </c>
      <c r="AL61" s="136"/>
      <c r="AM61" s="136" t="n">
        <v>2</v>
      </c>
      <c r="AN61" s="136"/>
      <c r="AO61" s="136"/>
      <c r="AP61" s="136"/>
      <c r="AQ61" s="136"/>
      <c r="AR61" s="136"/>
      <c r="AS61" s="136"/>
      <c r="AT61" s="136"/>
      <c r="AU61" s="136"/>
      <c r="AV61" s="136"/>
      <c r="AW61" s="136" t="n">
        <v>3</v>
      </c>
      <c r="AX61" s="177" t="n">
        <f aca="false">(AY61*$AY$6+AZ61*$AZ$6+BA61*$BA$6+BB61*$BB$6+BC61*$BC$6+BD61*$BD$6+BE61*$BE$6+BF61*$BF$6+BG61*$BG$6+BH61*$BH$6+BI61*$BI$6+BJ61*$BJ$6+BK61*$BK$6+BL61*$BL$6+BM61*$BM$6+BN61*$BN$6+BO61*$BO$6+BP61*$BP$6+BQ61*$BQ$6+BR61*$BR$6+BS61*$BS$6+BT61*$BT$6+BU61*$BU$6+BV61*$BV$6)*1.2/60/7</f>
        <v>1.62857142857143</v>
      </c>
      <c r="AY61" s="136" t="n">
        <v>3</v>
      </c>
      <c r="AZ61" s="136"/>
      <c r="BA61" s="136"/>
      <c r="BB61" s="136"/>
      <c r="BC61" s="136"/>
      <c r="BD61" s="136"/>
      <c r="BE61" s="136"/>
      <c r="BF61" s="136"/>
      <c r="BG61" s="136"/>
      <c r="BH61" s="136"/>
      <c r="BI61" s="136"/>
      <c r="BJ61" s="136"/>
      <c r="BK61" s="136"/>
      <c r="BL61" s="136" t="n">
        <v>2</v>
      </c>
      <c r="BM61" s="136"/>
      <c r="BN61" s="136"/>
      <c r="BO61" s="136"/>
      <c r="BP61" s="136"/>
      <c r="BQ61" s="136"/>
      <c r="BR61" s="136"/>
      <c r="BS61" s="136"/>
      <c r="BT61" s="136"/>
      <c r="BU61" s="136" t="n">
        <v>3</v>
      </c>
      <c r="BV61" s="136" t="n">
        <v>3</v>
      </c>
      <c r="BW61" s="178" t="n">
        <f aca="false">(BX61*$BX$6+BY61*$BY$6+BZ61*$BZ$6+CA61*$CA$6+CB61*$CB$6+CC61*$CC$6+CD61*$CD$6+CE61*$CE$6+CF61*$CF$6+CG61*$CG$6+CH61*$CH$6+CI61*$CI$6)*1.2/60/7</f>
        <v>1.05714285714286</v>
      </c>
      <c r="BX61" s="136" t="n">
        <v>2</v>
      </c>
      <c r="BY61" s="136" t="n">
        <v>1</v>
      </c>
      <c r="BZ61" s="136" t="n">
        <v>2</v>
      </c>
      <c r="CA61" s="136" t="n">
        <v>2</v>
      </c>
      <c r="CB61" s="136"/>
      <c r="CC61" s="136"/>
      <c r="CD61" s="136"/>
      <c r="CE61" s="136"/>
      <c r="CF61" s="136"/>
      <c r="CG61" s="136" t="n">
        <v>2</v>
      </c>
      <c r="CH61" s="136" t="n">
        <v>1</v>
      </c>
      <c r="CI61" s="136" t="n">
        <v>2</v>
      </c>
    </row>
    <row r="62" customFormat="false" ht="48" hidden="false" customHeight="false" outlineLevel="0" collapsed="false">
      <c r="A62" s="166" t="n">
        <v>56</v>
      </c>
      <c r="B62" s="173" t="s">
        <v>387</v>
      </c>
      <c r="C62" s="166" t="s">
        <v>388</v>
      </c>
      <c r="D62" s="167" t="s">
        <v>389</v>
      </c>
      <c r="E62" s="168" t="s">
        <v>390</v>
      </c>
      <c r="F62" s="168" t="s">
        <v>391</v>
      </c>
      <c r="G62" s="184" t="s">
        <v>326</v>
      </c>
      <c r="H62" s="169" t="s">
        <v>206</v>
      </c>
      <c r="I62" s="166" t="s">
        <v>327</v>
      </c>
      <c r="J62" s="166" t="s">
        <v>328</v>
      </c>
      <c r="K62" s="170" t="str">
        <f aca="false">IF(W62&gt;$Y$2,IF(W62&gt;$Y$3,IF(W62&gt;$AC$2,"上級","中級"),"初級"),"基礎")</f>
        <v>初級</v>
      </c>
      <c r="L62" s="171" t="s">
        <v>158</v>
      </c>
      <c r="M62" s="172" t="n">
        <f aca="false">SUM(AE62,AX62,BW62)</f>
        <v>8.95714285714286</v>
      </c>
      <c r="N62" s="173" t="s">
        <v>159</v>
      </c>
      <c r="O62" s="174"/>
      <c r="P62" s="173"/>
      <c r="Q62" s="173"/>
      <c r="R62" s="173"/>
      <c r="S62" s="173"/>
      <c r="T62" s="173"/>
      <c r="U62" s="173"/>
      <c r="V62" s="135"/>
      <c r="W62" s="175" t="n">
        <f aca="false">SUM(X62:AD62)/SUM($X$6:$AD$6)*100</f>
        <v>40.625</v>
      </c>
      <c r="X62" s="136" t="n">
        <v>3</v>
      </c>
      <c r="Z62" s="136" t="n">
        <v>3</v>
      </c>
      <c r="AA62" s="136" t="n">
        <v>3</v>
      </c>
      <c r="AB62" s="136" t="n">
        <v>3</v>
      </c>
      <c r="AD62" s="136" t="n">
        <v>1</v>
      </c>
      <c r="AE62" s="176" t="n">
        <f aca="false">(AF62*$AF$6+AG62*$AG$6+AH62*$AH$6+AI62*$AI$6+AJ62*$AJ$6+AK62*$AK$6+AL62*$AL$6+AM62*$AM$6+AN62*$AN$6+AO62*$AO$6+AP62*$AP$6+AQ62*$AQ$6+AR62*$AR$6+AS62*$AS$6+AT62*$AT$6+AU62*$AU$6+AV62*$AV$6+AW62*$AW$6)*1.2/60/7</f>
        <v>2.24285714285714</v>
      </c>
      <c r="AF62" s="136" t="n">
        <v>4</v>
      </c>
      <c r="AG62" s="136"/>
      <c r="AH62" s="136" t="n">
        <v>1</v>
      </c>
      <c r="AI62" s="136"/>
      <c r="AJ62" s="136" t="n">
        <v>11</v>
      </c>
      <c r="AK62" s="136"/>
      <c r="AL62" s="136" t="n">
        <v>1</v>
      </c>
      <c r="AM62" s="136"/>
      <c r="AN62" s="136" t="n">
        <v>1</v>
      </c>
      <c r="AO62" s="136" t="n">
        <v>1</v>
      </c>
      <c r="AP62" s="136"/>
      <c r="AQ62" s="136"/>
      <c r="AR62" s="136"/>
      <c r="AS62" s="136"/>
      <c r="AT62" s="136"/>
      <c r="AU62" s="136"/>
      <c r="AV62" s="136"/>
      <c r="AW62" s="136" t="n">
        <v>4</v>
      </c>
      <c r="AX62" s="177" t="n">
        <f aca="false">(AY62*$AY$6+AZ62*$AZ$6+BA62*$BA$6+BB62*$BB$6+BC62*$BC$6+BD62*$BD$6+BE62*$BE$6+BF62*$BF$6+BG62*$BG$6+BH62*$BH$6+BI62*$BI$6+BJ62*$BJ$6+BK62*$BK$6+BL62*$BL$6+BM62*$BM$6+BN62*$BN$6+BO62*$BO$6+BP62*$BP$6+BQ62*$BQ$6+BR62*$BR$6+BS62*$BS$6+BT62*$BT$6+BU62*$BU$6+BV62*$BV$6)*1.2/60/7</f>
        <v>3.77142857142857</v>
      </c>
      <c r="AY62" s="136" t="n">
        <v>4</v>
      </c>
      <c r="AZ62" s="136"/>
      <c r="BA62" s="136" t="n">
        <v>1</v>
      </c>
      <c r="BB62" s="136"/>
      <c r="BC62" s="136" t="n">
        <v>1</v>
      </c>
      <c r="BD62" s="136"/>
      <c r="BE62" s="136"/>
      <c r="BF62" s="136"/>
      <c r="BG62" s="136"/>
      <c r="BH62" s="136"/>
      <c r="BI62" s="136"/>
      <c r="BJ62" s="136"/>
      <c r="BK62" s="136"/>
      <c r="BL62" s="136"/>
      <c r="BM62" s="136"/>
      <c r="BN62" s="136"/>
      <c r="BO62" s="136" t="n">
        <v>1</v>
      </c>
      <c r="BP62" s="136"/>
      <c r="BQ62" s="136"/>
      <c r="BR62" s="136"/>
      <c r="BS62" s="136"/>
      <c r="BT62" s="136"/>
      <c r="BU62" s="136" t="n">
        <v>10</v>
      </c>
      <c r="BV62" s="136" t="n">
        <v>4</v>
      </c>
      <c r="BW62" s="178" t="n">
        <f aca="false">(BX62*$BX$6+BY62*$BY$6+BZ62*$BZ$6+CA62*$CA$6+CB62*$CB$6+CC62*$CC$6+CD62*$CD$6+CE62*$CE$6+CF62*$CF$6+CG62*$CG$6+CH62*$CH$6+CI62*$CI$6)*1.2/60/7</f>
        <v>2.94285714285714</v>
      </c>
      <c r="BX62" s="136" t="n">
        <v>2</v>
      </c>
      <c r="BY62" s="136" t="n">
        <v>1</v>
      </c>
      <c r="BZ62" s="136" t="n">
        <v>11</v>
      </c>
      <c r="CA62" s="136" t="n">
        <v>2</v>
      </c>
      <c r="CB62" s="136" t="n">
        <v>10</v>
      </c>
      <c r="CC62" s="136" t="n">
        <v>1</v>
      </c>
      <c r="CD62" s="136" t="n">
        <v>2</v>
      </c>
      <c r="CE62" s="136" t="n">
        <v>2</v>
      </c>
      <c r="CF62" s="136" t="n">
        <v>3</v>
      </c>
      <c r="CG62" s="136" t="n">
        <v>3</v>
      </c>
      <c r="CH62" s="136" t="n">
        <v>3</v>
      </c>
      <c r="CI62" s="136" t="n">
        <v>2</v>
      </c>
    </row>
    <row r="63" customFormat="false" ht="36" hidden="false" customHeight="false" outlineLevel="0" collapsed="false">
      <c r="A63" s="166" t="n">
        <v>57</v>
      </c>
      <c r="B63" s="166" t="s">
        <v>392</v>
      </c>
      <c r="C63" s="166" t="s">
        <v>393</v>
      </c>
      <c r="D63" s="167" t="s">
        <v>394</v>
      </c>
      <c r="E63" s="168" t="s">
        <v>395</v>
      </c>
      <c r="F63" s="166"/>
      <c r="G63" s="169" t="s">
        <v>326</v>
      </c>
      <c r="H63" s="169" t="s">
        <v>206</v>
      </c>
      <c r="I63" s="166" t="s">
        <v>356</v>
      </c>
      <c r="J63" s="166" t="s">
        <v>328</v>
      </c>
      <c r="K63" s="170" t="str">
        <f aca="false">IF(W63&gt;$Y$2,IF(W63&gt;$Y$3,IF(W63&gt;$AC$2,"上級","中級"),"初級"),"基礎")</f>
        <v>中級</v>
      </c>
      <c r="L63" s="171"/>
      <c r="M63" s="172" t="n">
        <f aca="false">SUM(AE63,AX63,BW63)</f>
        <v>9</v>
      </c>
      <c r="N63" s="173" t="s">
        <v>159</v>
      </c>
      <c r="O63" s="174"/>
      <c r="P63" s="173"/>
      <c r="Q63" s="173"/>
      <c r="R63" s="173"/>
      <c r="S63" s="173"/>
      <c r="T63" s="173"/>
      <c r="U63" s="173"/>
      <c r="V63" s="135"/>
      <c r="W63" s="175" t="n">
        <f aca="false">SUM(X63:AD63)/SUM($X$6:$AD$6)*100</f>
        <v>50</v>
      </c>
      <c r="X63" s="136" t="n">
        <v>3</v>
      </c>
      <c r="Z63" s="136" t="n">
        <v>4</v>
      </c>
      <c r="AA63" s="136" t="n">
        <v>4</v>
      </c>
      <c r="AB63" s="136" t="n">
        <v>3</v>
      </c>
      <c r="AD63" s="136" t="n">
        <v>2</v>
      </c>
      <c r="AE63" s="176" t="n">
        <f aca="false">(AF63*$AF$6+AG63*$AG$6+AH63*$AH$6+AI63*$AI$6+AJ63*$AJ$6+AK63*$AK$6+AL63*$AL$6+AM63*$AM$6+AN63*$AN$6+AO63*$AO$6+AP63*$AP$6+AQ63*$AQ$6+AR63*$AR$6+AS63*$AS$6+AT63*$AT$6+AU63*$AU$6+AV63*$AV$6+AW63*$AW$6)*1.2/60/7</f>
        <v>2.62857142857143</v>
      </c>
      <c r="AF63" s="136" t="n">
        <v>4</v>
      </c>
      <c r="AG63" s="136"/>
      <c r="AH63" s="136" t="n">
        <v>1</v>
      </c>
      <c r="AI63" s="136"/>
      <c r="AJ63" s="136" t="n">
        <v>16</v>
      </c>
      <c r="AK63" s="136"/>
      <c r="AL63" s="136" t="n">
        <v>6</v>
      </c>
      <c r="AM63" s="136"/>
      <c r="AN63" s="136"/>
      <c r="AO63" s="136" t="n">
        <v>2</v>
      </c>
      <c r="AP63" s="136"/>
      <c r="AQ63" s="136"/>
      <c r="AR63" s="136"/>
      <c r="AS63" s="136"/>
      <c r="AT63" s="136"/>
      <c r="AU63" s="136"/>
      <c r="AV63" s="136"/>
      <c r="AW63" s="136" t="n">
        <v>4</v>
      </c>
      <c r="AX63" s="177" t="n">
        <f aca="false">(AY63*$AY$6+AZ63*$AZ$6+BA63*$BA$6+BB63*$BB$6+BC63*$BC$6+BD63*$BD$6+BE63*$BE$6+BF63*$BF$6+BG63*$BG$6+BH63*$BH$6+BI63*$BI$6+BJ63*$BJ$6+BK63*$BK$6+BL63*$BL$6+BM63*$BM$6+BN63*$BN$6+BO63*$BO$6+BP63*$BP$6+BQ63*$BQ$6+BR63*$BR$6+BS63*$BS$6+BT63*$BT$6+BU63*$BU$6+BV63*$BV$6)*1.2/60/7</f>
        <v>3.42857142857143</v>
      </c>
      <c r="AY63" s="136" t="n">
        <v>4</v>
      </c>
      <c r="AZ63" s="136"/>
      <c r="BA63" s="136" t="n">
        <v>1</v>
      </c>
      <c r="BB63" s="136"/>
      <c r="BC63" s="136"/>
      <c r="BD63" s="136" t="n">
        <v>2</v>
      </c>
      <c r="BE63" s="136"/>
      <c r="BF63" s="136"/>
      <c r="BG63" s="136" t="n">
        <v>1</v>
      </c>
      <c r="BH63" s="136"/>
      <c r="BI63" s="136"/>
      <c r="BJ63" s="136"/>
      <c r="BK63" s="136"/>
      <c r="BL63" s="136"/>
      <c r="BM63" s="136"/>
      <c r="BN63" s="136" t="n">
        <v>1</v>
      </c>
      <c r="BO63" s="136"/>
      <c r="BP63" s="136"/>
      <c r="BQ63" s="136"/>
      <c r="BR63" s="136"/>
      <c r="BS63" s="136"/>
      <c r="BT63" s="136"/>
      <c r="BU63" s="136" t="n">
        <v>6</v>
      </c>
      <c r="BV63" s="136" t="n">
        <v>4</v>
      </c>
      <c r="BW63" s="178" t="n">
        <f aca="false">(BX63*$BX$6+BY63*$BY$6+BZ63*$BZ$6+CA63*$CA$6+CB63*$CB$6+CC63*$CC$6+CD63*$CD$6+CE63*$CE$6+CF63*$CF$6+CG63*$CG$6+CH63*$CH$6+CI63*$CI$6)*1.2/60/7</f>
        <v>2.94285714285714</v>
      </c>
      <c r="BX63" s="136" t="n">
        <v>2</v>
      </c>
      <c r="BY63" s="136" t="n">
        <v>1</v>
      </c>
      <c r="BZ63" s="136" t="n">
        <v>8</v>
      </c>
      <c r="CA63" s="136" t="n">
        <v>6</v>
      </c>
      <c r="CB63" s="136" t="n">
        <v>8</v>
      </c>
      <c r="CC63" s="136" t="n">
        <v>1</v>
      </c>
      <c r="CD63" s="136" t="n">
        <v>2</v>
      </c>
      <c r="CE63" s="136" t="n">
        <v>2</v>
      </c>
      <c r="CF63" s="136" t="n">
        <v>3</v>
      </c>
      <c r="CG63" s="136" t="n">
        <v>3</v>
      </c>
      <c r="CH63" s="136" t="n">
        <v>3</v>
      </c>
      <c r="CI63" s="136" t="n">
        <v>2</v>
      </c>
    </row>
    <row r="64" customFormat="false" ht="48" hidden="false" customHeight="false" outlineLevel="0" collapsed="false">
      <c r="A64" s="166" t="n">
        <v>58</v>
      </c>
      <c r="B64" s="166" t="s">
        <v>396</v>
      </c>
      <c r="C64" s="166" t="s">
        <v>397</v>
      </c>
      <c r="D64" s="167" t="s">
        <v>398</v>
      </c>
      <c r="E64" s="168" t="s">
        <v>399</v>
      </c>
      <c r="F64" s="166"/>
      <c r="G64" s="169" t="s">
        <v>326</v>
      </c>
      <c r="H64" s="169" t="s">
        <v>206</v>
      </c>
      <c r="I64" s="166" t="s">
        <v>239</v>
      </c>
      <c r="J64" s="166" t="s">
        <v>328</v>
      </c>
      <c r="K64" s="170" t="str">
        <f aca="false">IF(W64&gt;$Y$2,IF(W64&gt;$Y$3,IF(W64&gt;$AC$2,"上級","中級"),"初級"),"基礎")</f>
        <v>上級</v>
      </c>
      <c r="L64" s="171" t="s">
        <v>254</v>
      </c>
      <c r="M64" s="172" t="n">
        <f aca="false">SUM(AE64,AX64,BW64)</f>
        <v>10.3142857142857</v>
      </c>
      <c r="N64" s="173" t="s">
        <v>159</v>
      </c>
      <c r="O64" s="174"/>
      <c r="P64" s="173"/>
      <c r="Q64" s="173"/>
      <c r="R64" s="173"/>
      <c r="S64" s="173"/>
      <c r="T64" s="173"/>
      <c r="U64" s="173"/>
      <c r="V64" s="135"/>
      <c r="W64" s="175" t="n">
        <f aca="false">SUM(X64:AD64)/SUM($X$6:$AD$6)*100</f>
        <v>75</v>
      </c>
      <c r="X64" s="136" t="n">
        <v>3</v>
      </c>
      <c r="Y64" s="136" t="n">
        <v>3</v>
      </c>
      <c r="Z64" s="136" t="n">
        <v>4</v>
      </c>
      <c r="AA64" s="136" t="n">
        <v>5</v>
      </c>
      <c r="AB64" s="136" t="n">
        <v>4</v>
      </c>
      <c r="AC64" s="136" t="n">
        <v>4</v>
      </c>
      <c r="AD64" s="136" t="n">
        <v>1</v>
      </c>
      <c r="AE64" s="176" t="n">
        <f aca="false">(AF64*$AF$6+AG64*$AG$6+AH64*$AH$6+AI64*$AI$6+AJ64*$AJ$6+AK64*$AK$6+AL64*$AL$6+AM64*$AM$6+AN64*$AN$6+AO64*$AO$6+AP64*$AP$6+AQ64*$AQ$6+AR64*$AR$6+AS64*$AS$6+AT64*$AT$6+AU64*$AU$6+AV64*$AV$6+AW64*$AW$6)*1.2/60/7</f>
        <v>0</v>
      </c>
      <c r="AF64" s="136"/>
      <c r="AG64" s="136"/>
      <c r="AH64" s="136"/>
      <c r="AI64" s="136"/>
      <c r="AJ64" s="136"/>
      <c r="AK64" s="136"/>
      <c r="AL64" s="136"/>
      <c r="AM64" s="136"/>
      <c r="AN64" s="136"/>
      <c r="AO64" s="136"/>
      <c r="AP64" s="136"/>
      <c r="AQ64" s="136"/>
      <c r="AR64" s="136"/>
      <c r="AS64" s="136"/>
      <c r="AT64" s="136"/>
      <c r="AU64" s="136"/>
      <c r="AV64" s="136"/>
      <c r="AW64" s="136"/>
      <c r="AX64" s="177" t="n">
        <f aca="false">(AY64*$AY$6+AZ64*$AZ$6+BA64*$BA$6+BB64*$BB$6+BC64*$BC$6+BD64*$BD$6+BE64*$BE$6+BF64*$BF$6+BG64*$BG$6+BH64*$BH$6+BI64*$BI$6+BJ64*$BJ$6+BK64*$BK$6+BL64*$BL$6+BM64*$BM$6+BN64*$BN$6+BO64*$BO$6+BP64*$BP$6+BQ64*$BQ$6+BR64*$BR$6+BS64*$BS$6+BT64*$BT$6+BU64*$BU$6+BV64*$BV$6)*1.2/60/7</f>
        <v>6.34285714285714</v>
      </c>
      <c r="AY64" s="136" t="n">
        <v>4</v>
      </c>
      <c r="AZ64" s="136"/>
      <c r="BA64" s="136" t="n">
        <v>2</v>
      </c>
      <c r="BB64" s="136"/>
      <c r="BC64" s="136"/>
      <c r="BD64" s="136" t="n">
        <v>1</v>
      </c>
      <c r="BE64" s="136" t="n">
        <v>2</v>
      </c>
      <c r="BF64" s="136"/>
      <c r="BG64" s="136" t="n">
        <v>1</v>
      </c>
      <c r="BH64" s="136"/>
      <c r="BI64" s="136" t="n">
        <v>2</v>
      </c>
      <c r="BJ64" s="136" t="n">
        <v>1</v>
      </c>
      <c r="BK64" s="136"/>
      <c r="BL64" s="136"/>
      <c r="BM64" s="136"/>
      <c r="BN64" s="136"/>
      <c r="BO64" s="136" t="n">
        <v>1</v>
      </c>
      <c r="BP64" s="136"/>
      <c r="BQ64" s="136" t="n">
        <v>1</v>
      </c>
      <c r="BR64" s="136"/>
      <c r="BS64" s="136"/>
      <c r="BT64" s="136" t="n">
        <v>2</v>
      </c>
      <c r="BU64" s="136" t="n">
        <v>6</v>
      </c>
      <c r="BV64" s="136" t="n">
        <v>4</v>
      </c>
      <c r="BW64" s="178" t="n">
        <f aca="false">(BX64*$BX$6+BY64*$BY$6+BZ64*$BZ$6+CA64*$CA$6+CB64*$CB$6+CC64*$CC$6+CD64*$CD$6+CE64*$CE$6+CF64*$CF$6+CG64*$CG$6+CH64*$CH$6+CI64*$CI$6)*1.2/60/7</f>
        <v>3.97142857142857</v>
      </c>
      <c r="BX64" s="136" t="n">
        <v>3</v>
      </c>
      <c r="BY64" s="136" t="n">
        <v>4</v>
      </c>
      <c r="BZ64" s="136" t="n">
        <v>6</v>
      </c>
      <c r="CA64" s="136" t="n">
        <v>6</v>
      </c>
      <c r="CB64" s="136" t="n">
        <v>8</v>
      </c>
      <c r="CC64" s="136" t="n">
        <v>3</v>
      </c>
      <c r="CD64" s="136" t="n">
        <v>2</v>
      </c>
      <c r="CE64" s="136" t="n">
        <v>3</v>
      </c>
      <c r="CF64" s="136" t="n">
        <v>4</v>
      </c>
      <c r="CG64" s="136" t="n">
        <v>3</v>
      </c>
      <c r="CH64" s="136" t="n">
        <v>4</v>
      </c>
      <c r="CI64" s="136" t="n">
        <v>3</v>
      </c>
    </row>
    <row r="65" customFormat="false" ht="48" hidden="false" customHeight="false" outlineLevel="0" collapsed="false">
      <c r="A65" s="166" t="n">
        <v>59</v>
      </c>
      <c r="B65" s="166" t="s">
        <v>400</v>
      </c>
      <c r="C65" s="166" t="s">
        <v>401</v>
      </c>
      <c r="D65" s="167" t="s">
        <v>402</v>
      </c>
      <c r="E65" s="168" t="s">
        <v>403</v>
      </c>
      <c r="F65" s="166"/>
      <c r="G65" s="169" t="s">
        <v>326</v>
      </c>
      <c r="H65" s="169" t="s">
        <v>206</v>
      </c>
      <c r="I65" s="166" t="s">
        <v>327</v>
      </c>
      <c r="J65" s="166" t="s">
        <v>328</v>
      </c>
      <c r="K65" s="170" t="str">
        <f aca="false">IF(W65&gt;$Y$2,IF(W65&gt;$Y$3,IF(W65&gt;$AC$2,"上級","中級"),"初級"),"基礎")</f>
        <v>中級</v>
      </c>
      <c r="L65" s="171" t="s">
        <v>254</v>
      </c>
      <c r="M65" s="172" t="n">
        <f aca="false">SUM(AE65,AX65,BW65)</f>
        <v>7.5</v>
      </c>
      <c r="N65" s="173" t="s">
        <v>159</v>
      </c>
      <c r="O65" s="174"/>
      <c r="P65" s="173"/>
      <c r="Q65" s="173"/>
      <c r="R65" s="173"/>
      <c r="S65" s="173"/>
      <c r="T65" s="173"/>
      <c r="U65" s="173"/>
      <c r="V65" s="135"/>
      <c r="W65" s="175" t="n">
        <f aca="false">SUM(X65:AD65)/SUM($X$6:$AD$6)*100</f>
        <v>46.875</v>
      </c>
      <c r="X65" s="136" t="n">
        <v>2</v>
      </c>
      <c r="Z65" s="136" t="n">
        <v>2</v>
      </c>
      <c r="AA65" s="136" t="n">
        <v>3</v>
      </c>
      <c r="AB65" s="136" t="n">
        <v>3</v>
      </c>
      <c r="AC65" s="136" t="n">
        <v>4</v>
      </c>
      <c r="AD65" s="136" t="n">
        <v>1</v>
      </c>
      <c r="AE65" s="176" t="n">
        <f aca="false">(AF65*$AF$6+AG65*$AG$6+AH65*$AH$6+AI65*$AI$6+AJ65*$AJ$6+AK65*$AK$6+AL65*$AL$6+AM65*$AM$6+AN65*$AN$6+AO65*$AO$6+AP65*$AP$6+AQ65*$AQ$6+AR65*$AR$6+AS65*$AS$6+AT65*$AT$6+AU65*$AU$6+AV65*$AV$6+AW65*$AW$6)*1.2/60/7</f>
        <v>1.75714285714286</v>
      </c>
      <c r="AF65" s="136" t="n">
        <v>2</v>
      </c>
      <c r="AG65" s="136"/>
      <c r="AH65" s="136" t="n">
        <v>1</v>
      </c>
      <c r="AI65" s="136"/>
      <c r="AJ65" s="136" t="n">
        <v>9</v>
      </c>
      <c r="AK65" s="136"/>
      <c r="AL65" s="136" t="n">
        <v>7</v>
      </c>
      <c r="AM65" s="136"/>
      <c r="AN65" s="136" t="n">
        <v>2</v>
      </c>
      <c r="AO65" s="136"/>
      <c r="AP65" s="136"/>
      <c r="AQ65" s="136"/>
      <c r="AR65" s="136"/>
      <c r="AS65" s="136" t="n">
        <v>1</v>
      </c>
      <c r="AT65" s="136"/>
      <c r="AU65" s="136"/>
      <c r="AV65" s="136"/>
      <c r="AW65" s="136" t="n">
        <v>2</v>
      </c>
      <c r="AX65" s="177" t="n">
        <f aca="false">(AY65*$AY$6+AZ65*$AZ$6+BA65*$BA$6+BB65*$BB$6+BC65*$BC$6+BD65*$BD$6+BE65*$BE$6+BF65*$BF$6+BG65*$BG$6+BH65*$BH$6+BI65*$BI$6+BJ65*$BJ$6+BK65*$BK$6+BL65*$BL$6+BM65*$BM$6+BN65*$BN$6+BO65*$BO$6+BP65*$BP$6+BQ65*$BQ$6+BR65*$BR$6+BS65*$BS$6+BT65*$BT$6+BU65*$BU$6+BV65*$BV$6)*1.2/60/7</f>
        <v>2.82857142857143</v>
      </c>
      <c r="AY65" s="136" t="n">
        <v>3</v>
      </c>
      <c r="AZ65" s="136"/>
      <c r="BA65" s="136" t="n">
        <v>1</v>
      </c>
      <c r="BB65" s="136"/>
      <c r="BC65" s="136" t="n">
        <v>1</v>
      </c>
      <c r="BD65" s="136"/>
      <c r="BE65" s="136"/>
      <c r="BF65" s="136"/>
      <c r="BG65" s="136" t="n">
        <v>1</v>
      </c>
      <c r="BH65" s="136"/>
      <c r="BI65" s="136"/>
      <c r="BJ65" s="136" t="n">
        <v>1</v>
      </c>
      <c r="BK65" s="136"/>
      <c r="BL65" s="136"/>
      <c r="BM65" s="136" t="n">
        <v>1</v>
      </c>
      <c r="BN65" s="136"/>
      <c r="BO65" s="136"/>
      <c r="BP65" s="136"/>
      <c r="BQ65" s="136"/>
      <c r="BR65" s="136"/>
      <c r="BS65" s="136"/>
      <c r="BT65" s="136"/>
      <c r="BU65" s="136" t="n">
        <v>6</v>
      </c>
      <c r="BV65" s="136" t="n">
        <v>3</v>
      </c>
      <c r="BW65" s="178" t="n">
        <f aca="false">(BX65*$BX$6+BY65*$BY$6+BZ65*$BZ$6+CA65*$CA$6+CB65*$CB$6+CC65*$CC$6+CD65*$CD$6+CE65*$CE$6+CF65*$CF$6+CG65*$CG$6+CH65*$CH$6+CI65*$CI$6)*1.2/60/7</f>
        <v>2.91428571428571</v>
      </c>
      <c r="BX65" s="136" t="n">
        <v>2</v>
      </c>
      <c r="BY65" s="136" t="n">
        <v>1</v>
      </c>
      <c r="BZ65" s="136" t="n">
        <v>9</v>
      </c>
      <c r="CA65" s="136" t="n">
        <v>2</v>
      </c>
      <c r="CB65" s="136" t="n">
        <v>16</v>
      </c>
      <c r="CC65" s="136" t="n">
        <v>1</v>
      </c>
      <c r="CD65" s="136" t="n">
        <v>2</v>
      </c>
      <c r="CE65" s="136" t="n">
        <v>2</v>
      </c>
      <c r="CF65" s="136" t="n">
        <v>3</v>
      </c>
      <c r="CG65" s="136" t="n">
        <v>3</v>
      </c>
      <c r="CH65" s="136" t="n">
        <v>2</v>
      </c>
      <c r="CI65" s="136" t="n">
        <v>2</v>
      </c>
    </row>
    <row r="66" customFormat="false" ht="36" hidden="false" customHeight="false" outlineLevel="0" collapsed="false">
      <c r="A66" s="166" t="n">
        <v>60</v>
      </c>
      <c r="B66" s="166" t="s">
        <v>404</v>
      </c>
      <c r="C66" s="166" t="s">
        <v>405</v>
      </c>
      <c r="D66" s="167" t="s">
        <v>406</v>
      </c>
      <c r="E66" s="168" t="s">
        <v>407</v>
      </c>
      <c r="F66" s="166"/>
      <c r="G66" s="169" t="s">
        <v>326</v>
      </c>
      <c r="H66" s="169" t="s">
        <v>206</v>
      </c>
      <c r="I66" s="166" t="s">
        <v>181</v>
      </c>
      <c r="J66" s="166" t="s">
        <v>328</v>
      </c>
      <c r="K66" s="170" t="str">
        <f aca="false">IF(W66&gt;$Y$2,IF(W66&gt;$Y$3,IF(W66&gt;$AC$2,"上級","中級"),"初級"),"基礎")</f>
        <v>中級</v>
      </c>
      <c r="L66" s="171" t="s">
        <v>176</v>
      </c>
      <c r="M66" s="172" t="n">
        <f aca="false">SUM(AE66,AX66,BW66)</f>
        <v>7.91428571428572</v>
      </c>
      <c r="N66" s="173" t="s">
        <v>159</v>
      </c>
      <c r="O66" s="174"/>
      <c r="P66" s="173"/>
      <c r="Q66" s="173"/>
      <c r="R66" s="173"/>
      <c r="S66" s="173"/>
      <c r="T66" s="173"/>
      <c r="U66" s="173"/>
      <c r="V66" s="135"/>
      <c r="W66" s="175" t="n">
        <f aca="false">SUM(X66:AD66)/SUM($X$6:$AD$6)*100</f>
        <v>56.25</v>
      </c>
      <c r="X66" s="136" t="n">
        <v>3</v>
      </c>
      <c r="Z66" s="136" t="n">
        <v>3</v>
      </c>
      <c r="AA66" s="136" t="n">
        <v>4</v>
      </c>
      <c r="AB66" s="136" t="n">
        <v>3</v>
      </c>
      <c r="AC66" s="136" t="n">
        <v>4</v>
      </c>
      <c r="AD66" s="136" t="n">
        <v>1</v>
      </c>
      <c r="AE66" s="176" t="n">
        <f aca="false">(AF66*$AF$6+AG66*$AG$6+AH66*$AH$6+AI66*$AI$6+AJ66*$AJ$6+AK66*$AK$6+AL66*$AL$6+AM66*$AM$6+AN66*$AN$6+AO66*$AO$6+AP66*$AP$6+AQ66*$AQ$6+AR66*$AR$6+AS66*$AS$6+AT66*$AT$6+AU66*$AU$6+AV66*$AV$6+AW66*$AW$6)*1.2/60/7</f>
        <v>0</v>
      </c>
      <c r="AF66" s="136"/>
      <c r="AG66" s="136"/>
      <c r="AH66" s="136"/>
      <c r="AI66" s="136"/>
      <c r="AJ66" s="136"/>
      <c r="AK66" s="136"/>
      <c r="AL66" s="136"/>
      <c r="AM66" s="136"/>
      <c r="AN66" s="136"/>
      <c r="AO66" s="136"/>
      <c r="AP66" s="136"/>
      <c r="AQ66" s="136"/>
      <c r="AR66" s="136"/>
      <c r="AS66" s="136"/>
      <c r="AT66" s="136"/>
      <c r="AU66" s="136"/>
      <c r="AV66" s="136"/>
      <c r="AW66" s="136"/>
      <c r="AX66" s="177" t="n">
        <f aca="false">(AY66*$AY$6+AZ66*$AZ$6+BA66*$BA$6+BB66*$BB$6+BC66*$BC$6+BD66*$BD$6+BE66*$BE$6+BF66*$BF$6+BG66*$BG$6+BH66*$BH$6+BI66*$BI$6+BJ66*$BJ$6+BK66*$BK$6+BL66*$BL$6+BM66*$BM$6+BN66*$BN$6+BO66*$BO$6+BP66*$BP$6+BQ66*$BQ$6+BR66*$BR$6+BS66*$BS$6+BT66*$BT$6+BU66*$BU$6+BV66*$BV$6)*1.2/60/7</f>
        <v>3.94285714285714</v>
      </c>
      <c r="AY66" s="136" t="n">
        <v>4</v>
      </c>
      <c r="AZ66" s="136"/>
      <c r="BA66" s="136" t="n">
        <v>1</v>
      </c>
      <c r="BB66" s="136"/>
      <c r="BC66" s="136"/>
      <c r="BD66" s="136" t="n">
        <v>1</v>
      </c>
      <c r="BE66" s="136"/>
      <c r="BF66" s="136"/>
      <c r="BG66" s="136" t="n">
        <v>2</v>
      </c>
      <c r="BH66" s="136"/>
      <c r="BI66" s="136"/>
      <c r="BJ66" s="136" t="n">
        <v>1</v>
      </c>
      <c r="BK66" s="136"/>
      <c r="BL66" s="136"/>
      <c r="BM66" s="136"/>
      <c r="BN66" s="136" t="n">
        <v>1</v>
      </c>
      <c r="BO66" s="136"/>
      <c r="BP66" s="136"/>
      <c r="BQ66" s="136"/>
      <c r="BR66" s="136"/>
      <c r="BS66" s="136"/>
      <c r="BT66" s="136"/>
      <c r="BU66" s="136" t="n">
        <v>8</v>
      </c>
      <c r="BV66" s="136" t="n">
        <v>4</v>
      </c>
      <c r="BW66" s="178" t="n">
        <f aca="false">(BX66*$BX$6+BY66*$BY$6+BZ66*$BZ$6+CA66*$CA$6+CB66*$CB$6+CC66*$CC$6+CD66*$CD$6+CE66*$CE$6+CF66*$CF$6+CG66*$CG$6+CH66*$CH$6+CI66*$CI$6)*1.2/60/7</f>
        <v>3.97142857142857</v>
      </c>
      <c r="BX66" s="136" t="n">
        <v>3</v>
      </c>
      <c r="BY66" s="136" t="n">
        <v>3</v>
      </c>
      <c r="BZ66" s="136" t="n">
        <v>13</v>
      </c>
      <c r="CA66" s="136" t="n">
        <v>6</v>
      </c>
      <c r="CB66" s="136" t="n">
        <v>12</v>
      </c>
      <c r="CC66" s="136" t="n">
        <v>1</v>
      </c>
      <c r="CD66" s="136" t="n">
        <v>2</v>
      </c>
      <c r="CE66" s="136" t="n">
        <v>5</v>
      </c>
      <c r="CF66" s="136" t="n">
        <v>3</v>
      </c>
      <c r="CG66" s="136" t="n">
        <v>3</v>
      </c>
      <c r="CH66" s="136" t="n">
        <v>3</v>
      </c>
      <c r="CI66" s="136" t="n">
        <v>3</v>
      </c>
    </row>
    <row r="67" customFormat="false" ht="36" hidden="false" customHeight="false" outlineLevel="0" collapsed="false">
      <c r="A67" s="166" t="n">
        <v>61</v>
      </c>
      <c r="B67" s="166" t="s">
        <v>408</v>
      </c>
      <c r="C67" s="166" t="s">
        <v>409</v>
      </c>
      <c r="D67" s="167" t="s">
        <v>410</v>
      </c>
      <c r="E67" s="168" t="s">
        <v>411</v>
      </c>
      <c r="F67" s="168" t="s">
        <v>412</v>
      </c>
      <c r="G67" s="169" t="s">
        <v>326</v>
      </c>
      <c r="H67" s="169" t="s">
        <v>206</v>
      </c>
      <c r="I67" s="166" t="s">
        <v>181</v>
      </c>
      <c r="J67" s="166" t="s">
        <v>328</v>
      </c>
      <c r="K67" s="170" t="str">
        <f aca="false">IF(W67&gt;$Y$2,IF(W67&gt;$Y$3,IF(W67&gt;$AC$2,"上級","中級"),"初級"),"基礎")</f>
        <v>中級</v>
      </c>
      <c r="L67" s="171" t="s">
        <v>176</v>
      </c>
      <c r="M67" s="172" t="n">
        <f aca="false">SUM(AE67,AX67,BW67)</f>
        <v>7.57142857142857</v>
      </c>
      <c r="N67" s="173" t="s">
        <v>159</v>
      </c>
      <c r="O67" s="174"/>
      <c r="P67" s="173"/>
      <c r="Q67" s="173"/>
      <c r="R67" s="173"/>
      <c r="S67" s="173"/>
      <c r="T67" s="173"/>
      <c r="U67" s="173"/>
      <c r="V67" s="135"/>
      <c r="W67" s="175" t="n">
        <f aca="false">SUM(X67:AD67)/SUM($X$6:$AD$6)*100</f>
        <v>53.125</v>
      </c>
      <c r="X67" s="136" t="n">
        <v>3</v>
      </c>
      <c r="Z67" s="136" t="n">
        <v>4</v>
      </c>
      <c r="AA67" s="136" t="n">
        <v>3</v>
      </c>
      <c r="AB67" s="136" t="n">
        <v>3</v>
      </c>
      <c r="AC67" s="136" t="n">
        <v>4</v>
      </c>
      <c r="AE67" s="176" t="n">
        <f aca="false">(AF67*$AF$6+AG67*$AG$6+AH67*$AH$6+AI67*$AI$6+AJ67*$AJ$6+AK67*$AK$6+AL67*$AL$6+AM67*$AM$6+AN67*$AN$6+AO67*$AO$6+AP67*$AP$6+AQ67*$AQ$6+AR67*$AR$6+AS67*$AS$6+AT67*$AT$6+AU67*$AU$6+AV67*$AV$6+AW67*$AW$6)*1.2/60/7</f>
        <v>0</v>
      </c>
      <c r="AF67" s="136"/>
      <c r="AG67" s="136"/>
      <c r="AH67" s="136"/>
      <c r="AI67" s="136"/>
      <c r="AJ67" s="136"/>
      <c r="AK67" s="136"/>
      <c r="AL67" s="136"/>
      <c r="AM67" s="136"/>
      <c r="AN67" s="136"/>
      <c r="AO67" s="136"/>
      <c r="AP67" s="136"/>
      <c r="AQ67" s="136"/>
      <c r="AR67" s="136"/>
      <c r="AS67" s="136"/>
      <c r="AT67" s="136"/>
      <c r="AU67" s="136"/>
      <c r="AV67" s="136"/>
      <c r="AW67" s="136"/>
      <c r="AX67" s="177" t="n">
        <f aca="false">(AY67*$AY$6+AZ67*$AZ$6+BA67*$BA$6+BB67*$BB$6+BC67*$BC$6+BD67*$BD$6+BE67*$BE$6+BF67*$BF$6+BG67*$BG$6+BH67*$BH$6+BI67*$BI$6+BJ67*$BJ$6+BK67*$BK$6+BL67*$BL$6+BM67*$BM$6+BN67*$BN$6+BO67*$BO$6+BP67*$BP$6+BQ67*$BQ$6+BR67*$BR$6+BS67*$BS$6+BT67*$BT$6+BU67*$BU$6+BV67*$BV$6)*1.2/60/7</f>
        <v>3.68571428571429</v>
      </c>
      <c r="AY67" s="136" t="n">
        <v>5</v>
      </c>
      <c r="AZ67" s="136"/>
      <c r="BA67" s="136" t="n">
        <v>1</v>
      </c>
      <c r="BB67" s="136"/>
      <c r="BC67" s="136" t="n">
        <v>1</v>
      </c>
      <c r="BD67" s="136"/>
      <c r="BE67" s="136"/>
      <c r="BF67" s="136"/>
      <c r="BG67" s="136"/>
      <c r="BH67" s="136"/>
      <c r="BI67" s="136"/>
      <c r="BJ67" s="136" t="n">
        <v>1</v>
      </c>
      <c r="BK67" s="136"/>
      <c r="BL67" s="136"/>
      <c r="BM67" s="136"/>
      <c r="BN67" s="136" t="n">
        <v>1</v>
      </c>
      <c r="BO67" s="136"/>
      <c r="BP67" s="136"/>
      <c r="BQ67" s="136"/>
      <c r="BR67" s="136"/>
      <c r="BS67" s="136"/>
      <c r="BT67" s="136"/>
      <c r="BU67" s="136" t="n">
        <v>8</v>
      </c>
      <c r="BV67" s="136" t="n">
        <v>5</v>
      </c>
      <c r="BW67" s="178" t="n">
        <f aca="false">(BX67*$BX$6+BY67*$BY$6+BZ67*$BZ$6+CA67*$CA$6+CB67*$CB$6+CC67*$CC$6+CD67*$CD$6+CE67*$CE$6+CF67*$CF$6+CG67*$CG$6+CH67*$CH$6+CI67*$CI$6)*1.2/60/7</f>
        <v>3.88571428571429</v>
      </c>
      <c r="BX67" s="136" t="n">
        <v>3</v>
      </c>
      <c r="BY67" s="136" t="n">
        <v>2</v>
      </c>
      <c r="BZ67" s="136" t="n">
        <v>13</v>
      </c>
      <c r="CA67" s="136" t="n">
        <v>2</v>
      </c>
      <c r="CB67" s="136" t="n">
        <v>20</v>
      </c>
      <c r="CC67" s="136" t="n">
        <v>1</v>
      </c>
      <c r="CD67" s="136" t="n">
        <v>2</v>
      </c>
      <c r="CE67" s="136" t="n">
        <v>2</v>
      </c>
      <c r="CF67" s="136" t="n">
        <v>5</v>
      </c>
      <c r="CG67" s="136" t="n">
        <v>4</v>
      </c>
      <c r="CH67" s="136" t="n">
        <v>2</v>
      </c>
      <c r="CI67" s="136" t="n">
        <v>3</v>
      </c>
    </row>
    <row r="68" customFormat="false" ht="48" hidden="false" customHeight="false" outlineLevel="0" collapsed="false">
      <c r="A68" s="166" t="n">
        <v>62</v>
      </c>
      <c r="B68" s="166" t="s">
        <v>413</v>
      </c>
      <c r="C68" s="166" t="s">
        <v>414</v>
      </c>
      <c r="D68" s="167" t="s">
        <v>415</v>
      </c>
      <c r="E68" s="168" t="s">
        <v>416</v>
      </c>
      <c r="F68" s="166"/>
      <c r="G68" s="169" t="s">
        <v>326</v>
      </c>
      <c r="H68" s="169" t="s">
        <v>206</v>
      </c>
      <c r="I68" s="166" t="s">
        <v>327</v>
      </c>
      <c r="J68" s="166" t="s">
        <v>328</v>
      </c>
      <c r="K68" s="170" t="str">
        <f aca="false">IF(W68&gt;$Y$2,IF(W68&gt;$Y$3,IF(W68&gt;$AC$2,"上級","中級"),"初級"),"基礎")</f>
        <v>初級</v>
      </c>
      <c r="L68" s="171" t="s">
        <v>176</v>
      </c>
      <c r="M68" s="172" t="n">
        <f aca="false">SUM(AE68,AX68,BW68)</f>
        <v>5.6</v>
      </c>
      <c r="N68" s="173" t="s">
        <v>159</v>
      </c>
      <c r="O68" s="174"/>
      <c r="P68" s="173"/>
      <c r="Q68" s="173"/>
      <c r="R68" s="173"/>
      <c r="S68" s="173"/>
      <c r="T68" s="173"/>
      <c r="U68" s="173"/>
      <c r="V68" s="135"/>
      <c r="W68" s="175" t="n">
        <f aca="false">SUM(X68:AD68)/SUM($X$6:$AD$6)*100</f>
        <v>34.375</v>
      </c>
      <c r="X68" s="136" t="n">
        <v>2</v>
      </c>
      <c r="Z68" s="136" t="n">
        <v>3</v>
      </c>
      <c r="AA68" s="136" t="n">
        <v>2</v>
      </c>
      <c r="AB68" s="136" t="n">
        <v>3</v>
      </c>
      <c r="AD68" s="136" t="n">
        <v>1</v>
      </c>
      <c r="AE68" s="176" t="n">
        <f aca="false">(AF68*$AF$6+AG68*$AG$6+AH68*$AH$6+AI68*$AI$6+AJ68*$AJ$6+AK68*$AK$6+AL68*$AL$6+AM68*$AM$6+AN68*$AN$6+AO68*$AO$6+AP68*$AP$6+AQ68*$AQ$6+AR68*$AR$6+AS68*$AS$6+AT68*$AT$6+AU68*$AU$6+AV68*$AV$6+AW68*$AW$6)*1.2/60/7</f>
        <v>1.57142857142857</v>
      </c>
      <c r="AF68" s="136" t="n">
        <v>2</v>
      </c>
      <c r="AG68" s="136"/>
      <c r="AH68" s="136" t="n">
        <v>1</v>
      </c>
      <c r="AI68" s="136"/>
      <c r="AJ68" s="136" t="n">
        <v>11</v>
      </c>
      <c r="AK68" s="136"/>
      <c r="AL68" s="136" t="n">
        <v>2</v>
      </c>
      <c r="AM68" s="136"/>
      <c r="AN68" s="136" t="n">
        <v>3</v>
      </c>
      <c r="AO68" s="136"/>
      <c r="AP68" s="136"/>
      <c r="AQ68" s="136"/>
      <c r="AR68" s="136"/>
      <c r="AS68" s="136"/>
      <c r="AT68" s="136"/>
      <c r="AU68" s="136"/>
      <c r="AV68" s="136"/>
      <c r="AW68" s="136" t="n">
        <v>2</v>
      </c>
      <c r="AX68" s="177" t="n">
        <f aca="false">(AY68*$AY$6+AZ68*$AZ$6+BA68*$BA$6+BB68*$BB$6+BC68*$BC$6+BD68*$BD$6+BE68*$BE$6+BF68*$BF$6+BG68*$BG$6+BH68*$BH$6+BI68*$BI$6+BJ68*$BJ$6+BK68*$BK$6+BL68*$BL$6+BM68*$BM$6+BN68*$BN$6+BO68*$BO$6+BP68*$BP$6+BQ68*$BQ$6+BR68*$BR$6+BS68*$BS$6+BT68*$BT$6+BU68*$BU$6+BV68*$BV$6)*1.2/60/7</f>
        <v>1.54285714285714</v>
      </c>
      <c r="AY68" s="136" t="n">
        <v>2</v>
      </c>
      <c r="AZ68" s="136"/>
      <c r="BA68" s="136" t="n">
        <v>1</v>
      </c>
      <c r="BB68" s="136"/>
      <c r="BC68" s="136"/>
      <c r="BD68" s="136"/>
      <c r="BE68" s="136"/>
      <c r="BF68" s="136"/>
      <c r="BG68" s="136"/>
      <c r="BH68" s="136"/>
      <c r="BI68" s="136"/>
      <c r="BJ68" s="136"/>
      <c r="BK68" s="136"/>
      <c r="BL68" s="136"/>
      <c r="BM68" s="136" t="n">
        <v>1</v>
      </c>
      <c r="BN68" s="136"/>
      <c r="BO68" s="136"/>
      <c r="BP68" s="136"/>
      <c r="BQ68" s="136"/>
      <c r="BR68" s="136"/>
      <c r="BS68" s="136"/>
      <c r="BT68" s="136"/>
      <c r="BU68" s="136" t="n">
        <v>4</v>
      </c>
      <c r="BV68" s="136" t="n">
        <v>2</v>
      </c>
      <c r="BW68" s="178" t="n">
        <f aca="false">(BX68*$BX$6+BY68*$BY$6+BZ68*$BZ$6+CA68*$CA$6+CB68*$CB$6+CC68*$CC$6+CD68*$CD$6+CE68*$CE$6+CF68*$CF$6+CG68*$CG$6+CH68*$CH$6+CI68*$CI$6)*1.2/60/7</f>
        <v>2.48571428571429</v>
      </c>
      <c r="BX68" s="136" t="n">
        <v>1</v>
      </c>
      <c r="BY68" s="136" t="n">
        <v>1</v>
      </c>
      <c r="BZ68" s="136" t="n">
        <v>11</v>
      </c>
      <c r="CA68" s="136" t="n">
        <v>3</v>
      </c>
      <c r="CB68" s="136" t="n">
        <v>10</v>
      </c>
      <c r="CC68" s="136" t="n">
        <v>1</v>
      </c>
      <c r="CD68" s="136" t="n">
        <v>2</v>
      </c>
      <c r="CE68" s="136" t="n">
        <v>3</v>
      </c>
      <c r="CF68" s="136" t="n">
        <v>2</v>
      </c>
      <c r="CG68" s="136" t="n">
        <v>2</v>
      </c>
      <c r="CH68" s="136" t="n">
        <v>2</v>
      </c>
      <c r="CI68" s="136" t="n">
        <v>1</v>
      </c>
    </row>
    <row r="69" customFormat="false" ht="36" hidden="false" customHeight="false" outlineLevel="0" collapsed="false">
      <c r="A69" s="166" t="n">
        <v>63</v>
      </c>
      <c r="B69" s="166" t="s">
        <v>417</v>
      </c>
      <c r="C69" s="166" t="s">
        <v>418</v>
      </c>
      <c r="D69" s="167" t="s">
        <v>419</v>
      </c>
      <c r="E69" s="168" t="s">
        <v>420</v>
      </c>
      <c r="F69" s="168" t="s">
        <v>421</v>
      </c>
      <c r="G69" s="169" t="s">
        <v>326</v>
      </c>
      <c r="H69" s="169" t="s">
        <v>206</v>
      </c>
      <c r="I69" s="166" t="s">
        <v>356</v>
      </c>
      <c r="J69" s="166" t="s">
        <v>328</v>
      </c>
      <c r="K69" s="170" t="str">
        <f aca="false">IF(W69&gt;$Y$2,IF(W69&gt;$Y$3,IF(W69&gt;$AC$2,"上級","中級"),"初級"),"基礎")</f>
        <v>中級</v>
      </c>
      <c r="L69" s="171" t="s">
        <v>176</v>
      </c>
      <c r="M69" s="172" t="n">
        <f aca="false">SUM(AE69,AX69,BW69)</f>
        <v>8.11428571428571</v>
      </c>
      <c r="N69" s="173" t="s">
        <v>159</v>
      </c>
      <c r="O69" s="174"/>
      <c r="P69" s="173"/>
      <c r="Q69" s="173"/>
      <c r="R69" s="173"/>
      <c r="S69" s="173"/>
      <c r="T69" s="173"/>
      <c r="U69" s="173"/>
      <c r="V69" s="135"/>
      <c r="W69" s="175" t="n">
        <f aca="false">SUM(X69:AD69)/SUM($X$6:$AD$6)*100</f>
        <v>46.875</v>
      </c>
      <c r="X69" s="136" t="n">
        <v>3</v>
      </c>
      <c r="Z69" s="136" t="n">
        <v>3</v>
      </c>
      <c r="AA69" s="136" t="n">
        <v>2</v>
      </c>
      <c r="AB69" s="136" t="n">
        <v>3</v>
      </c>
      <c r="AC69" s="136" t="n">
        <v>4</v>
      </c>
      <c r="AE69" s="176" t="n">
        <f aca="false">(AF69*$AF$6+AG69*$AG$6+AH69*$AH$6+AI69*$AI$6+AJ69*$AJ$6+AK69*$AK$6+AL69*$AL$6+AM69*$AM$6+AN69*$AN$6+AO69*$AO$6+AP69*$AP$6+AQ69*$AQ$6+AR69*$AR$6+AS69*$AS$6+AT69*$AT$6+AU69*$AU$6+AV69*$AV$6+AW69*$AW$6)*1.2/60/7</f>
        <v>1.8</v>
      </c>
      <c r="AF69" s="136" t="n">
        <v>3</v>
      </c>
      <c r="AG69" s="136"/>
      <c r="AH69" s="136" t="n">
        <v>1</v>
      </c>
      <c r="AI69" s="136"/>
      <c r="AJ69" s="136" t="n">
        <v>8</v>
      </c>
      <c r="AK69" s="136"/>
      <c r="AL69" s="136"/>
      <c r="AM69" s="136"/>
      <c r="AN69" s="136" t="n">
        <v>1</v>
      </c>
      <c r="AO69" s="136"/>
      <c r="AP69" s="136"/>
      <c r="AQ69" s="136"/>
      <c r="AR69" s="136"/>
      <c r="AS69" s="136" t="n">
        <v>1</v>
      </c>
      <c r="AT69" s="136"/>
      <c r="AU69" s="136"/>
      <c r="AV69" s="136"/>
      <c r="AW69" s="136" t="n">
        <v>3</v>
      </c>
      <c r="AX69" s="177" t="n">
        <f aca="false">(AY69*$AY$6+AZ69*$AZ$6+BA69*$BA$6+BB69*$BB$6+BC69*$BC$6+BD69*$BD$6+BE69*$BE$6+BF69*$BF$6+BG69*$BG$6+BH69*$BH$6+BI69*$BI$6+BJ69*$BJ$6+BK69*$BK$6+BL69*$BL$6+BM69*$BM$6+BN69*$BN$6+BO69*$BO$6+BP69*$BP$6+BQ69*$BQ$6+BR69*$BR$6+BS69*$BS$6+BT69*$BT$6+BU69*$BU$6+BV69*$BV$6)*1.2/60/7</f>
        <v>3.42857142857143</v>
      </c>
      <c r="AY69" s="136" t="n">
        <v>4</v>
      </c>
      <c r="AZ69" s="136"/>
      <c r="BA69" s="136" t="n">
        <v>1</v>
      </c>
      <c r="BB69" s="136"/>
      <c r="BC69" s="136" t="n">
        <v>1</v>
      </c>
      <c r="BD69" s="136"/>
      <c r="BE69" s="136"/>
      <c r="BF69" s="136"/>
      <c r="BG69" s="136" t="n">
        <v>1</v>
      </c>
      <c r="BH69" s="136"/>
      <c r="BI69" s="136"/>
      <c r="BJ69" s="136" t="n">
        <v>1</v>
      </c>
      <c r="BK69" s="136"/>
      <c r="BL69" s="136"/>
      <c r="BM69" s="136" t="n">
        <v>1</v>
      </c>
      <c r="BN69" s="136"/>
      <c r="BO69" s="136"/>
      <c r="BP69" s="136"/>
      <c r="BQ69" s="136"/>
      <c r="BR69" s="136"/>
      <c r="BS69" s="136"/>
      <c r="BT69" s="136"/>
      <c r="BU69" s="136" t="n">
        <v>8</v>
      </c>
      <c r="BV69" s="136" t="n">
        <v>4</v>
      </c>
      <c r="BW69" s="178" t="n">
        <f aca="false">(BX69*$BX$6+BY69*$BY$6+BZ69*$BZ$6+CA69*$CA$6+CB69*$CB$6+CC69*$CC$6+CD69*$CD$6+CE69*$CE$6+CF69*$CF$6+CG69*$CG$6+CH69*$CH$6+CI69*$CI$6)*1.2/60/7</f>
        <v>2.88571428571429</v>
      </c>
      <c r="BX69" s="136" t="n">
        <v>3</v>
      </c>
      <c r="BY69" s="136" t="n">
        <v>1</v>
      </c>
      <c r="BZ69" s="136" t="n">
        <v>8</v>
      </c>
      <c r="CA69" s="136" t="n">
        <v>1</v>
      </c>
      <c r="CB69" s="136" t="n">
        <v>16</v>
      </c>
      <c r="CC69" s="136" t="n">
        <v>1</v>
      </c>
      <c r="CD69" s="136" t="n">
        <v>2</v>
      </c>
      <c r="CE69" s="136" t="n">
        <v>1</v>
      </c>
      <c r="CF69" s="136" t="n">
        <v>3</v>
      </c>
      <c r="CG69" s="136" t="n">
        <v>3</v>
      </c>
      <c r="CH69" s="136" t="n">
        <v>1</v>
      </c>
      <c r="CI69" s="136" t="n">
        <v>3</v>
      </c>
    </row>
    <row r="70" customFormat="false" ht="36" hidden="false" customHeight="false" outlineLevel="0" collapsed="false">
      <c r="A70" s="166" t="n">
        <v>64</v>
      </c>
      <c r="B70" s="166" t="s">
        <v>422</v>
      </c>
      <c r="C70" s="166" t="s">
        <v>423</v>
      </c>
      <c r="D70" s="167" t="s">
        <v>424</v>
      </c>
      <c r="E70" s="168" t="s">
        <v>425</v>
      </c>
      <c r="F70" s="168" t="s">
        <v>426</v>
      </c>
      <c r="G70" s="169" t="s">
        <v>427</v>
      </c>
      <c r="H70" s="169" t="s">
        <v>206</v>
      </c>
      <c r="I70" s="166" t="s">
        <v>181</v>
      </c>
      <c r="J70" s="166" t="s">
        <v>328</v>
      </c>
      <c r="K70" s="170" t="str">
        <f aca="false">IF(W70&gt;$Y$2,IF(W70&gt;$Y$3,IF(W70&gt;$AC$2,"上級","中級"),"初級"),"基礎")</f>
        <v>初級</v>
      </c>
      <c r="L70" s="171"/>
      <c r="M70" s="172" t="n">
        <f aca="false">SUM(AE70,AX70,BW70)</f>
        <v>5.2</v>
      </c>
      <c r="N70" s="173" t="s">
        <v>159</v>
      </c>
      <c r="O70" s="185"/>
      <c r="P70" s="185"/>
      <c r="Q70" s="185"/>
      <c r="R70" s="185"/>
      <c r="S70" s="185"/>
      <c r="T70" s="185"/>
      <c r="U70" s="185"/>
      <c r="V70" s="135"/>
      <c r="W70" s="175" t="n">
        <f aca="false">SUM(X70:AD70)/SUM($X$6:$AD$6)*100</f>
        <v>43.75</v>
      </c>
      <c r="X70" s="136" t="n">
        <v>2</v>
      </c>
      <c r="Z70" s="136" t="n">
        <v>2</v>
      </c>
      <c r="AA70" s="136" t="n">
        <v>3</v>
      </c>
      <c r="AB70" s="136" t="n">
        <v>3</v>
      </c>
      <c r="AC70" s="136" t="n">
        <v>4</v>
      </c>
      <c r="AE70" s="176" t="n">
        <f aca="false">(AF70*$AF$6+AG70*$AG$6+AH70*$AH$6+AI70*$AI$6+AJ70*$AJ$6+AK70*$AK$6+AL70*$AL$6+AM70*$AM$6+AN70*$AN$6+AO70*$AO$6+AP70*$AP$6+AQ70*$AQ$6+AR70*$AR$6+AS70*$AS$6+AT70*$AT$6+AU70*$AU$6+AV70*$AV$6+AW70*$AW$6)*1.2/60/7</f>
        <v>0</v>
      </c>
      <c r="AF70" s="136"/>
      <c r="AG70" s="136"/>
      <c r="AH70" s="136"/>
      <c r="AI70" s="136"/>
      <c r="AJ70" s="136"/>
      <c r="AK70" s="136"/>
      <c r="AL70" s="136"/>
      <c r="AM70" s="136"/>
      <c r="AN70" s="136"/>
      <c r="AO70" s="136"/>
      <c r="AP70" s="136"/>
      <c r="AQ70" s="136"/>
      <c r="AR70" s="136"/>
      <c r="AS70" s="136"/>
      <c r="AT70" s="136"/>
      <c r="AU70" s="136"/>
      <c r="AV70" s="136"/>
      <c r="AW70" s="136"/>
      <c r="AX70" s="177" t="n">
        <f aca="false">(AY70*$AY$6+AZ70*$AZ$6+BA70*$BA$6+BB70*$BB$6+BC70*$BC$6+BD70*$BD$6+BE70*$BE$6+BF70*$BF$6+BG70*$BG$6+BH70*$BH$6+BI70*$BI$6+BJ70*$BJ$6+BK70*$BK$6+BL70*$BL$6+BM70*$BM$6+BN70*$BN$6+BO70*$BO$6+BP70*$BP$6+BQ70*$BQ$6+BR70*$BR$6+BS70*$BS$6+BT70*$BT$6+BU70*$BU$6+BV70*$BV$6)*1.2/60/7</f>
        <v>2.22857142857143</v>
      </c>
      <c r="AY70" s="136" t="n">
        <v>2</v>
      </c>
      <c r="AZ70" s="136"/>
      <c r="BA70" s="136" t="n">
        <v>1</v>
      </c>
      <c r="BB70" s="136"/>
      <c r="BC70" s="136" t="n">
        <v>1</v>
      </c>
      <c r="BD70" s="136"/>
      <c r="BE70" s="136"/>
      <c r="BF70" s="136"/>
      <c r="BG70" s="136" t="n">
        <v>1</v>
      </c>
      <c r="BH70" s="136"/>
      <c r="BI70" s="136"/>
      <c r="BJ70" s="136" t="n">
        <v>1</v>
      </c>
      <c r="BK70" s="136"/>
      <c r="BL70" s="136"/>
      <c r="BM70" s="136" t="n">
        <v>1</v>
      </c>
      <c r="BN70" s="136"/>
      <c r="BO70" s="136"/>
      <c r="BP70" s="136"/>
      <c r="BQ70" s="136"/>
      <c r="BR70" s="136"/>
      <c r="BS70" s="136"/>
      <c r="BT70" s="136"/>
      <c r="BU70" s="136" t="n">
        <v>4</v>
      </c>
      <c r="BV70" s="136" t="n">
        <v>2</v>
      </c>
      <c r="BW70" s="178" t="n">
        <f aca="false">(BX70*$BX$6+BY70*$BY$6+BZ70*$BZ$6+CA70*$CA$6+CB70*$CB$6+CC70*$CC$6+CD70*$CD$6+CE70*$CE$6+CF70*$CF$6+CG70*$CG$6+CH70*$CH$6+CI70*$CI$6)*1.2/60/7</f>
        <v>2.97142857142857</v>
      </c>
      <c r="BX70" s="136" t="n">
        <v>3</v>
      </c>
      <c r="BY70" s="136" t="n">
        <v>1</v>
      </c>
      <c r="BZ70" s="136" t="n">
        <v>5</v>
      </c>
      <c r="CA70" s="136" t="n">
        <v>1</v>
      </c>
      <c r="CB70" s="136" t="n">
        <v>16</v>
      </c>
      <c r="CC70" s="136" t="n">
        <v>1</v>
      </c>
      <c r="CD70" s="136" t="n">
        <v>2</v>
      </c>
      <c r="CE70" s="136" t="n">
        <v>1</v>
      </c>
      <c r="CF70" s="136" t="n">
        <v>4</v>
      </c>
      <c r="CG70" s="136" t="n">
        <v>3</v>
      </c>
      <c r="CH70" s="136" t="n">
        <v>1</v>
      </c>
      <c r="CI70" s="136" t="n">
        <v>3</v>
      </c>
    </row>
    <row r="71" customFormat="false" ht="60" hidden="false" customHeight="false" outlineLevel="0" collapsed="false">
      <c r="A71" s="166" t="n">
        <v>65</v>
      </c>
      <c r="B71" s="166" t="s">
        <v>428</v>
      </c>
      <c r="C71" s="166" t="s">
        <v>429</v>
      </c>
      <c r="D71" s="167" t="s">
        <v>430</v>
      </c>
      <c r="E71" s="168" t="s">
        <v>431</v>
      </c>
      <c r="F71" s="168" t="s">
        <v>432</v>
      </c>
      <c r="G71" s="169" t="s">
        <v>427</v>
      </c>
      <c r="H71" s="169" t="s">
        <v>206</v>
      </c>
      <c r="I71" s="166" t="s">
        <v>378</v>
      </c>
      <c r="J71" s="166" t="s">
        <v>328</v>
      </c>
      <c r="K71" s="170" t="str">
        <f aca="false">IF(W71&gt;$Y$2,IF(W71&gt;$Y$3,IF(W71&gt;$AC$2,"上級","中級"),"初級"),"基礎")</f>
        <v>中級</v>
      </c>
      <c r="L71" s="171"/>
      <c r="M71" s="172" t="n">
        <f aca="false">SUM(AE71,AX71,BW71)</f>
        <v>9.65714285714286</v>
      </c>
      <c r="N71" s="173" t="s">
        <v>159</v>
      </c>
      <c r="O71" s="185"/>
      <c r="P71" s="185"/>
      <c r="Q71" s="185"/>
      <c r="R71" s="185"/>
      <c r="S71" s="185"/>
      <c r="T71" s="185"/>
      <c r="U71" s="185"/>
      <c r="V71" s="135"/>
      <c r="W71" s="175" t="n">
        <f aca="false">SUM(X71:AD71)/SUM($X$6:$AD$6)*100</f>
        <v>53.125</v>
      </c>
      <c r="X71" s="136" t="n">
        <v>3</v>
      </c>
      <c r="Y71" s="136" t="n">
        <v>2</v>
      </c>
      <c r="Z71" s="136" t="n">
        <v>3</v>
      </c>
      <c r="AA71" s="136" t="n">
        <v>3</v>
      </c>
      <c r="AB71" s="136" t="n">
        <v>3</v>
      </c>
      <c r="AC71" s="136" t="n">
        <v>3</v>
      </c>
      <c r="AE71" s="176" t="n">
        <f aca="false">(AF71*$AF$6+AG71*$AG$6+AH71*$AH$6+AI71*$AI$6+AJ71*$AJ$6+AK71*$AK$6+AL71*$AL$6+AM71*$AM$6+AN71*$AN$6+AO71*$AO$6+AP71*$AP$6+AQ71*$AQ$6+AR71*$AR$6+AS71*$AS$6+AT71*$AT$6+AU71*$AU$6+AV71*$AV$6+AW71*$AW$6)*1.2/60/7</f>
        <v>2.25714285714286</v>
      </c>
      <c r="AF71" s="136" t="n">
        <v>3</v>
      </c>
      <c r="AG71" s="136"/>
      <c r="AH71" s="136" t="n">
        <v>1</v>
      </c>
      <c r="AI71" s="136"/>
      <c r="AJ71" s="136" t="n">
        <v>8</v>
      </c>
      <c r="AK71" s="136"/>
      <c r="AL71" s="136" t="n">
        <v>2</v>
      </c>
      <c r="AM71" s="136"/>
      <c r="AN71" s="136" t="n">
        <v>2</v>
      </c>
      <c r="AO71" s="136" t="n">
        <v>1</v>
      </c>
      <c r="AP71" s="136"/>
      <c r="AQ71" s="136" t="n">
        <v>1</v>
      </c>
      <c r="AR71" s="136" t="n">
        <v>1</v>
      </c>
      <c r="AS71" s="136"/>
      <c r="AT71" s="136"/>
      <c r="AU71" s="136"/>
      <c r="AV71" s="136"/>
      <c r="AW71" s="136" t="n">
        <v>3</v>
      </c>
      <c r="AX71" s="177" t="n">
        <f aca="false">(AY71*$AY$6+AZ71*$AZ$6+BA71*$BA$6+BB71*$BB$6+BC71*$BC$6+BD71*$BD$6+BE71*$BE$6+BF71*$BF$6+BG71*$BG$6+BH71*$BH$6+BI71*$BI$6+BJ71*$BJ$6+BK71*$BK$6+BL71*$BL$6+BM71*$BM$6+BN71*$BN$6+BO71*$BO$6+BP71*$BP$6+BQ71*$BQ$6+BR71*$BR$6+BS71*$BS$6+BT71*$BT$6+BU71*$BU$6+BV71*$BV$6)*1.2/60/7</f>
        <v>4.25714285714286</v>
      </c>
      <c r="AY71" s="136" t="n">
        <v>4</v>
      </c>
      <c r="AZ71" s="136"/>
      <c r="BA71" s="136" t="n">
        <v>2</v>
      </c>
      <c r="BB71" s="136" t="n">
        <v>1</v>
      </c>
      <c r="BC71" s="136" t="n">
        <v>3</v>
      </c>
      <c r="BD71" s="136"/>
      <c r="BE71" s="136"/>
      <c r="BF71" s="136" t="n">
        <v>1</v>
      </c>
      <c r="BG71" s="136" t="n">
        <v>1</v>
      </c>
      <c r="BH71" s="136"/>
      <c r="BI71" s="136" t="n">
        <v>1</v>
      </c>
      <c r="BJ71" s="136"/>
      <c r="BK71" s="136"/>
      <c r="BL71" s="136"/>
      <c r="BM71" s="136" t="n">
        <v>1</v>
      </c>
      <c r="BN71" s="136"/>
      <c r="BO71" s="136"/>
      <c r="BP71" s="136"/>
      <c r="BQ71" s="136" t="n">
        <v>1</v>
      </c>
      <c r="BR71" s="136"/>
      <c r="BS71" s="136"/>
      <c r="BT71" s="136"/>
      <c r="BU71" s="136" t="n">
        <v>8</v>
      </c>
      <c r="BV71" s="136" t="n">
        <v>4</v>
      </c>
      <c r="BW71" s="178" t="n">
        <f aca="false">(BX71*$BX$6+BY71*$BY$6+BZ71*$BZ$6+CA71*$CA$6+CB71*$CB$6+CC71*$CC$6+CD71*$CD$6+CE71*$CE$6+CF71*$CF$6+CG71*$CG$6+CH71*$CH$6+CI71*$CI$6)*1.2/60/7</f>
        <v>3.14285714285714</v>
      </c>
      <c r="BX71" s="136" t="n">
        <v>3</v>
      </c>
      <c r="BY71" s="136" t="n">
        <v>1</v>
      </c>
      <c r="BZ71" s="136" t="n">
        <v>8</v>
      </c>
      <c r="CA71" s="136" t="n">
        <v>3</v>
      </c>
      <c r="CB71" s="136" t="n">
        <v>10</v>
      </c>
      <c r="CC71" s="136" t="n">
        <v>1</v>
      </c>
      <c r="CD71" s="136" t="n">
        <v>2</v>
      </c>
      <c r="CE71" s="136" t="n">
        <v>2</v>
      </c>
      <c r="CF71" s="136" t="n">
        <v>3</v>
      </c>
      <c r="CG71" s="136" t="n">
        <v>3</v>
      </c>
      <c r="CH71" s="136" t="n">
        <v>3</v>
      </c>
      <c r="CI71" s="136" t="n">
        <v>3</v>
      </c>
    </row>
    <row r="72" customFormat="false" ht="60" hidden="false" customHeight="false" outlineLevel="0" collapsed="false">
      <c r="A72" s="166" t="n">
        <v>66</v>
      </c>
      <c r="B72" s="166" t="s">
        <v>433</v>
      </c>
      <c r="C72" s="166" t="s">
        <v>434</v>
      </c>
      <c r="D72" s="167" t="s">
        <v>435</v>
      </c>
      <c r="E72" s="168" t="s">
        <v>436</v>
      </c>
      <c r="F72" s="168" t="s">
        <v>437</v>
      </c>
      <c r="G72" s="169" t="s">
        <v>427</v>
      </c>
      <c r="H72" s="169" t="s">
        <v>206</v>
      </c>
      <c r="I72" s="166" t="s">
        <v>378</v>
      </c>
      <c r="J72" s="166" t="s">
        <v>328</v>
      </c>
      <c r="K72" s="170" t="str">
        <f aca="false">IF(W72&gt;$Y$2,IF(W72&gt;$Y$3,IF(W72&gt;$AC$2,"上級","中級"),"初級"),"基礎")</f>
        <v>中級</v>
      </c>
      <c r="L72" s="171"/>
      <c r="M72" s="172" t="n">
        <f aca="false">SUM(AE72,AX72,BW72)</f>
        <v>11.3857142857143</v>
      </c>
      <c r="N72" s="173" t="s">
        <v>159</v>
      </c>
      <c r="O72" s="185"/>
      <c r="P72" s="185"/>
      <c r="Q72" s="185"/>
      <c r="R72" s="185"/>
      <c r="S72" s="185"/>
      <c r="T72" s="185"/>
      <c r="U72" s="185"/>
      <c r="V72" s="135"/>
      <c r="W72" s="175" t="n">
        <f aca="false">SUM(X72:AD72)/SUM($X$6:$AD$6)*100</f>
        <v>62.5</v>
      </c>
      <c r="X72" s="136" t="n">
        <v>3</v>
      </c>
      <c r="Y72" s="136" t="n">
        <v>3</v>
      </c>
      <c r="Z72" s="136" t="n">
        <v>4</v>
      </c>
      <c r="AA72" s="136" t="n">
        <v>3</v>
      </c>
      <c r="AB72" s="136" t="n">
        <v>4</v>
      </c>
      <c r="AC72" s="136" t="n">
        <v>3</v>
      </c>
      <c r="AE72" s="176" t="n">
        <f aca="false">(AF72*$AF$6+AG72*$AG$6+AH72*$AH$6+AI72*$AI$6+AJ72*$AJ$6+AK72*$AK$6+AL72*$AL$6+AM72*$AM$6+AN72*$AN$6+AO72*$AO$6+AP72*$AP$6+AQ72*$AQ$6+AR72*$AR$6+AS72*$AS$6+AT72*$AT$6+AU72*$AU$6+AV72*$AV$6+AW72*$AW$6)*1.2/60/7</f>
        <v>2.72857142857143</v>
      </c>
      <c r="AF72" s="136" t="n">
        <v>2</v>
      </c>
      <c r="AG72" s="136"/>
      <c r="AH72" s="136" t="n">
        <v>3</v>
      </c>
      <c r="AI72" s="136"/>
      <c r="AJ72" s="136" t="n">
        <v>27</v>
      </c>
      <c r="AK72" s="136"/>
      <c r="AL72" s="136" t="n">
        <v>23</v>
      </c>
      <c r="AM72" s="136"/>
      <c r="AN72" s="136" t="n">
        <v>2</v>
      </c>
      <c r="AO72" s="136" t="n">
        <v>1</v>
      </c>
      <c r="AP72" s="136"/>
      <c r="AQ72" s="136"/>
      <c r="AR72" s="136" t="n">
        <v>1</v>
      </c>
      <c r="AS72" s="136"/>
      <c r="AT72" s="136"/>
      <c r="AU72" s="136"/>
      <c r="AV72" s="136"/>
      <c r="AW72" s="136" t="n">
        <v>2</v>
      </c>
      <c r="AX72" s="177" t="n">
        <f aca="false">(AY72*$AY$6+AZ72*$AZ$6+BA72*$BA$6+BB72*$BB$6+BC72*$BC$6+BD72*$BD$6+BE72*$BE$6+BF72*$BF$6+BG72*$BG$6+BH72*$BH$6+BI72*$BI$6+BJ72*$BJ$6+BK72*$BK$6+BL72*$BL$6+BM72*$BM$6+BN72*$BN$6+BO72*$BO$6+BP72*$BP$6+BQ72*$BQ$6+BR72*$BR$6+BS72*$BS$6+BT72*$BT$6+BU72*$BU$6+BV72*$BV$6)*1.2/60/7</f>
        <v>4.45714285714286</v>
      </c>
      <c r="AY72" s="136" t="n">
        <v>4</v>
      </c>
      <c r="AZ72" s="136"/>
      <c r="BA72" s="136" t="n">
        <v>2</v>
      </c>
      <c r="BB72" s="136"/>
      <c r="BC72" s="136" t="n">
        <v>2</v>
      </c>
      <c r="BD72" s="136" t="n">
        <v>1</v>
      </c>
      <c r="BE72" s="136"/>
      <c r="BF72" s="136"/>
      <c r="BG72" s="136" t="n">
        <v>1</v>
      </c>
      <c r="BH72" s="136"/>
      <c r="BI72" s="136" t="n">
        <v>1</v>
      </c>
      <c r="BJ72" s="136"/>
      <c r="BK72" s="136"/>
      <c r="BL72" s="136"/>
      <c r="BM72" s="136"/>
      <c r="BN72" s="136" t="n">
        <v>1</v>
      </c>
      <c r="BO72" s="136"/>
      <c r="BP72" s="136"/>
      <c r="BQ72" s="136" t="n">
        <v>1</v>
      </c>
      <c r="BR72" s="136"/>
      <c r="BS72" s="136"/>
      <c r="BT72" s="136"/>
      <c r="BU72" s="136" t="n">
        <v>8</v>
      </c>
      <c r="BV72" s="136" t="n">
        <v>4</v>
      </c>
      <c r="BW72" s="178" t="n">
        <f aca="false">(BX72*$BX$6+BY72*$BY$6+BZ72*$BZ$6+CA72*$CA$6+CB72*$CB$6+CC72*$CC$6+CD72*$CD$6+CE72*$CE$6+CF72*$CF$6+CG72*$CG$6+CH72*$CH$6+CI72*$CI$6)*1.2/60/7</f>
        <v>4.2</v>
      </c>
      <c r="BX72" s="136" t="n">
        <v>3</v>
      </c>
      <c r="BY72" s="136" t="n">
        <v>3</v>
      </c>
      <c r="BZ72" s="136" t="n">
        <v>27</v>
      </c>
      <c r="CA72" s="136" t="n">
        <v>5</v>
      </c>
      <c r="CB72" s="136" t="n">
        <v>14</v>
      </c>
      <c r="CC72" s="136" t="n">
        <v>1</v>
      </c>
      <c r="CD72" s="136" t="n">
        <v>2</v>
      </c>
      <c r="CE72" s="136" t="n">
        <v>4</v>
      </c>
      <c r="CF72" s="136" t="n">
        <v>3</v>
      </c>
      <c r="CG72" s="136" t="n">
        <v>3</v>
      </c>
      <c r="CH72" s="136" t="n">
        <v>3</v>
      </c>
      <c r="CI72" s="136" t="n">
        <v>3</v>
      </c>
    </row>
    <row r="73" customFormat="false" ht="60" hidden="false" customHeight="false" outlineLevel="0" collapsed="false">
      <c r="A73" s="166" t="n">
        <v>67</v>
      </c>
      <c r="B73" s="166" t="s">
        <v>438</v>
      </c>
      <c r="C73" s="166" t="s">
        <v>439</v>
      </c>
      <c r="D73" s="167" t="s">
        <v>440</v>
      </c>
      <c r="E73" s="168" t="s">
        <v>441</v>
      </c>
      <c r="F73" s="168" t="s">
        <v>442</v>
      </c>
      <c r="G73" s="169" t="s">
        <v>427</v>
      </c>
      <c r="H73" s="169" t="s">
        <v>206</v>
      </c>
      <c r="I73" s="166" t="s">
        <v>378</v>
      </c>
      <c r="J73" s="166" t="s">
        <v>328</v>
      </c>
      <c r="K73" s="170" t="str">
        <f aca="false">IF(W73&gt;$Y$2,IF(W73&gt;$Y$3,IF(W73&gt;$AC$2,"上級","中級"),"初級"),"基礎")</f>
        <v>中級</v>
      </c>
      <c r="L73" s="171" t="s">
        <v>176</v>
      </c>
      <c r="M73" s="172" t="n">
        <f aca="false">SUM(AE73,AX73,BW73)</f>
        <v>16.3285714285714</v>
      </c>
      <c r="N73" s="173" t="s">
        <v>159</v>
      </c>
      <c r="O73" s="185"/>
      <c r="P73" s="185"/>
      <c r="Q73" s="185"/>
      <c r="R73" s="185"/>
      <c r="S73" s="185"/>
      <c r="T73" s="185"/>
      <c r="U73" s="185"/>
      <c r="V73" s="135"/>
      <c r="W73" s="175" t="n">
        <f aca="false">SUM(X73:AD73)/SUM($X$6:$AD$6)*100</f>
        <v>65.625</v>
      </c>
      <c r="X73" s="136" t="n">
        <v>4</v>
      </c>
      <c r="Y73" s="136" t="n">
        <v>1</v>
      </c>
      <c r="Z73" s="136" t="n">
        <v>4</v>
      </c>
      <c r="AA73" s="136" t="n">
        <v>4</v>
      </c>
      <c r="AB73" s="136" t="n">
        <v>4</v>
      </c>
      <c r="AC73" s="136" t="n">
        <v>4</v>
      </c>
      <c r="AE73" s="176" t="n">
        <f aca="false">(AF73*$AF$6+AG73*$AG$6+AH73*$AH$6+AI73*$AI$6+AJ73*$AJ$6+AK73*$AK$6+AL73*$AL$6+AM73*$AM$6+AN73*$AN$6+AO73*$AO$6+AP73*$AP$6+AQ73*$AQ$6+AR73*$AR$6+AS73*$AS$6+AT73*$AT$6+AU73*$AU$6+AV73*$AV$6+AW73*$AW$6)*1.2/60/7</f>
        <v>3.95714285714286</v>
      </c>
      <c r="AF73" s="136" t="n">
        <v>3</v>
      </c>
      <c r="AG73" s="136"/>
      <c r="AH73" s="136" t="n">
        <v>3</v>
      </c>
      <c r="AI73" s="136"/>
      <c r="AJ73" s="136" t="n">
        <v>15</v>
      </c>
      <c r="AK73" s="136"/>
      <c r="AL73" s="136" t="n">
        <v>13</v>
      </c>
      <c r="AM73" s="136"/>
      <c r="AN73" s="136" t="n">
        <v>2</v>
      </c>
      <c r="AO73" s="136" t="n">
        <v>2</v>
      </c>
      <c r="AP73" s="136"/>
      <c r="AQ73" s="136"/>
      <c r="AR73" s="136" t="n">
        <v>7</v>
      </c>
      <c r="AS73" s="136"/>
      <c r="AT73" s="136"/>
      <c r="AU73" s="136"/>
      <c r="AV73" s="136"/>
      <c r="AW73" s="136" t="n">
        <v>3</v>
      </c>
      <c r="AX73" s="177" t="n">
        <f aca="false">(AY73*$AY$6+AZ73*$AZ$6+BA73*$BA$6+BB73*$BB$6+BC73*$BC$6+BD73*$BD$6+BE73*$BE$6+BF73*$BF$6+BG73*$BG$6+BH73*$BH$6+BI73*$BI$6+BJ73*$BJ$6+BK73*$BK$6+BL73*$BL$6+BM73*$BM$6+BN73*$BN$6+BO73*$BO$6+BP73*$BP$6+BQ73*$BQ$6+BR73*$BR$6+BS73*$BS$6+BT73*$BT$6+BU73*$BU$6+BV73*$BV$6)*1.2/60/7</f>
        <v>7.68571428571429</v>
      </c>
      <c r="AY73" s="136" t="n">
        <v>5</v>
      </c>
      <c r="AZ73" s="136"/>
      <c r="BA73" s="136" t="n">
        <v>2</v>
      </c>
      <c r="BB73" s="136"/>
      <c r="BC73" s="136" t="n">
        <v>2</v>
      </c>
      <c r="BD73" s="136" t="n">
        <v>2</v>
      </c>
      <c r="BE73" s="136"/>
      <c r="BF73" s="136" t="n">
        <v>1</v>
      </c>
      <c r="BG73" s="136" t="n">
        <v>3</v>
      </c>
      <c r="BH73" s="136" t="n">
        <v>1</v>
      </c>
      <c r="BI73" s="136" t="n">
        <v>7</v>
      </c>
      <c r="BJ73" s="136"/>
      <c r="BK73" s="136"/>
      <c r="BL73" s="136"/>
      <c r="BM73" s="136"/>
      <c r="BN73" s="136"/>
      <c r="BO73" s="136" t="n">
        <v>1</v>
      </c>
      <c r="BP73" s="136" t="n">
        <v>1</v>
      </c>
      <c r="BQ73" s="136"/>
      <c r="BR73" s="136"/>
      <c r="BS73" s="136"/>
      <c r="BT73" s="136"/>
      <c r="BU73" s="136" t="n">
        <v>14</v>
      </c>
      <c r="BV73" s="136" t="n">
        <v>5</v>
      </c>
      <c r="BW73" s="178" t="n">
        <f aca="false">(BX73*$BX$6+BY73*$BY$6+BZ73*$BZ$6+CA73*$CA$6+CB73*$CB$6+CC73*$CC$6+CD73*$CD$6+CE73*$CE$6+CF73*$CF$6+CG73*$CG$6+CH73*$CH$6+CI73*$CI$6)*1.2/60/7</f>
        <v>4.68571428571429</v>
      </c>
      <c r="BX73" s="136" t="n">
        <v>4</v>
      </c>
      <c r="BY73" s="136" t="n">
        <v>3</v>
      </c>
      <c r="BZ73" s="136" t="n">
        <v>15</v>
      </c>
      <c r="CA73" s="136" t="n">
        <v>6</v>
      </c>
      <c r="CB73" s="136" t="n">
        <v>20</v>
      </c>
      <c r="CC73" s="136" t="n">
        <v>1</v>
      </c>
      <c r="CD73" s="136" t="n">
        <v>2</v>
      </c>
      <c r="CE73" s="136" t="n">
        <v>4</v>
      </c>
      <c r="CF73" s="136" t="n">
        <v>4</v>
      </c>
      <c r="CG73" s="136" t="n">
        <v>4</v>
      </c>
      <c r="CH73" s="136" t="n">
        <v>5</v>
      </c>
      <c r="CI73" s="136" t="n">
        <v>4</v>
      </c>
    </row>
    <row r="74" customFormat="false" ht="36" hidden="false" customHeight="false" outlineLevel="0" collapsed="false">
      <c r="A74" s="166" t="n">
        <v>68</v>
      </c>
      <c r="B74" s="166" t="s">
        <v>443</v>
      </c>
      <c r="C74" s="166" t="s">
        <v>444</v>
      </c>
      <c r="D74" s="167" t="s">
        <v>445</v>
      </c>
      <c r="E74" s="168" t="s">
        <v>446</v>
      </c>
      <c r="F74" s="166"/>
      <c r="G74" s="169" t="s">
        <v>427</v>
      </c>
      <c r="H74" s="169" t="s">
        <v>206</v>
      </c>
      <c r="I74" s="166" t="s">
        <v>181</v>
      </c>
      <c r="J74" s="166" t="s">
        <v>328</v>
      </c>
      <c r="K74" s="170" t="str">
        <f aca="false">IF(W74&gt;$Y$2,IF(W74&gt;$Y$3,IF(W74&gt;$AC$2,"上級","中級"),"初級"),"基礎")</f>
        <v>中級</v>
      </c>
      <c r="L74" s="171"/>
      <c r="M74" s="172" t="n">
        <f aca="false">SUM(AE74,AX74,BW74)</f>
        <v>8.08571428571429</v>
      </c>
      <c r="N74" s="173" t="s">
        <v>159</v>
      </c>
      <c r="O74" s="185"/>
      <c r="P74" s="185"/>
      <c r="Q74" s="185"/>
      <c r="R74" s="185"/>
      <c r="S74" s="185"/>
      <c r="T74" s="185"/>
      <c r="U74" s="185"/>
      <c r="V74" s="135"/>
      <c r="W74" s="175" t="n">
        <f aca="false">SUM(X74:AD74)/SUM($X$6:$AD$6)*100</f>
        <v>53.125</v>
      </c>
      <c r="X74" s="136" t="n">
        <v>3</v>
      </c>
      <c r="Z74" s="136" t="n">
        <v>3</v>
      </c>
      <c r="AA74" s="136" t="n">
        <v>3</v>
      </c>
      <c r="AB74" s="136" t="n">
        <v>3</v>
      </c>
      <c r="AC74" s="136" t="n">
        <v>4</v>
      </c>
      <c r="AD74" s="136" t="n">
        <v>1</v>
      </c>
      <c r="AE74" s="176" t="n">
        <f aca="false">(AF74*$AF$6+AG74*$AG$6+AH74*$AH$6+AI74*$AI$6+AJ74*$AJ$6+AK74*$AK$6+AL74*$AL$6+AM74*$AM$6+AN74*$AN$6+AO74*$AO$6+AP74*$AP$6+AQ74*$AQ$6+AR74*$AR$6+AS74*$AS$6+AT74*$AT$6+AU74*$AU$6+AV74*$AV$6+AW74*$AW$6)*1.2/60/7</f>
        <v>0</v>
      </c>
      <c r="AF74" s="136"/>
      <c r="AG74" s="136"/>
      <c r="AH74" s="136"/>
      <c r="AI74" s="136"/>
      <c r="AJ74" s="136"/>
      <c r="AK74" s="136"/>
      <c r="AL74" s="136"/>
      <c r="AM74" s="136"/>
      <c r="AN74" s="136"/>
      <c r="AO74" s="136"/>
      <c r="AP74" s="136"/>
      <c r="AQ74" s="136"/>
      <c r="AR74" s="136"/>
      <c r="AS74" s="136"/>
      <c r="AT74" s="136"/>
      <c r="AU74" s="136"/>
      <c r="AV74" s="136"/>
      <c r="AW74" s="136"/>
      <c r="AX74" s="177" t="n">
        <f aca="false">(AY74*$AY$6+AZ74*$AZ$6+BA74*$BA$6+BB74*$BB$6+BC74*$BC$6+BD74*$BD$6+BE74*$BE$6+BF74*$BF$6+BG74*$BG$6+BH74*$BH$6+BI74*$BI$6+BJ74*$BJ$6+BK74*$BK$6+BL74*$BL$6+BM74*$BM$6+BN74*$BN$6+BO74*$BO$6+BP74*$BP$6+BQ74*$BQ$6+BR74*$BR$6+BS74*$BS$6+BT74*$BT$6+BU74*$BU$6+BV74*$BV$6)*1.2/60/7</f>
        <v>3.94285714285714</v>
      </c>
      <c r="AY74" s="136" t="n">
        <v>4</v>
      </c>
      <c r="AZ74" s="136"/>
      <c r="BA74" s="136" t="n">
        <v>1</v>
      </c>
      <c r="BB74" s="136"/>
      <c r="BC74" s="136" t="n">
        <v>1</v>
      </c>
      <c r="BD74" s="136"/>
      <c r="BE74" s="136"/>
      <c r="BF74" s="136"/>
      <c r="BG74" s="136"/>
      <c r="BH74" s="136"/>
      <c r="BI74" s="136"/>
      <c r="BJ74" s="136" t="n">
        <v>1</v>
      </c>
      <c r="BK74" s="136"/>
      <c r="BL74" s="136"/>
      <c r="BM74" s="136"/>
      <c r="BN74" s="136" t="n">
        <v>1</v>
      </c>
      <c r="BO74" s="136"/>
      <c r="BP74" s="136"/>
      <c r="BQ74" s="136"/>
      <c r="BR74" s="136"/>
      <c r="BS74" s="136" t="n">
        <v>1</v>
      </c>
      <c r="BT74" s="136"/>
      <c r="BU74" s="136" t="n">
        <v>10</v>
      </c>
      <c r="BV74" s="136" t="n">
        <v>4</v>
      </c>
      <c r="BW74" s="178" t="n">
        <f aca="false">(BX74*$BX$6+BY74*$BY$6+BZ74*$BZ$6+CA74*$CA$6+CB74*$CB$6+CC74*$CC$6+CD74*$CD$6+CE74*$CE$6+CF74*$CF$6+CG74*$CG$6+CH74*$CH$6+CI74*$CI$6)*1.2/60/7</f>
        <v>4.14285714285714</v>
      </c>
      <c r="BX74" s="136" t="n">
        <v>3</v>
      </c>
      <c r="BY74" s="136" t="n">
        <v>1</v>
      </c>
      <c r="BZ74" s="136" t="n">
        <v>16</v>
      </c>
      <c r="CA74" s="136" t="n">
        <v>4</v>
      </c>
      <c r="CB74" s="136" t="n">
        <v>10</v>
      </c>
      <c r="CC74" s="136" t="n">
        <v>1</v>
      </c>
      <c r="CD74" s="136" t="n">
        <v>2</v>
      </c>
      <c r="CE74" s="136" t="n">
        <v>4</v>
      </c>
      <c r="CF74" s="136" t="n">
        <v>5</v>
      </c>
      <c r="CG74" s="136" t="n">
        <v>3</v>
      </c>
      <c r="CH74" s="136" t="n">
        <v>4</v>
      </c>
      <c r="CI74" s="136" t="n">
        <v>3</v>
      </c>
    </row>
    <row r="75" customFormat="false" ht="48" hidden="false" customHeight="false" outlineLevel="0" collapsed="false">
      <c r="A75" s="166" t="n">
        <v>69</v>
      </c>
      <c r="B75" s="166" t="s">
        <v>447</v>
      </c>
      <c r="C75" s="166" t="s">
        <v>448</v>
      </c>
      <c r="D75" s="173" t="s">
        <v>449</v>
      </c>
      <c r="E75" s="166" t="s">
        <v>450</v>
      </c>
      <c r="F75" s="168" t="s">
        <v>451</v>
      </c>
      <c r="G75" s="169" t="s">
        <v>427</v>
      </c>
      <c r="H75" s="169" t="s">
        <v>206</v>
      </c>
      <c r="I75" s="166" t="s">
        <v>327</v>
      </c>
      <c r="J75" s="166" t="s">
        <v>328</v>
      </c>
      <c r="K75" s="170" t="str">
        <f aca="false">IF(W75&gt;$Y$2,IF(W75&gt;$Y$3,IF(W75&gt;$AC$2,"上級","中級"),"初級"),"基礎")</f>
        <v>中級</v>
      </c>
      <c r="L75" s="171" t="s">
        <v>176</v>
      </c>
      <c r="M75" s="172" t="n">
        <f aca="false">SUM(AE75,AX75,BW75)</f>
        <v>9.7</v>
      </c>
      <c r="N75" s="173" t="s">
        <v>159</v>
      </c>
      <c r="O75" s="185"/>
      <c r="P75" s="185"/>
      <c r="Q75" s="185"/>
      <c r="R75" s="185"/>
      <c r="S75" s="185"/>
      <c r="T75" s="185"/>
      <c r="U75" s="185"/>
      <c r="V75" s="135"/>
      <c r="W75" s="175" t="n">
        <f aca="false">SUM(X75:AD75)/SUM($X$6:$AD$6)*100</f>
        <v>46.875</v>
      </c>
      <c r="X75" s="136" t="n">
        <v>3</v>
      </c>
      <c r="Z75" s="136" t="n">
        <v>3</v>
      </c>
      <c r="AA75" s="136" t="n">
        <v>3</v>
      </c>
      <c r="AB75" s="136" t="n">
        <v>3</v>
      </c>
      <c r="AC75" s="136" t="n">
        <v>3</v>
      </c>
      <c r="AE75" s="176" t="n">
        <f aca="false">(AF75*$AF$6+AG75*$AG$6+AH75*$AH$6+AI75*$AI$6+AJ75*$AJ$6+AK75*$AK$6+AL75*$AL$6+AM75*$AM$6+AN75*$AN$6+AO75*$AO$6+AP75*$AP$6+AQ75*$AQ$6+AR75*$AR$6+AS75*$AS$6+AT75*$AT$6+AU75*$AU$6+AV75*$AV$6+AW75*$AW$6)*1.2/60/7</f>
        <v>2.21428571428571</v>
      </c>
      <c r="AF75" s="136" t="n">
        <v>3</v>
      </c>
      <c r="AG75" s="136"/>
      <c r="AH75" s="136" t="n">
        <v>3</v>
      </c>
      <c r="AI75" s="136"/>
      <c r="AJ75" s="136" t="n">
        <v>11</v>
      </c>
      <c r="AK75" s="136"/>
      <c r="AL75" s="136" t="n">
        <v>7</v>
      </c>
      <c r="AM75" s="136"/>
      <c r="AN75" s="136" t="n">
        <v>2</v>
      </c>
      <c r="AO75" s="136"/>
      <c r="AP75" s="136"/>
      <c r="AQ75" s="136"/>
      <c r="AR75" s="136" t="n">
        <v>2</v>
      </c>
      <c r="AS75" s="136"/>
      <c r="AT75" s="136"/>
      <c r="AU75" s="136"/>
      <c r="AV75" s="136"/>
      <c r="AW75" s="136" t="n">
        <v>3</v>
      </c>
      <c r="AX75" s="177" t="n">
        <f aca="false">(AY75*$AY$6+AZ75*$AZ$6+BA75*$BA$6+BB75*$BB$6+BC75*$BC$6+BD75*$BD$6+BE75*$BE$6+BF75*$BF$6+BG75*$BG$6+BH75*$BH$6+BI75*$BI$6+BJ75*$BJ$6+BK75*$BK$6+BL75*$BL$6+BM75*$BM$6+BN75*$BN$6+BO75*$BO$6+BP75*$BP$6+BQ75*$BQ$6+BR75*$BR$6+BS75*$BS$6+BT75*$BT$6+BU75*$BU$6+BV75*$BV$6)*1.2/60/7</f>
        <v>3.94285714285714</v>
      </c>
      <c r="AY75" s="136" t="n">
        <v>4</v>
      </c>
      <c r="AZ75" s="136"/>
      <c r="BA75" s="136" t="n">
        <v>2</v>
      </c>
      <c r="BB75" s="136"/>
      <c r="BC75" s="136" t="n">
        <v>2</v>
      </c>
      <c r="BD75" s="136"/>
      <c r="BE75" s="136"/>
      <c r="BF75" s="136"/>
      <c r="BG75" s="136" t="n">
        <v>1</v>
      </c>
      <c r="BH75" s="136"/>
      <c r="BI75" s="136" t="n">
        <v>2</v>
      </c>
      <c r="BJ75" s="136"/>
      <c r="BK75" s="136"/>
      <c r="BL75" s="136"/>
      <c r="BM75" s="136"/>
      <c r="BN75" s="136" t="n">
        <v>1</v>
      </c>
      <c r="BO75" s="136"/>
      <c r="BP75" s="136"/>
      <c r="BQ75" s="136"/>
      <c r="BR75" s="136"/>
      <c r="BS75" s="136"/>
      <c r="BT75" s="136"/>
      <c r="BU75" s="136" t="n">
        <v>8</v>
      </c>
      <c r="BV75" s="136" t="n">
        <v>4</v>
      </c>
      <c r="BW75" s="178" t="n">
        <f aca="false">(BX75*$BX$6+BY75*$BY$6+BZ75*$BZ$6+CA75*$CA$6+CB75*$CB$6+CC75*$CC$6+CD75*$CD$6+CE75*$CE$6+CF75*$CF$6+CG75*$CG$6+CH75*$CH$6+CI75*$CI$6)*1.2/60/7</f>
        <v>3.54285714285714</v>
      </c>
      <c r="BX75" s="136" t="n">
        <v>3</v>
      </c>
      <c r="BY75" s="136" t="n">
        <v>3</v>
      </c>
      <c r="BZ75" s="136" t="n">
        <v>11</v>
      </c>
      <c r="CA75" s="136" t="n">
        <v>3</v>
      </c>
      <c r="CB75" s="136" t="n">
        <v>16</v>
      </c>
      <c r="CC75" s="136" t="n">
        <v>1</v>
      </c>
      <c r="CD75" s="136" t="n">
        <v>2</v>
      </c>
      <c r="CE75" s="136" t="n">
        <v>3</v>
      </c>
      <c r="CF75" s="136" t="n">
        <v>3</v>
      </c>
      <c r="CG75" s="136" t="n">
        <v>3</v>
      </c>
      <c r="CH75" s="136" t="n">
        <v>3</v>
      </c>
      <c r="CI75" s="136" t="n">
        <v>3</v>
      </c>
    </row>
    <row r="76" customFormat="false" ht="60" hidden="false" customHeight="false" outlineLevel="0" collapsed="false">
      <c r="A76" s="166" t="n">
        <v>70</v>
      </c>
      <c r="B76" s="166" t="s">
        <v>452</v>
      </c>
      <c r="C76" s="166" t="s">
        <v>453</v>
      </c>
      <c r="D76" s="167" t="s">
        <v>454</v>
      </c>
      <c r="E76" s="168" t="s">
        <v>455</v>
      </c>
      <c r="F76" s="166"/>
      <c r="G76" s="169" t="s">
        <v>427</v>
      </c>
      <c r="H76" s="169" t="s">
        <v>206</v>
      </c>
      <c r="I76" s="166" t="s">
        <v>378</v>
      </c>
      <c r="J76" s="166" t="s">
        <v>328</v>
      </c>
      <c r="K76" s="170" t="str">
        <f aca="false">IF(W76&gt;$Y$2,IF(W76&gt;$Y$3,IF(W76&gt;$AC$2,"上級","中級"),"初級"),"基礎")</f>
        <v>中級</v>
      </c>
      <c r="L76" s="171"/>
      <c r="M76" s="172" t="n">
        <f aca="false">SUM(AE76,AX76,BW76)</f>
        <v>10.3285714285714</v>
      </c>
      <c r="N76" s="173" t="s">
        <v>159</v>
      </c>
      <c r="O76" s="185"/>
      <c r="P76" s="185"/>
      <c r="Q76" s="185"/>
      <c r="R76" s="185"/>
      <c r="S76" s="185"/>
      <c r="T76" s="185"/>
      <c r="U76" s="185"/>
      <c r="V76" s="135"/>
      <c r="W76" s="175" t="n">
        <f aca="false">SUM(X76:AD76)/SUM($X$6:$AD$6)*100</f>
        <v>59.375</v>
      </c>
      <c r="X76" s="136" t="n">
        <v>4</v>
      </c>
      <c r="Y76" s="136" t="n">
        <v>1</v>
      </c>
      <c r="Z76" s="136" t="n">
        <v>3</v>
      </c>
      <c r="AA76" s="136" t="n">
        <v>3</v>
      </c>
      <c r="AB76" s="136" t="n">
        <v>3</v>
      </c>
      <c r="AC76" s="136" t="n">
        <v>4</v>
      </c>
      <c r="AD76" s="136" t="n">
        <v>1</v>
      </c>
      <c r="AE76" s="176" t="n">
        <f aca="false">(AF76*$AF$6+AG76*$AG$6+AH76*$AH$6+AI76*$AI$6+AJ76*$AJ$6+AK76*$AK$6+AL76*$AL$6+AM76*$AM$6+AN76*$AN$6+AO76*$AO$6+AP76*$AP$6+AQ76*$AQ$6+AR76*$AR$6+AS76*$AS$6+AT76*$AT$6+AU76*$AU$6+AV76*$AV$6+AW76*$AW$6)*1.2/60/7</f>
        <v>2.75714285714286</v>
      </c>
      <c r="AF76" s="136" t="n">
        <v>2</v>
      </c>
      <c r="AG76" s="136"/>
      <c r="AH76" s="136" t="n">
        <v>2</v>
      </c>
      <c r="AI76" s="136"/>
      <c r="AJ76" s="136" t="n">
        <v>14</v>
      </c>
      <c r="AK76" s="136"/>
      <c r="AL76" s="136" t="n">
        <v>5</v>
      </c>
      <c r="AM76" s="136"/>
      <c r="AN76" s="136" t="n">
        <v>5</v>
      </c>
      <c r="AO76" s="136" t="n">
        <v>1</v>
      </c>
      <c r="AP76" s="136"/>
      <c r="AQ76" s="136"/>
      <c r="AR76" s="136"/>
      <c r="AS76" s="136" t="n">
        <v>1</v>
      </c>
      <c r="AT76" s="136"/>
      <c r="AU76" s="136"/>
      <c r="AV76" s="136"/>
      <c r="AW76" s="136" t="n">
        <v>2</v>
      </c>
      <c r="AX76" s="177" t="n">
        <f aca="false">(AY76*$AY$6+AZ76*$AZ$6+BA76*$BA$6+BB76*$BB$6+BC76*$BC$6+BD76*$BD$6+BE76*$BE$6+BF76*$BF$6+BG76*$BG$6+BH76*$BH$6+BI76*$BI$6+BJ76*$BJ$6+BK76*$BK$6+BL76*$BL$6+BM76*$BM$6+BN76*$BN$6+BO76*$BO$6+BP76*$BP$6+BQ76*$BQ$6+BR76*$BR$6+BS76*$BS$6+BT76*$BT$6+BU76*$BU$6+BV76*$BV$6)*1.2/60/7</f>
        <v>4.02857142857143</v>
      </c>
      <c r="AY76" s="136" t="n">
        <v>4</v>
      </c>
      <c r="AZ76" s="136"/>
      <c r="BA76" s="136" t="n">
        <v>2</v>
      </c>
      <c r="BB76" s="136"/>
      <c r="BC76" s="136" t="n">
        <v>1</v>
      </c>
      <c r="BD76" s="136" t="n">
        <v>1</v>
      </c>
      <c r="BE76" s="136"/>
      <c r="BF76" s="136"/>
      <c r="BG76" s="136"/>
      <c r="BH76" s="136"/>
      <c r="BI76" s="136"/>
      <c r="BJ76" s="136" t="n">
        <v>1</v>
      </c>
      <c r="BK76" s="136"/>
      <c r="BL76" s="136"/>
      <c r="BM76" s="136"/>
      <c r="BN76" s="136" t="n">
        <v>1</v>
      </c>
      <c r="BO76" s="136"/>
      <c r="BP76" s="136" t="n">
        <v>1</v>
      </c>
      <c r="BQ76" s="136"/>
      <c r="BR76" s="136"/>
      <c r="BS76" s="136"/>
      <c r="BT76" s="136"/>
      <c r="BU76" s="136" t="n">
        <v>8</v>
      </c>
      <c r="BV76" s="136" t="n">
        <v>4</v>
      </c>
      <c r="BW76" s="178" t="n">
        <f aca="false">(BX76*$BX$6+BY76*$BY$6+BZ76*$BZ$6+CA76*$CA$6+CB76*$CB$6+CC76*$CC$6+CD76*$CD$6+CE76*$CE$6+CF76*$CF$6+CG76*$CG$6+CH76*$CH$6+CI76*$CI$6)*1.2/60/7</f>
        <v>3.54285714285714</v>
      </c>
      <c r="BX76" s="136" t="n">
        <v>2</v>
      </c>
      <c r="BY76" s="136" t="n">
        <v>2</v>
      </c>
      <c r="BZ76" s="136" t="n">
        <v>14</v>
      </c>
      <c r="CA76" s="136" t="n">
        <v>6</v>
      </c>
      <c r="CB76" s="136" t="n">
        <v>12</v>
      </c>
      <c r="CC76" s="136" t="n">
        <v>1</v>
      </c>
      <c r="CD76" s="136" t="n">
        <v>2</v>
      </c>
      <c r="CE76" s="136" t="n">
        <v>4</v>
      </c>
      <c r="CF76" s="136" t="n">
        <v>3</v>
      </c>
      <c r="CG76" s="136" t="n">
        <v>3</v>
      </c>
      <c r="CH76" s="136" t="n">
        <v>3</v>
      </c>
      <c r="CI76" s="136" t="n">
        <v>2</v>
      </c>
    </row>
    <row r="77" customFormat="false" ht="36" hidden="false" customHeight="false" outlineLevel="0" collapsed="false">
      <c r="A77" s="166" t="n">
        <v>71</v>
      </c>
      <c r="B77" s="166" t="s">
        <v>392</v>
      </c>
      <c r="C77" s="166" t="s">
        <v>456</v>
      </c>
      <c r="D77" s="167" t="s">
        <v>457</v>
      </c>
      <c r="E77" s="168" t="s">
        <v>458</v>
      </c>
      <c r="F77" s="168" t="s">
        <v>459</v>
      </c>
      <c r="G77" s="169" t="s">
        <v>427</v>
      </c>
      <c r="H77" s="169" t="s">
        <v>155</v>
      </c>
      <c r="I77" s="166" t="s">
        <v>356</v>
      </c>
      <c r="J77" s="166" t="s">
        <v>328</v>
      </c>
      <c r="K77" s="170" t="str">
        <f aca="false">IF(W77&gt;$Y$2,IF(W77&gt;$Y$3,IF(W77&gt;$AC$2,"上級","中級"),"初級"),"基礎")</f>
        <v>初級</v>
      </c>
      <c r="L77" s="171"/>
      <c r="M77" s="172" t="n">
        <f aca="false">SUM(AE77,AX77,BW77)</f>
        <v>6.64285714285714</v>
      </c>
      <c r="N77" s="173" t="s">
        <v>159</v>
      </c>
      <c r="O77" s="185"/>
      <c r="P77" s="185"/>
      <c r="Q77" s="185"/>
      <c r="R77" s="185"/>
      <c r="S77" s="185"/>
      <c r="T77" s="185"/>
      <c r="U77" s="185"/>
      <c r="V77" s="135"/>
      <c r="W77" s="175" t="n">
        <f aca="false">SUM(X77:AD77)/SUM($X$6:$AD$6)*100</f>
        <v>28.125</v>
      </c>
      <c r="X77" s="136" t="n">
        <v>3</v>
      </c>
      <c r="Z77" s="136" t="n">
        <v>3</v>
      </c>
      <c r="AA77" s="136" t="n">
        <v>2</v>
      </c>
      <c r="AD77" s="136" t="n">
        <v>1</v>
      </c>
      <c r="AE77" s="176" t="n">
        <f aca="false">(AF77*$AF$6+AG77*$AG$6+AH77*$AH$6+AI77*$AI$6+AJ77*$AJ$6+AK77*$AK$6+AL77*$AL$6+AM77*$AM$6+AN77*$AN$6+AO77*$AO$6+AP77*$AP$6+AQ77*$AQ$6+AR77*$AR$6+AS77*$AS$6+AT77*$AT$6+AU77*$AU$6+AV77*$AV$6+AW77*$AW$6)*1.2/60/7</f>
        <v>1.32857142857143</v>
      </c>
      <c r="AF77" s="136" t="n">
        <v>3</v>
      </c>
      <c r="AG77" s="136"/>
      <c r="AH77" s="136" t="n">
        <v>1</v>
      </c>
      <c r="AI77" s="136" t="n">
        <v>3</v>
      </c>
      <c r="AJ77" s="136" t="n">
        <v>2</v>
      </c>
      <c r="AK77" s="136"/>
      <c r="AL77" s="136"/>
      <c r="AM77" s="136" t="n">
        <v>2</v>
      </c>
      <c r="AN77" s="136"/>
      <c r="AO77" s="136"/>
      <c r="AP77" s="136"/>
      <c r="AQ77" s="136"/>
      <c r="AR77" s="136"/>
      <c r="AS77" s="136"/>
      <c r="AT77" s="136"/>
      <c r="AU77" s="136"/>
      <c r="AV77" s="136"/>
      <c r="AW77" s="136" t="n">
        <v>3</v>
      </c>
      <c r="AX77" s="177" t="n">
        <f aca="false">(AY77*$AY$6+AZ77*$AZ$6+BA77*$BA$6+BB77*$BB$6+BC77*$BC$6+BD77*$BD$6+BE77*$BE$6+BF77*$BF$6+BG77*$BG$6+BH77*$BH$6+BI77*$BI$6+BJ77*$BJ$6+BK77*$BK$6+BL77*$BL$6+BM77*$BM$6+BN77*$BN$6+BO77*$BO$6+BP77*$BP$6+BQ77*$BQ$6+BR77*$BR$6+BS77*$BS$6+BT77*$BT$6+BU77*$BU$6+BV77*$BV$6)*1.2/60/7</f>
        <v>2.4</v>
      </c>
      <c r="AY77" s="136" t="n">
        <v>4</v>
      </c>
      <c r="AZ77" s="136"/>
      <c r="BA77" s="136"/>
      <c r="BB77" s="136" t="n">
        <v>2</v>
      </c>
      <c r="BC77" s="136"/>
      <c r="BD77" s="136"/>
      <c r="BE77" s="136"/>
      <c r="BF77" s="136"/>
      <c r="BG77" s="136"/>
      <c r="BH77" s="136"/>
      <c r="BI77" s="136"/>
      <c r="BJ77" s="136"/>
      <c r="BK77" s="136"/>
      <c r="BL77" s="136" t="n">
        <v>1</v>
      </c>
      <c r="BM77" s="136"/>
      <c r="BN77" s="136"/>
      <c r="BO77" s="136"/>
      <c r="BP77" s="136"/>
      <c r="BQ77" s="136"/>
      <c r="BR77" s="136"/>
      <c r="BS77" s="136"/>
      <c r="BT77" s="136"/>
      <c r="BU77" s="136" t="n">
        <v>6</v>
      </c>
      <c r="BV77" s="136" t="n">
        <v>4</v>
      </c>
      <c r="BW77" s="178" t="n">
        <f aca="false">(BX77*$BX$6+BY77*$BY$6+BZ77*$BZ$6+CA77*$CA$6+CB77*$CB$6+CC77*$CC$6+CD77*$CD$6+CE77*$CE$6+CF77*$CF$6+CG77*$CG$6+CH77*$CH$6+CI77*$CI$6)*1.2/60/7</f>
        <v>2.91428571428571</v>
      </c>
      <c r="BX77" s="136" t="n">
        <v>2</v>
      </c>
      <c r="BY77" s="136" t="n">
        <v>1</v>
      </c>
      <c r="BZ77" s="136" t="n">
        <v>5</v>
      </c>
      <c r="CA77" s="136" t="n">
        <v>3</v>
      </c>
      <c r="CB77" s="136" t="n">
        <v>10</v>
      </c>
      <c r="CC77" s="136" t="n">
        <v>1</v>
      </c>
      <c r="CD77" s="136" t="n">
        <v>2</v>
      </c>
      <c r="CE77" s="136" t="n">
        <v>3</v>
      </c>
      <c r="CF77" s="136" t="n">
        <v>3</v>
      </c>
      <c r="CG77" s="136" t="n">
        <v>3</v>
      </c>
      <c r="CH77" s="136" t="n">
        <v>2</v>
      </c>
      <c r="CI77" s="136" t="n">
        <v>2</v>
      </c>
    </row>
    <row r="78" customFormat="false" ht="36" hidden="false" customHeight="false" outlineLevel="0" collapsed="false">
      <c r="A78" s="166" t="n">
        <v>72</v>
      </c>
      <c r="B78" s="166" t="s">
        <v>259</v>
      </c>
      <c r="C78" s="166" t="s">
        <v>460</v>
      </c>
      <c r="D78" s="167" t="s">
        <v>461</v>
      </c>
      <c r="E78" s="168" t="s">
        <v>462</v>
      </c>
      <c r="F78" s="168" t="s">
        <v>459</v>
      </c>
      <c r="G78" s="169" t="s">
        <v>427</v>
      </c>
      <c r="H78" s="169" t="s">
        <v>155</v>
      </c>
      <c r="I78" s="166" t="s">
        <v>356</v>
      </c>
      <c r="J78" s="166" t="s">
        <v>328</v>
      </c>
      <c r="K78" s="170" t="str">
        <f aca="false">IF(W78&gt;$Y$2,IF(W78&gt;$Y$3,IF(W78&gt;$AC$2,"上級","中級"),"初級"),"基礎")</f>
        <v>初級</v>
      </c>
      <c r="L78" s="171"/>
      <c r="M78" s="172" t="n">
        <f aca="false">SUM(AE78,AX78,BW78)</f>
        <v>5.6</v>
      </c>
      <c r="N78" s="173" t="s">
        <v>159</v>
      </c>
      <c r="O78" s="185"/>
      <c r="P78" s="185"/>
      <c r="Q78" s="185"/>
      <c r="R78" s="185"/>
      <c r="S78" s="185"/>
      <c r="T78" s="185"/>
      <c r="U78" s="185"/>
      <c r="V78" s="135"/>
      <c r="W78" s="175" t="n">
        <f aca="false">SUM(X78:AD78)/SUM($X$6:$AD$6)*100</f>
        <v>28.125</v>
      </c>
      <c r="X78" s="136" t="n">
        <v>3</v>
      </c>
      <c r="Z78" s="136" t="n">
        <v>4</v>
      </c>
      <c r="AA78" s="136" t="n">
        <v>2</v>
      </c>
      <c r="AE78" s="176" t="n">
        <f aca="false">(AF78*$AF$6+AG78*$AG$6+AH78*$AH$6+AI78*$AI$6+AJ78*$AJ$6+AK78*$AK$6+AL78*$AL$6+AM78*$AM$6+AN78*$AN$6+AO78*$AO$6+AP78*$AP$6+AQ78*$AQ$6+AR78*$AR$6+AS78*$AS$6+AT78*$AT$6+AU78*$AU$6+AV78*$AV$6+AW78*$AW$6)*1.2/60/7</f>
        <v>1.65714285714286</v>
      </c>
      <c r="AF78" s="136" t="n">
        <v>4</v>
      </c>
      <c r="AG78" s="136"/>
      <c r="AH78" s="136" t="n">
        <v>1</v>
      </c>
      <c r="AI78" s="136"/>
      <c r="AJ78" s="136" t="n">
        <v>6</v>
      </c>
      <c r="AK78" s="136"/>
      <c r="AL78" s="136"/>
      <c r="AM78" s="136" t="n">
        <v>1</v>
      </c>
      <c r="AN78" s="136"/>
      <c r="AO78" s="136"/>
      <c r="AP78" s="136"/>
      <c r="AQ78" s="136"/>
      <c r="AR78" s="136"/>
      <c r="AS78" s="136"/>
      <c r="AT78" s="136"/>
      <c r="AU78" s="136"/>
      <c r="AV78" s="136"/>
      <c r="AW78" s="136" t="n">
        <v>4</v>
      </c>
      <c r="AX78" s="177" t="n">
        <f aca="false">(AY78*$AY$6+AZ78*$AZ$6+BA78*$BA$6+BB78*$BB$6+BC78*$BC$6+BD78*$BD$6+BE78*$BE$6+BF78*$BF$6+BG78*$BG$6+BH78*$BH$6+BI78*$BI$6+BJ78*$BJ$6+BK78*$BK$6+BL78*$BL$6+BM78*$BM$6+BN78*$BN$6+BO78*$BO$6+BP78*$BP$6+BQ78*$BQ$6+BR78*$BR$6+BS78*$BS$6+BT78*$BT$6+BU78*$BU$6+BV78*$BV$6)*1.2/60/7</f>
        <v>1.54285714285714</v>
      </c>
      <c r="AY78" s="136" t="n">
        <v>3</v>
      </c>
      <c r="AZ78" s="136" t="n">
        <v>1</v>
      </c>
      <c r="BA78" s="136"/>
      <c r="BB78" s="136"/>
      <c r="BC78" s="136"/>
      <c r="BD78" s="136"/>
      <c r="BE78" s="136"/>
      <c r="BF78" s="136"/>
      <c r="BG78" s="136"/>
      <c r="BH78" s="136"/>
      <c r="BI78" s="136"/>
      <c r="BJ78" s="136"/>
      <c r="BK78" s="136"/>
      <c r="BL78" s="136" t="n">
        <v>1</v>
      </c>
      <c r="BM78" s="136"/>
      <c r="BN78" s="136"/>
      <c r="BO78" s="136"/>
      <c r="BP78" s="136"/>
      <c r="BQ78" s="136"/>
      <c r="BR78" s="136"/>
      <c r="BS78" s="136"/>
      <c r="BT78" s="136"/>
      <c r="BU78" s="136" t="n">
        <v>3</v>
      </c>
      <c r="BV78" s="136" t="n">
        <v>3</v>
      </c>
      <c r="BW78" s="178" t="n">
        <f aca="false">(BX78*$BX$6+BY78*$BY$6+BZ78*$BZ$6+CA78*$CA$6+CB78*$CB$6+CC78*$CC$6+CD78*$CD$6+CE78*$CE$6+CF78*$CF$6+CG78*$CG$6+CH78*$CH$6+CI78*$CI$6)*1.2/60/7</f>
        <v>2.4</v>
      </c>
      <c r="BX78" s="136" t="n">
        <v>2</v>
      </c>
      <c r="BY78" s="136" t="n">
        <v>1</v>
      </c>
      <c r="BZ78" s="136" t="n">
        <v>6</v>
      </c>
      <c r="CA78" s="136" t="n">
        <v>2</v>
      </c>
      <c r="CB78" s="136" t="n">
        <v>10</v>
      </c>
      <c r="CC78" s="136" t="n">
        <v>1</v>
      </c>
      <c r="CD78" s="136" t="n">
        <v>2</v>
      </c>
      <c r="CE78" s="136" t="n">
        <v>2</v>
      </c>
      <c r="CF78" s="136" t="n">
        <v>2</v>
      </c>
      <c r="CG78" s="136" t="n">
        <v>2</v>
      </c>
      <c r="CH78" s="136" t="n">
        <v>2</v>
      </c>
      <c r="CI78" s="136" t="n">
        <v>2</v>
      </c>
    </row>
    <row r="79" customFormat="false" ht="48" hidden="false" customHeight="false" outlineLevel="0" collapsed="false">
      <c r="A79" s="166" t="n">
        <v>73</v>
      </c>
      <c r="B79" s="166" t="s">
        <v>463</v>
      </c>
      <c r="C79" s="166" t="s">
        <v>464</v>
      </c>
      <c r="D79" s="167" t="s">
        <v>465</v>
      </c>
      <c r="E79" s="168" t="s">
        <v>466</v>
      </c>
      <c r="F79" s="166"/>
      <c r="G79" s="169" t="s">
        <v>427</v>
      </c>
      <c r="H79" s="169" t="s">
        <v>206</v>
      </c>
      <c r="I79" s="166" t="s">
        <v>327</v>
      </c>
      <c r="J79" s="166" t="s">
        <v>328</v>
      </c>
      <c r="K79" s="170" t="str">
        <f aca="false">IF(W79&gt;$Y$2,IF(W79&gt;$Y$3,IF(W79&gt;$AC$2,"上級","中級"),"初級"),"基礎")</f>
        <v>中級</v>
      </c>
      <c r="L79" s="171" t="s">
        <v>176</v>
      </c>
      <c r="M79" s="172" t="n">
        <f aca="false">SUM(AE79,AX79,BW79)</f>
        <v>10.6857142857143</v>
      </c>
      <c r="N79" s="173" t="s">
        <v>159</v>
      </c>
      <c r="O79" s="185"/>
      <c r="P79" s="185"/>
      <c r="Q79" s="185"/>
      <c r="R79" s="185"/>
      <c r="S79" s="185"/>
      <c r="T79" s="185"/>
      <c r="U79" s="185"/>
      <c r="V79" s="135"/>
      <c r="W79" s="175" t="n">
        <f aca="false">SUM(X79:AD79)/SUM($X$6:$AD$6)*100</f>
        <v>56.25</v>
      </c>
      <c r="X79" s="136" t="n">
        <v>3</v>
      </c>
      <c r="Z79" s="136" t="n">
        <v>4</v>
      </c>
      <c r="AA79" s="136" t="n">
        <v>5</v>
      </c>
      <c r="AB79" s="136" t="n">
        <v>3</v>
      </c>
      <c r="AC79" s="136" t="n">
        <v>3</v>
      </c>
      <c r="AE79" s="176" t="n">
        <f aca="false">(AF79*$AF$6+AG79*$AG$6+AH79*$AH$6+AI79*$AI$6+AJ79*$AJ$6+AK79*$AK$6+AL79*$AL$6+AM79*$AM$6+AN79*$AN$6+AO79*$AO$6+AP79*$AP$6+AQ79*$AQ$6+AR79*$AR$6+AS79*$AS$6+AT79*$AT$6+AU79*$AU$6+AV79*$AV$6+AW79*$AW$6)*1.2/60/7</f>
        <v>2.37142857142857</v>
      </c>
      <c r="AF79" s="136" t="n">
        <v>3</v>
      </c>
      <c r="AG79" s="136"/>
      <c r="AH79" s="136" t="n">
        <v>1</v>
      </c>
      <c r="AI79" s="136"/>
      <c r="AJ79" s="136" t="n">
        <v>11</v>
      </c>
      <c r="AK79" s="136"/>
      <c r="AL79" s="136" t="n">
        <v>16</v>
      </c>
      <c r="AM79" s="136"/>
      <c r="AN79" s="136" t="n">
        <v>1</v>
      </c>
      <c r="AO79" s="136" t="n">
        <v>1</v>
      </c>
      <c r="AP79" s="136"/>
      <c r="AQ79" s="136" t="n">
        <v>1</v>
      </c>
      <c r="AR79" s="136" t="n">
        <v>1</v>
      </c>
      <c r="AS79" s="136"/>
      <c r="AT79" s="136"/>
      <c r="AU79" s="136"/>
      <c r="AV79" s="136"/>
      <c r="AW79" s="136" t="n">
        <v>3</v>
      </c>
      <c r="AX79" s="177" t="n">
        <f aca="false">(AY79*$AY$6+AZ79*$AZ$6+BA79*$BA$6+BB79*$BB$6+BC79*$BC$6+BD79*$BD$6+BE79*$BE$6+BF79*$BF$6+BG79*$BG$6+BH79*$BH$6+BI79*$BI$6+BJ79*$BJ$6+BK79*$BK$6+BL79*$BL$6+BM79*$BM$6+BN79*$BN$6+BO79*$BO$6+BP79*$BP$6+BQ79*$BQ$6+BR79*$BR$6+BS79*$BS$6+BT79*$BT$6+BU79*$BU$6+BV79*$BV$6)*1.2/60/7</f>
        <v>4.54285714285714</v>
      </c>
      <c r="AY79" s="136" t="n">
        <v>4</v>
      </c>
      <c r="AZ79" s="136"/>
      <c r="BA79" s="136" t="n">
        <v>1</v>
      </c>
      <c r="BB79" s="136"/>
      <c r="BC79" s="136" t="n">
        <v>1</v>
      </c>
      <c r="BD79" s="136" t="n">
        <v>1</v>
      </c>
      <c r="BE79" s="136"/>
      <c r="BF79" s="136"/>
      <c r="BG79" s="136" t="n">
        <v>2</v>
      </c>
      <c r="BH79" s="136" t="n">
        <v>1</v>
      </c>
      <c r="BI79" s="136" t="n">
        <v>1</v>
      </c>
      <c r="BJ79" s="136"/>
      <c r="BK79" s="136"/>
      <c r="BL79" s="136" t="n">
        <v>1</v>
      </c>
      <c r="BM79" s="136"/>
      <c r="BN79" s="136" t="n">
        <v>1</v>
      </c>
      <c r="BO79" s="136"/>
      <c r="BP79" s="136"/>
      <c r="BQ79" s="136"/>
      <c r="BR79" s="136"/>
      <c r="BS79" s="136"/>
      <c r="BT79" s="136"/>
      <c r="BU79" s="136" t="n">
        <v>10</v>
      </c>
      <c r="BV79" s="136" t="n">
        <v>4</v>
      </c>
      <c r="BW79" s="178" t="n">
        <f aca="false">(BX79*$BX$6+BY79*$BY$6+BZ79*$BZ$6+CA79*$CA$6+CB79*$CB$6+CC79*$CC$6+CD79*$CD$6+CE79*$CE$6+CF79*$CF$6+CG79*$CG$6+CH79*$CH$6+CI79*$CI$6)*1.2/60/7</f>
        <v>3.77142857142857</v>
      </c>
      <c r="BX79" s="136" t="n">
        <v>3</v>
      </c>
      <c r="BY79" s="136" t="n">
        <v>1</v>
      </c>
      <c r="BZ79" s="136" t="n">
        <v>11</v>
      </c>
      <c r="CA79" s="136" t="n">
        <v>4</v>
      </c>
      <c r="CB79" s="136" t="n">
        <v>18</v>
      </c>
      <c r="CC79" s="136" t="n">
        <v>1</v>
      </c>
      <c r="CD79" s="136" t="n">
        <v>2</v>
      </c>
      <c r="CE79" s="136" t="n">
        <v>4</v>
      </c>
      <c r="CF79" s="136" t="n">
        <v>3</v>
      </c>
      <c r="CG79" s="136" t="n">
        <v>3</v>
      </c>
      <c r="CH79" s="136" t="n">
        <v>4</v>
      </c>
      <c r="CI79" s="136" t="n">
        <v>3</v>
      </c>
    </row>
    <row r="80" customFormat="false" ht="48" hidden="false" customHeight="false" outlineLevel="0" collapsed="false">
      <c r="A80" s="166" t="n">
        <v>74</v>
      </c>
      <c r="B80" s="166" t="s">
        <v>467</v>
      </c>
      <c r="C80" s="166" t="s">
        <v>468</v>
      </c>
      <c r="D80" s="167" t="s">
        <v>469</v>
      </c>
      <c r="E80" s="168" t="s">
        <v>470</v>
      </c>
      <c r="F80" s="168" t="s">
        <v>471</v>
      </c>
      <c r="G80" s="169" t="s">
        <v>427</v>
      </c>
      <c r="H80" s="169" t="s">
        <v>206</v>
      </c>
      <c r="I80" s="166" t="s">
        <v>181</v>
      </c>
      <c r="J80" s="166" t="s">
        <v>328</v>
      </c>
      <c r="K80" s="170" t="str">
        <f aca="false">IF(W80&gt;$Y$2,IF(W80&gt;$Y$3,IF(W80&gt;$AC$2,"上級","中級"),"初級"),"基礎")</f>
        <v>中級</v>
      </c>
      <c r="L80" s="171" t="s">
        <v>176</v>
      </c>
      <c r="M80" s="172" t="n">
        <f aca="false">SUM(AE80,AX80,BW80)</f>
        <v>9.41428571428572</v>
      </c>
      <c r="N80" s="173" t="s">
        <v>159</v>
      </c>
      <c r="O80" s="185"/>
      <c r="P80" s="185"/>
      <c r="Q80" s="185"/>
      <c r="R80" s="185"/>
      <c r="S80" s="185"/>
      <c r="T80" s="185"/>
      <c r="U80" s="185"/>
      <c r="V80" s="135"/>
      <c r="W80" s="175" t="n">
        <f aca="false">SUM(X80:AD80)/SUM($X$6:$AD$6)*100</f>
        <v>53.125</v>
      </c>
      <c r="X80" s="136" t="n">
        <v>3</v>
      </c>
      <c r="Z80" s="136" t="n">
        <v>4</v>
      </c>
      <c r="AA80" s="136" t="n">
        <v>4</v>
      </c>
      <c r="AB80" s="136" t="n">
        <v>3</v>
      </c>
      <c r="AC80" s="136" t="n">
        <v>3</v>
      </c>
      <c r="AE80" s="176" t="n">
        <f aca="false">(AF80*$AF$6+AG80*$AG$6+AH80*$AH$6+AI80*$AI$6+AJ80*$AJ$6+AK80*$AK$6+AL80*$AL$6+AM80*$AM$6+AN80*$AN$6+AO80*$AO$6+AP80*$AP$6+AQ80*$AQ$6+AR80*$AR$6+AS80*$AS$6+AT80*$AT$6+AU80*$AU$6+AV80*$AV$6+AW80*$AW$6)*1.2/60/7</f>
        <v>0</v>
      </c>
      <c r="AF80" s="136"/>
      <c r="AG80" s="136"/>
      <c r="AH80" s="136"/>
      <c r="AI80" s="136"/>
      <c r="AJ80" s="136"/>
      <c r="AK80" s="136"/>
      <c r="AL80" s="136"/>
      <c r="AM80" s="136"/>
      <c r="AN80" s="136"/>
      <c r="AO80" s="136"/>
      <c r="AP80" s="136"/>
      <c r="AQ80" s="136"/>
      <c r="AR80" s="136"/>
      <c r="AS80" s="136"/>
      <c r="AT80" s="136"/>
      <c r="AU80" s="136"/>
      <c r="AV80" s="136"/>
      <c r="AW80" s="136"/>
      <c r="AX80" s="177" t="n">
        <f aca="false">(AY80*$AY$6+AZ80*$AZ$6+BA80*$BA$6+BB80*$BB$6+BC80*$BC$6+BD80*$BD$6+BE80*$BE$6+BF80*$BF$6+BG80*$BG$6+BH80*$BH$6+BI80*$BI$6+BJ80*$BJ$6+BK80*$BK$6+BL80*$BL$6+BM80*$BM$6+BN80*$BN$6+BO80*$BO$6+BP80*$BP$6+BQ80*$BQ$6+BR80*$BR$6+BS80*$BS$6+BT80*$BT$6+BU80*$BU$6+BV80*$BV$6)*1.2/60/7</f>
        <v>4.85714285714286</v>
      </c>
      <c r="AY80" s="136" t="n">
        <v>4</v>
      </c>
      <c r="AZ80" s="136"/>
      <c r="BA80" s="136" t="n">
        <v>3</v>
      </c>
      <c r="BB80" s="136"/>
      <c r="BC80" s="136" t="n">
        <v>3</v>
      </c>
      <c r="BD80" s="136"/>
      <c r="BE80" s="136"/>
      <c r="BF80" s="136" t="n">
        <v>1</v>
      </c>
      <c r="BG80" s="136"/>
      <c r="BH80" s="136"/>
      <c r="BI80" s="136" t="n">
        <v>1</v>
      </c>
      <c r="BJ80" s="136"/>
      <c r="BK80" s="136"/>
      <c r="BL80" s="136" t="n">
        <v>1</v>
      </c>
      <c r="BM80" s="136"/>
      <c r="BN80" s="136" t="n">
        <v>1</v>
      </c>
      <c r="BO80" s="136"/>
      <c r="BP80" s="136"/>
      <c r="BQ80" s="136"/>
      <c r="BR80" s="136"/>
      <c r="BS80" s="136"/>
      <c r="BT80" s="136"/>
      <c r="BU80" s="136" t="n">
        <v>12</v>
      </c>
      <c r="BV80" s="136" t="n">
        <v>4</v>
      </c>
      <c r="BW80" s="178" t="n">
        <f aca="false">(BX80*$BX$6+BY80*$BY$6+BZ80*$BZ$6+CA80*$CA$6+CB80*$CB$6+CC80*$CC$6+CD80*$CD$6+CE80*$CE$6+CF80*$CF$6+CG80*$CG$6+CH80*$CH$6+CI80*$CI$6)*1.2/60/7</f>
        <v>4.55714285714286</v>
      </c>
      <c r="BX80" s="136" t="n">
        <v>3</v>
      </c>
      <c r="BY80" s="136" t="n">
        <v>2</v>
      </c>
      <c r="BZ80" s="136" t="n">
        <v>13</v>
      </c>
      <c r="CA80" s="136" t="n">
        <v>8</v>
      </c>
      <c r="CB80" s="136" t="n">
        <v>11</v>
      </c>
      <c r="CC80" s="136" t="n">
        <v>1</v>
      </c>
      <c r="CD80" s="136" t="n">
        <v>2</v>
      </c>
      <c r="CE80" s="136" t="n">
        <v>8</v>
      </c>
      <c r="CF80" s="136" t="n">
        <v>3</v>
      </c>
      <c r="CG80" s="136" t="n">
        <v>3</v>
      </c>
      <c r="CH80" s="136" t="n">
        <v>4</v>
      </c>
      <c r="CI80" s="136" t="n">
        <v>3</v>
      </c>
    </row>
    <row r="81" customFormat="false" ht="48" hidden="false" customHeight="false" outlineLevel="0" collapsed="false">
      <c r="A81" s="166" t="n">
        <v>75</v>
      </c>
      <c r="B81" s="166" t="s">
        <v>404</v>
      </c>
      <c r="C81" s="166" t="s">
        <v>472</v>
      </c>
      <c r="D81" s="167" t="s">
        <v>473</v>
      </c>
      <c r="E81" s="168" t="s">
        <v>474</v>
      </c>
      <c r="F81" s="168" t="s">
        <v>421</v>
      </c>
      <c r="G81" s="169" t="s">
        <v>427</v>
      </c>
      <c r="H81" s="169" t="s">
        <v>155</v>
      </c>
      <c r="I81" s="166" t="s">
        <v>239</v>
      </c>
      <c r="J81" s="166" t="s">
        <v>328</v>
      </c>
      <c r="K81" s="170" t="str">
        <f aca="false">IF(W81&gt;$Y$2,IF(W81&gt;$Y$3,IF(W81&gt;$AC$2,"上級","中級"),"初級"),"基礎")</f>
        <v>初級</v>
      </c>
      <c r="L81" s="171" t="s">
        <v>176</v>
      </c>
      <c r="M81" s="172" t="n">
        <f aca="false">SUM(AE81,AX81,BW81)</f>
        <v>4.48571428571429</v>
      </c>
      <c r="N81" s="173" t="s">
        <v>159</v>
      </c>
      <c r="O81" s="185"/>
      <c r="P81" s="185"/>
      <c r="Q81" s="185"/>
      <c r="R81" s="185"/>
      <c r="S81" s="185"/>
      <c r="T81" s="185"/>
      <c r="U81" s="185"/>
      <c r="V81" s="135"/>
      <c r="W81" s="175" t="n">
        <f aca="false">SUM(X81:AD81)/SUM($X$6:$AD$6)*100</f>
        <v>43.75</v>
      </c>
      <c r="X81" s="136" t="n">
        <v>2</v>
      </c>
      <c r="Y81" s="136" t="n">
        <v>1</v>
      </c>
      <c r="Z81" s="136" t="n">
        <v>3</v>
      </c>
      <c r="AA81" s="136" t="n">
        <v>3</v>
      </c>
      <c r="AB81" s="136" t="n">
        <v>1</v>
      </c>
      <c r="AC81" s="136" t="n">
        <v>4</v>
      </c>
      <c r="AE81" s="176" t="n">
        <f aca="false">(AF81*$AF$6+AG81*$AG$6+AH81*$AH$6+AI81*$AI$6+AJ81*$AJ$6+AK81*$AK$6+AL81*$AL$6+AM81*$AM$6+AN81*$AN$6+AO81*$AO$6+AP81*$AP$6+AQ81*$AQ$6+AR81*$AR$6+AS81*$AS$6+AT81*$AT$6+AU81*$AU$6+AV81*$AV$6+AW81*$AW$6)*1.2/60/7</f>
        <v>0</v>
      </c>
      <c r="AF81" s="136"/>
      <c r="AG81" s="136"/>
      <c r="AH81" s="136"/>
      <c r="AI81" s="136"/>
      <c r="AJ81" s="136"/>
      <c r="AK81" s="136"/>
      <c r="AL81" s="136"/>
      <c r="AM81" s="136"/>
      <c r="AN81" s="136"/>
      <c r="AO81" s="136"/>
      <c r="AP81" s="136"/>
      <c r="AQ81" s="136"/>
      <c r="AR81" s="136"/>
      <c r="AS81" s="136"/>
      <c r="AT81" s="136"/>
      <c r="AU81" s="136"/>
      <c r="AV81" s="136"/>
      <c r="AW81" s="136"/>
      <c r="AX81" s="177" t="n">
        <f aca="false">(AY81*$AY$6+AZ81*$AZ$6+BA81*$BA$6+BB81*$BB$6+BC81*$BC$6+BD81*$BD$6+BE81*$BE$6+BF81*$BF$6+BG81*$BG$6+BH81*$BH$6+BI81*$BI$6+BJ81*$BJ$6+BK81*$BK$6+BL81*$BL$6+BM81*$BM$6+BN81*$BN$6+BO81*$BO$6+BP81*$BP$6+BQ81*$BQ$6+BR81*$BR$6+BS81*$BS$6+BT81*$BT$6+BU81*$BU$6+BV81*$BV$6)*1.2/60/7</f>
        <v>2.14285714285714</v>
      </c>
      <c r="AY81" s="136" t="n">
        <v>3</v>
      </c>
      <c r="AZ81" s="136" t="n">
        <v>1</v>
      </c>
      <c r="BA81" s="136"/>
      <c r="BB81" s="136"/>
      <c r="BC81" s="136" t="n">
        <v>1</v>
      </c>
      <c r="BD81" s="136"/>
      <c r="BE81" s="136"/>
      <c r="BF81" s="136"/>
      <c r="BG81" s="136"/>
      <c r="BH81" s="136"/>
      <c r="BI81" s="136"/>
      <c r="BJ81" s="136" t="n">
        <v>1</v>
      </c>
      <c r="BK81" s="136"/>
      <c r="BL81" s="136"/>
      <c r="BM81" s="136"/>
      <c r="BN81" s="136"/>
      <c r="BO81" s="136"/>
      <c r="BP81" s="136" t="n">
        <v>1</v>
      </c>
      <c r="BQ81" s="136"/>
      <c r="BR81" s="136"/>
      <c r="BS81" s="136"/>
      <c r="BT81" s="136"/>
      <c r="BU81" s="136" t="n">
        <v>4</v>
      </c>
      <c r="BV81" s="136" t="n">
        <v>3</v>
      </c>
      <c r="BW81" s="178" t="n">
        <f aca="false">(BX81*$BX$6+BY81*$BY$6+BZ81*$BZ$6+CA81*$CA$6+CB81*$CB$6+CC81*$CC$6+CD81*$CD$6+CE81*$CE$6+CF81*$CF$6+CG81*$CG$6+CH81*$CH$6+CI81*$CI$6)*1.2/60/7</f>
        <v>2.34285714285714</v>
      </c>
      <c r="BX81" s="136" t="n">
        <v>2</v>
      </c>
      <c r="BY81" s="136" t="n">
        <v>2</v>
      </c>
      <c r="BZ81" s="136" t="n">
        <v>3</v>
      </c>
      <c r="CA81" s="136" t="n">
        <v>2</v>
      </c>
      <c r="CB81" s="136" t="n">
        <v>10</v>
      </c>
      <c r="CC81" s="136" t="n">
        <v>1</v>
      </c>
      <c r="CD81" s="136" t="n">
        <v>2</v>
      </c>
      <c r="CE81" s="136" t="n">
        <v>2</v>
      </c>
      <c r="CF81" s="136" t="n">
        <v>2</v>
      </c>
      <c r="CG81" s="136" t="n">
        <v>2</v>
      </c>
      <c r="CH81" s="136" t="n">
        <v>2</v>
      </c>
      <c r="CI81" s="136" t="n">
        <v>2</v>
      </c>
    </row>
    <row r="82" customFormat="false" ht="48" hidden="false" customHeight="false" outlineLevel="0" collapsed="false">
      <c r="A82" s="166" t="n">
        <v>76</v>
      </c>
      <c r="B82" s="166" t="s">
        <v>475</v>
      </c>
      <c r="C82" s="166" t="s">
        <v>476</v>
      </c>
      <c r="D82" s="167" t="s">
        <v>477</v>
      </c>
      <c r="E82" s="168" t="s">
        <v>478</v>
      </c>
      <c r="F82" s="168" t="s">
        <v>479</v>
      </c>
      <c r="G82" s="169" t="s">
        <v>427</v>
      </c>
      <c r="H82" s="169" t="s">
        <v>206</v>
      </c>
      <c r="I82" s="166" t="s">
        <v>327</v>
      </c>
      <c r="J82" s="166" t="s">
        <v>328</v>
      </c>
      <c r="K82" s="170" t="str">
        <f aca="false">IF(W82&gt;$Y$2,IF(W82&gt;$Y$3,IF(W82&gt;$AC$2,"上級","中級"),"初級"),"基礎")</f>
        <v>中級</v>
      </c>
      <c r="L82" s="171" t="s">
        <v>176</v>
      </c>
      <c r="M82" s="172" t="n">
        <f aca="false">SUM(AE82,AX82,BW82)</f>
        <v>7.77142857142857</v>
      </c>
      <c r="N82" s="173" t="s">
        <v>159</v>
      </c>
      <c r="O82" s="185"/>
      <c r="P82" s="185"/>
      <c r="Q82" s="185"/>
      <c r="R82" s="185"/>
      <c r="S82" s="185"/>
      <c r="T82" s="185"/>
      <c r="U82" s="185"/>
      <c r="V82" s="135"/>
      <c r="W82" s="175" t="n">
        <f aca="false">SUM(X82:AD82)/SUM($X$6:$AD$6)*100</f>
        <v>46.875</v>
      </c>
      <c r="X82" s="136" t="n">
        <v>3</v>
      </c>
      <c r="Z82" s="136" t="n">
        <v>3</v>
      </c>
      <c r="AA82" s="136" t="n">
        <v>3</v>
      </c>
      <c r="AB82" s="136" t="n">
        <v>3</v>
      </c>
      <c r="AC82" s="136" t="n">
        <v>3</v>
      </c>
      <c r="AE82" s="176" t="n">
        <f aca="false">(AF82*$AF$6+AG82*$AG$6+AH82*$AH$6+AI82*$AI$6+AJ82*$AJ$6+AK82*$AK$6+AL82*$AL$6+AM82*$AM$6+AN82*$AN$6+AO82*$AO$6+AP82*$AP$6+AQ82*$AQ$6+AR82*$AR$6+AS82*$AS$6+AT82*$AT$6+AU82*$AU$6+AV82*$AV$6+AW82*$AW$6)*1.2/60/7</f>
        <v>2.17142857142857</v>
      </c>
      <c r="AF82" s="136" t="n">
        <v>3</v>
      </c>
      <c r="AG82" s="136"/>
      <c r="AH82" s="136" t="n">
        <v>1</v>
      </c>
      <c r="AI82" s="136"/>
      <c r="AJ82" s="136" t="n">
        <v>12</v>
      </c>
      <c r="AK82" s="136"/>
      <c r="AL82" s="136" t="n">
        <v>6</v>
      </c>
      <c r="AM82" s="136"/>
      <c r="AN82" s="136" t="n">
        <v>3</v>
      </c>
      <c r="AO82" s="136"/>
      <c r="AP82" s="136"/>
      <c r="AQ82" s="136"/>
      <c r="AR82" s="136" t="n">
        <v>1</v>
      </c>
      <c r="AS82" s="136"/>
      <c r="AT82" s="136"/>
      <c r="AU82" s="136"/>
      <c r="AV82" s="136"/>
      <c r="AW82" s="136" t="n">
        <v>3</v>
      </c>
      <c r="AX82" s="177" t="n">
        <f aca="false">(AY82*$AY$6+AZ82*$AZ$6+BA82*$BA$6+BB82*$BB$6+BC82*$BC$6+BD82*$BD$6+BE82*$BE$6+BF82*$BF$6+BG82*$BG$6+BH82*$BH$6+BI82*$BI$6+BJ82*$BJ$6+BK82*$BK$6+BL82*$BL$6+BM82*$BM$6+BN82*$BN$6+BO82*$BO$6+BP82*$BP$6+BQ82*$BQ$6+BR82*$BR$6+BS82*$BS$6+BT82*$BT$6+BU82*$BU$6+BV82*$BV$6)*1.2/60/7</f>
        <v>2.82857142857143</v>
      </c>
      <c r="AY82" s="136" t="n">
        <v>3</v>
      </c>
      <c r="AZ82" s="136"/>
      <c r="BA82" s="136" t="n">
        <v>2</v>
      </c>
      <c r="BB82" s="136"/>
      <c r="BC82" s="136" t="n">
        <v>1</v>
      </c>
      <c r="BD82" s="136"/>
      <c r="BE82" s="136"/>
      <c r="BF82" s="136"/>
      <c r="BG82" s="136" t="n">
        <v>1</v>
      </c>
      <c r="BH82" s="136"/>
      <c r="BI82" s="136" t="n">
        <v>1</v>
      </c>
      <c r="BJ82" s="136"/>
      <c r="BK82" s="136"/>
      <c r="BL82" s="136"/>
      <c r="BM82" s="136" t="n">
        <v>1</v>
      </c>
      <c r="BN82" s="136"/>
      <c r="BO82" s="136"/>
      <c r="BP82" s="136"/>
      <c r="BQ82" s="136"/>
      <c r="BR82" s="136"/>
      <c r="BS82" s="136"/>
      <c r="BT82" s="136"/>
      <c r="BU82" s="136" t="n">
        <v>6</v>
      </c>
      <c r="BV82" s="136" t="n">
        <v>3</v>
      </c>
      <c r="BW82" s="178" t="n">
        <f aca="false">(BX82*$BX$6+BY82*$BY$6+BZ82*$BZ$6+CA82*$CA$6+CB82*$CB$6+CC82*$CC$6+CD82*$CD$6+CE82*$CE$6+CF82*$CF$6+CG82*$CG$6+CH82*$CH$6+CI82*$CI$6)*1.2/60/7</f>
        <v>2.77142857142857</v>
      </c>
      <c r="BX82" s="136" t="n">
        <v>2</v>
      </c>
      <c r="BY82" s="136" t="n">
        <v>1</v>
      </c>
      <c r="BZ82" s="136" t="n">
        <v>12</v>
      </c>
      <c r="CA82" s="136" t="n">
        <v>3</v>
      </c>
      <c r="CB82" s="136" t="n">
        <v>10</v>
      </c>
      <c r="CC82" s="136" t="n">
        <v>1</v>
      </c>
      <c r="CD82" s="136" t="n">
        <v>2</v>
      </c>
      <c r="CE82" s="136" t="n">
        <v>3</v>
      </c>
      <c r="CF82" s="136" t="n">
        <v>2</v>
      </c>
      <c r="CG82" s="136" t="n">
        <v>2</v>
      </c>
      <c r="CH82" s="136" t="n">
        <v>2</v>
      </c>
      <c r="CI82" s="136" t="n">
        <v>2</v>
      </c>
    </row>
    <row r="83" customFormat="false" ht="36" hidden="false" customHeight="false" outlineLevel="0" collapsed="false">
      <c r="A83" s="166" t="n">
        <v>77</v>
      </c>
      <c r="B83" s="166" t="s">
        <v>480</v>
      </c>
      <c r="C83" s="166" t="s">
        <v>481</v>
      </c>
      <c r="D83" s="167" t="s">
        <v>482</v>
      </c>
      <c r="E83" s="168" t="s">
        <v>483</v>
      </c>
      <c r="F83" s="168" t="s">
        <v>484</v>
      </c>
      <c r="G83" s="169" t="s">
        <v>427</v>
      </c>
      <c r="H83" s="169" t="s">
        <v>206</v>
      </c>
      <c r="I83" s="166" t="s">
        <v>356</v>
      </c>
      <c r="J83" s="166" t="s">
        <v>328</v>
      </c>
      <c r="K83" s="170" t="str">
        <f aca="false">IF(W83&gt;$Y$2,IF(W83&gt;$Y$3,IF(W83&gt;$AC$2,"上級","中級"),"初級"),"基礎")</f>
        <v>初級</v>
      </c>
      <c r="L83" s="171" t="s">
        <v>176</v>
      </c>
      <c r="M83" s="172" t="n">
        <f aca="false">SUM(AE83,AX83,BW83)</f>
        <v>5.54285714285714</v>
      </c>
      <c r="N83" s="173" t="s">
        <v>159</v>
      </c>
      <c r="O83" s="185"/>
      <c r="P83" s="185"/>
      <c r="Q83" s="185"/>
      <c r="R83" s="185"/>
      <c r="S83" s="185"/>
      <c r="T83" s="185"/>
      <c r="U83" s="185"/>
      <c r="V83" s="135"/>
      <c r="W83" s="175" t="n">
        <f aca="false">SUM(X83:AD83)/SUM($X$6:$AD$6)*100</f>
        <v>34.375</v>
      </c>
      <c r="X83" s="136" t="n">
        <v>3</v>
      </c>
      <c r="Z83" s="136" t="n">
        <v>3</v>
      </c>
      <c r="AA83" s="136" t="n">
        <v>2</v>
      </c>
      <c r="AB83" s="136" t="n">
        <v>3</v>
      </c>
      <c r="AE83" s="176" t="n">
        <f aca="false">(AF83*$AF$6+AG83*$AG$6+AH83*$AH$6+AI83*$AI$6+AJ83*$AJ$6+AK83*$AK$6+AL83*$AL$6+AM83*$AM$6+AN83*$AN$6+AO83*$AO$6+AP83*$AP$6+AQ83*$AQ$6+AR83*$AR$6+AS83*$AS$6+AT83*$AT$6+AU83*$AU$6+AV83*$AV$6+AW83*$AW$6)*1.2/60/7</f>
        <v>1.65714285714286</v>
      </c>
      <c r="AF83" s="136" t="n">
        <v>2</v>
      </c>
      <c r="AG83" s="136"/>
      <c r="AH83" s="136" t="n">
        <v>1</v>
      </c>
      <c r="AI83" s="136"/>
      <c r="AJ83" s="136" t="n">
        <v>12</v>
      </c>
      <c r="AK83" s="136"/>
      <c r="AL83" s="136" t="n">
        <v>6</v>
      </c>
      <c r="AM83" s="136"/>
      <c r="AN83" s="136" t="n">
        <v>3</v>
      </c>
      <c r="AO83" s="136"/>
      <c r="AP83" s="136"/>
      <c r="AQ83" s="136"/>
      <c r="AR83" s="136"/>
      <c r="AS83" s="136"/>
      <c r="AT83" s="136"/>
      <c r="AU83" s="136"/>
      <c r="AV83" s="136"/>
      <c r="AW83" s="136" t="n">
        <v>2</v>
      </c>
      <c r="AX83" s="177" t="n">
        <f aca="false">(AY83*$AY$6+AZ83*$AZ$6+BA83*$BA$6+BB83*$BB$6+BC83*$BC$6+BD83*$BD$6+BE83*$BE$6+BF83*$BF$6+BG83*$BG$6+BH83*$BH$6+BI83*$BI$6+BJ83*$BJ$6+BK83*$BK$6+BL83*$BL$6+BM83*$BM$6+BN83*$BN$6+BO83*$BO$6+BP83*$BP$6+BQ83*$BQ$6+BR83*$BR$6+BS83*$BS$6+BT83*$BT$6+BU83*$BU$6+BV83*$BV$6)*1.2/60/7</f>
        <v>1.54285714285714</v>
      </c>
      <c r="AY83" s="136" t="n">
        <v>2</v>
      </c>
      <c r="AZ83" s="136"/>
      <c r="BA83" s="136" t="n">
        <v>1</v>
      </c>
      <c r="BB83" s="136"/>
      <c r="BC83" s="136"/>
      <c r="BD83" s="136"/>
      <c r="BE83" s="136"/>
      <c r="BF83" s="136"/>
      <c r="BG83" s="136"/>
      <c r="BH83" s="136"/>
      <c r="BI83" s="136"/>
      <c r="BJ83" s="136"/>
      <c r="BK83" s="136"/>
      <c r="BL83" s="136"/>
      <c r="BM83" s="136" t="n">
        <v>1</v>
      </c>
      <c r="BN83" s="136"/>
      <c r="BO83" s="136"/>
      <c r="BP83" s="136"/>
      <c r="BQ83" s="136"/>
      <c r="BR83" s="136"/>
      <c r="BS83" s="136"/>
      <c r="BT83" s="136"/>
      <c r="BU83" s="136" t="n">
        <v>4</v>
      </c>
      <c r="BV83" s="136" t="n">
        <v>2</v>
      </c>
      <c r="BW83" s="178" t="n">
        <f aca="false">(BX83*$BX$6+BY83*$BY$6+BZ83*$BZ$6+CA83*$CA$6+CB83*$CB$6+CC83*$CC$6+CD83*$CD$6+CE83*$CE$6+CF83*$CF$6+CG83*$CG$6+CH83*$CH$6+CI83*$CI$6)*1.2/60/7</f>
        <v>2.34285714285714</v>
      </c>
      <c r="BX83" s="136" t="n">
        <v>1</v>
      </c>
      <c r="BY83" s="136" t="n">
        <v>1</v>
      </c>
      <c r="BZ83" s="136" t="n">
        <v>12</v>
      </c>
      <c r="CA83" s="136" t="n">
        <v>3</v>
      </c>
      <c r="CB83" s="136" t="n">
        <v>10</v>
      </c>
      <c r="CC83" s="136" t="n">
        <v>1</v>
      </c>
      <c r="CD83" s="136" t="n">
        <v>2</v>
      </c>
      <c r="CE83" s="136" t="n">
        <v>3</v>
      </c>
      <c r="CF83" s="136" t="n">
        <v>2</v>
      </c>
      <c r="CG83" s="136" t="n">
        <v>1</v>
      </c>
      <c r="CH83" s="136" t="n">
        <v>2</v>
      </c>
      <c r="CI83" s="136" t="n">
        <v>1</v>
      </c>
    </row>
    <row r="84" customFormat="false" ht="48" hidden="false" customHeight="false" outlineLevel="0" collapsed="false">
      <c r="A84" s="166" t="n">
        <v>78</v>
      </c>
      <c r="B84" s="166" t="s">
        <v>322</v>
      </c>
      <c r="C84" s="166" t="s">
        <v>485</v>
      </c>
      <c r="D84" s="180" t="s">
        <v>486</v>
      </c>
      <c r="E84" s="168" t="s">
        <v>487</v>
      </c>
      <c r="F84" s="168" t="s">
        <v>333</v>
      </c>
      <c r="G84" s="169" t="s">
        <v>488</v>
      </c>
      <c r="H84" s="169" t="s">
        <v>155</v>
      </c>
      <c r="I84" s="166" t="s">
        <v>383</v>
      </c>
      <c r="J84" s="166" t="s">
        <v>157</v>
      </c>
      <c r="K84" s="170" t="str">
        <f aca="false">IF(W84&gt;$Y$2,IF(W84&gt;$Y$3,IF(W84&gt;$AC$2,"上級","中級"),"初級"),"基礎")</f>
        <v>基礎</v>
      </c>
      <c r="L84" s="171" t="s">
        <v>158</v>
      </c>
      <c r="M84" s="172" t="n">
        <f aca="false">SUM(AE84,AX84,BW84)</f>
        <v>4.31428571428571</v>
      </c>
      <c r="N84" s="173" t="s">
        <v>159</v>
      </c>
      <c r="O84" s="174"/>
      <c r="P84" s="173"/>
      <c r="Q84" s="173"/>
      <c r="R84" s="173"/>
      <c r="S84" s="173"/>
      <c r="T84" s="173"/>
      <c r="U84" s="173"/>
      <c r="V84" s="135"/>
      <c r="W84" s="175" t="n">
        <f aca="false">SUM(X84:AD84)/SUM($X$6:$AD$6)*100</f>
        <v>15.625</v>
      </c>
      <c r="X84" s="136" t="n">
        <v>2</v>
      </c>
      <c r="Z84" s="136" t="n">
        <v>3</v>
      </c>
      <c r="AE84" s="176" t="n">
        <f aca="false">(AF84*$AF$6+AG84*$AG$6+AH84*$AH$6+AI84*$AI$6+AJ84*$AJ$6+AK84*$AK$6+AL84*$AL$6+AM84*$AM$6+AN84*$AN$6+AO84*$AO$6+AP84*$AP$6+AQ84*$AQ$6+AR84*$AR$6+AS84*$AS$6+AT84*$AT$6+AU84*$AU$6+AV84*$AV$6+AW84*$AW$6)*1.2/60/7</f>
        <v>1.37142857142857</v>
      </c>
      <c r="AF84" s="136" t="n">
        <v>2</v>
      </c>
      <c r="AG84" s="136"/>
      <c r="AH84" s="136" t="n">
        <v>1</v>
      </c>
      <c r="AI84" s="136"/>
      <c r="AJ84" s="136" t="n">
        <v>3</v>
      </c>
      <c r="AK84" s="136"/>
      <c r="AL84" s="136" t="n">
        <v>4</v>
      </c>
      <c r="AM84" s="136"/>
      <c r="AN84" s="136" t="n">
        <v>3</v>
      </c>
      <c r="AO84" s="136"/>
      <c r="AP84" s="136"/>
      <c r="AQ84" s="136"/>
      <c r="AR84" s="136"/>
      <c r="AS84" s="136"/>
      <c r="AT84" s="136"/>
      <c r="AU84" s="136"/>
      <c r="AV84" s="136"/>
      <c r="AW84" s="136" t="n">
        <v>2</v>
      </c>
      <c r="AX84" s="177" t="n">
        <f aca="false">(AY84*$AY$6+AZ84*$AZ$6+BA84*$BA$6+BB84*$BB$6+BC84*$BC$6+BD84*$BD$6+BE84*$BE$6+BF84*$BF$6+BG84*$BG$6+BH84*$BH$6+BI84*$BI$6+BJ84*$BJ$6+BK84*$BK$6+BL84*$BL$6+BM84*$BM$6+BN84*$BN$6+BO84*$BO$6+BP84*$BP$6+BQ84*$BQ$6+BR84*$BR$6+BS84*$BS$6+BT84*$BT$6+BU84*$BU$6+BV84*$BV$6)*1.2/60/7</f>
        <v>1.71428571428571</v>
      </c>
      <c r="AY84" s="136" t="n">
        <v>2</v>
      </c>
      <c r="AZ84" s="136"/>
      <c r="BA84" s="136"/>
      <c r="BB84" s="136"/>
      <c r="BC84" s="136"/>
      <c r="BD84" s="136"/>
      <c r="BE84" s="136"/>
      <c r="BF84" s="136"/>
      <c r="BG84" s="136"/>
      <c r="BH84" s="136"/>
      <c r="BI84" s="136"/>
      <c r="BJ84" s="136"/>
      <c r="BK84" s="136"/>
      <c r="BL84" s="136" t="n">
        <v>3</v>
      </c>
      <c r="BM84" s="136"/>
      <c r="BN84" s="136"/>
      <c r="BO84" s="136"/>
      <c r="BP84" s="136"/>
      <c r="BQ84" s="136"/>
      <c r="BR84" s="136"/>
      <c r="BS84" s="136"/>
      <c r="BT84" s="136"/>
      <c r="BU84" s="136" t="n">
        <v>4</v>
      </c>
      <c r="BV84" s="136" t="n">
        <v>2</v>
      </c>
      <c r="BW84" s="178" t="n">
        <f aca="false">(BX84*$BX$6+BY84*$BY$6+BZ84*$BZ$6+CA84*$CA$6+CB84*$CB$6+CC84*$CC$6+CD84*$CD$6+CE84*$CE$6+CF84*$CF$6+CG84*$CG$6+CH84*$CH$6+CI84*$CI$6)*1.2/60/7</f>
        <v>1.22857142857143</v>
      </c>
      <c r="BX84" s="136" t="n">
        <v>2</v>
      </c>
      <c r="BY84" s="136" t="n">
        <v>1</v>
      </c>
      <c r="BZ84" s="136" t="n">
        <v>3</v>
      </c>
      <c r="CA84" s="136" t="n">
        <v>3</v>
      </c>
      <c r="CB84" s="136"/>
      <c r="CC84" s="136"/>
      <c r="CD84" s="136"/>
      <c r="CE84" s="136"/>
      <c r="CF84" s="136"/>
      <c r="CG84" s="136" t="n">
        <v>2</v>
      </c>
      <c r="CH84" s="136" t="n">
        <v>3</v>
      </c>
      <c r="CI84" s="136" t="n">
        <v>2</v>
      </c>
    </row>
    <row r="85" customFormat="false" ht="60" hidden="false" customHeight="false" outlineLevel="0" collapsed="false">
      <c r="A85" s="166" t="n">
        <v>79</v>
      </c>
      <c r="B85" s="166" t="s">
        <v>329</v>
      </c>
      <c r="C85" s="166" t="s">
        <v>489</v>
      </c>
      <c r="D85" s="180" t="s">
        <v>490</v>
      </c>
      <c r="E85" s="166" t="s">
        <v>491</v>
      </c>
      <c r="F85" s="168" t="s">
        <v>492</v>
      </c>
      <c r="G85" s="169" t="s">
        <v>488</v>
      </c>
      <c r="H85" s="169" t="s">
        <v>155</v>
      </c>
      <c r="I85" s="166" t="s">
        <v>343</v>
      </c>
      <c r="J85" s="166" t="s">
        <v>328</v>
      </c>
      <c r="K85" s="170" t="str">
        <f aca="false">IF(W85&gt;$Y$2,IF(W85&gt;$Y$3,IF(W85&gt;$AC$2,"上級","中級"),"初級"),"基礎")</f>
        <v>上級</v>
      </c>
      <c r="L85" s="171" t="s">
        <v>158</v>
      </c>
      <c r="M85" s="172" t="n">
        <f aca="false">SUM(AE85,AX85,BW85)</f>
        <v>18.0857142857143</v>
      </c>
      <c r="N85" s="173" t="s">
        <v>159</v>
      </c>
      <c r="O85" s="174"/>
      <c r="P85" s="173"/>
      <c r="Q85" s="173"/>
      <c r="R85" s="173"/>
      <c r="S85" s="173"/>
      <c r="T85" s="173"/>
      <c r="U85" s="173"/>
      <c r="V85" s="135"/>
      <c r="W85" s="175" t="n">
        <f aca="false">SUM(X85:AD85)/SUM($X$6:$AD$6)*100</f>
        <v>75</v>
      </c>
      <c r="X85" s="136" t="n">
        <v>3</v>
      </c>
      <c r="Y85" s="136" t="n">
        <v>4</v>
      </c>
      <c r="Z85" s="136" t="n">
        <v>4</v>
      </c>
      <c r="AA85" s="136" t="n">
        <v>4</v>
      </c>
      <c r="AB85" s="136" t="n">
        <v>4</v>
      </c>
      <c r="AC85" s="136" t="n">
        <v>3</v>
      </c>
      <c r="AD85" s="136" t="n">
        <v>2</v>
      </c>
      <c r="AE85" s="176" t="n">
        <f aca="false">(AF85*$AF$6+AG85*$AG$6+AH85*$AH$6+AI85*$AI$6+AJ85*$AJ$6+AK85*$AK$6+AL85*$AL$6+AM85*$AM$6+AN85*$AN$6+AO85*$AO$6+AP85*$AP$6+AQ85*$AQ$6+AR85*$AR$6+AS85*$AS$6+AT85*$AT$6+AU85*$AU$6+AV85*$AV$6+AW85*$AW$6)*1.2/60/7</f>
        <v>4.98571428571429</v>
      </c>
      <c r="AF85" s="136" t="n">
        <v>4</v>
      </c>
      <c r="AG85" s="136"/>
      <c r="AH85" s="136" t="n">
        <v>6</v>
      </c>
      <c r="AI85" s="136"/>
      <c r="AJ85" s="136" t="n">
        <v>25</v>
      </c>
      <c r="AK85" s="136"/>
      <c r="AL85" s="136" t="n">
        <v>11</v>
      </c>
      <c r="AM85" s="136" t="n">
        <v>4</v>
      </c>
      <c r="AN85" s="136" t="n">
        <v>6</v>
      </c>
      <c r="AO85" s="136" t="n">
        <v>1</v>
      </c>
      <c r="AP85" s="136"/>
      <c r="AQ85" s="136"/>
      <c r="AR85" s="136" t="n">
        <v>5</v>
      </c>
      <c r="AS85" s="136"/>
      <c r="AT85" s="136"/>
      <c r="AU85" s="136"/>
      <c r="AV85" s="136"/>
      <c r="AW85" s="136" t="n">
        <v>4</v>
      </c>
      <c r="AX85" s="177" t="n">
        <f aca="false">(AY85*$AY$6+AZ85*$AZ$6+BA85*$BA$6+BB85*$BB$6+BC85*$BC$6+BD85*$BD$6+BE85*$BE$6+BF85*$BF$6+BG85*$BG$6+BH85*$BH$6+BI85*$BI$6+BJ85*$BJ$6+BK85*$BK$6+BL85*$BL$6+BM85*$BM$6+BN85*$BN$6+BO85*$BO$6+BP85*$BP$6+BQ85*$BQ$6+BR85*$BR$6+BS85*$BS$6+BT85*$BT$6+BU85*$BU$6+BV85*$BV$6)*1.2/60/7</f>
        <v>7.71428571428571</v>
      </c>
      <c r="AY85" s="136" t="n">
        <v>4</v>
      </c>
      <c r="AZ85" s="136"/>
      <c r="BA85" s="136" t="n">
        <v>2</v>
      </c>
      <c r="BB85" s="136" t="n">
        <v>5</v>
      </c>
      <c r="BC85" s="136" t="n">
        <v>2</v>
      </c>
      <c r="BD85" s="136"/>
      <c r="BE85" s="136"/>
      <c r="BF85" s="136"/>
      <c r="BG85" s="136" t="n">
        <v>2</v>
      </c>
      <c r="BH85" s="136"/>
      <c r="BI85" s="136" t="n">
        <v>5</v>
      </c>
      <c r="BJ85" s="136"/>
      <c r="BK85" s="136"/>
      <c r="BL85" s="136" t="n">
        <v>9</v>
      </c>
      <c r="BM85" s="136"/>
      <c r="BN85" s="136"/>
      <c r="BO85" s="136"/>
      <c r="BP85" s="136" t="n">
        <v>1</v>
      </c>
      <c r="BQ85" s="136"/>
      <c r="BR85" s="136" t="n">
        <v>1</v>
      </c>
      <c r="BS85" s="136"/>
      <c r="BT85" s="136"/>
      <c r="BU85" s="136" t="n">
        <v>12</v>
      </c>
      <c r="BV85" s="136" t="n">
        <v>4</v>
      </c>
      <c r="BW85" s="178" t="n">
        <f aca="false">(BX85*$BX$6+BY85*$BY$6+BZ85*$BZ$6+CA85*$CA$6+CB85*$CB$6+CC85*$CC$6+CD85*$CD$6+CE85*$CE$6+CF85*$CF$6+CG85*$CG$6+CH85*$CH$6+CI85*$CI$6)*1.2/60/7</f>
        <v>5.38571428571429</v>
      </c>
      <c r="BX85" s="136" t="n">
        <v>4</v>
      </c>
      <c r="BY85" s="136" t="n">
        <v>6</v>
      </c>
      <c r="BZ85" s="136" t="n">
        <v>25</v>
      </c>
      <c r="CA85" s="136" t="n">
        <v>8</v>
      </c>
      <c r="CB85" s="136" t="n">
        <v>15</v>
      </c>
      <c r="CC85" s="136" t="n">
        <v>1</v>
      </c>
      <c r="CD85" s="136" t="n">
        <v>2</v>
      </c>
      <c r="CE85" s="136" t="n">
        <v>5</v>
      </c>
      <c r="CF85" s="136" t="n">
        <v>4</v>
      </c>
      <c r="CG85" s="136" t="n">
        <v>4</v>
      </c>
      <c r="CH85" s="136" t="n">
        <v>8</v>
      </c>
      <c r="CI85" s="136" t="n">
        <v>4</v>
      </c>
    </row>
    <row r="86" customFormat="false" ht="48" hidden="false" customHeight="false" outlineLevel="0" collapsed="false">
      <c r="A86" s="166" t="n">
        <v>80</v>
      </c>
      <c r="B86" s="166" t="s">
        <v>361</v>
      </c>
      <c r="C86" s="166" t="s">
        <v>493</v>
      </c>
      <c r="D86" s="180" t="s">
        <v>494</v>
      </c>
      <c r="E86" s="166" t="s">
        <v>495</v>
      </c>
      <c r="F86" s="168" t="s">
        <v>496</v>
      </c>
      <c r="G86" s="169" t="s">
        <v>488</v>
      </c>
      <c r="H86" s="169" t="s">
        <v>155</v>
      </c>
      <c r="I86" s="166" t="s">
        <v>356</v>
      </c>
      <c r="J86" s="166" t="s">
        <v>328</v>
      </c>
      <c r="K86" s="170" t="str">
        <f aca="false">IF(W86&gt;$Y$2,IF(W86&gt;$Y$3,IF(W86&gt;$AC$2,"上級","中級"),"初級"),"基礎")</f>
        <v>初級</v>
      </c>
      <c r="L86" s="171" t="s">
        <v>158</v>
      </c>
      <c r="M86" s="172" t="n">
        <f aca="false">SUM(AE86,AX86,BW86)</f>
        <v>4.63142857142857</v>
      </c>
      <c r="N86" s="173" t="s">
        <v>159</v>
      </c>
      <c r="O86" s="174"/>
      <c r="P86" s="173"/>
      <c r="Q86" s="173"/>
      <c r="R86" s="173"/>
      <c r="S86" s="173"/>
      <c r="T86" s="173"/>
      <c r="U86" s="173"/>
      <c r="V86" s="135"/>
      <c r="W86" s="175" t="n">
        <f aca="false">SUM(X86:AD86)/SUM($X$6:$AD$6)*100</f>
        <v>37.5</v>
      </c>
      <c r="X86" s="136" t="n">
        <v>3</v>
      </c>
      <c r="Z86" s="136" t="n">
        <v>3</v>
      </c>
      <c r="AA86" s="136" t="n">
        <v>3</v>
      </c>
      <c r="AB86" s="136" t="n">
        <v>3</v>
      </c>
      <c r="AE86" s="176" t="n">
        <f aca="false">(AF86*$AF$6+AG86*$AG$6+AH86*$AH$6+AI86*$AI$6+AJ86*$AJ$6+AK86*$AK$6+AL86*$AL$6+AM86*$AM$6+AN86*$AN$6+AO86*$AO$6+AP86*$AP$6+AQ86*$AQ$6+AR86*$AR$6+AS86*$AS$6+AT86*$AT$6+AU86*$AU$6+AV86*$AV$6+AW86*$AW$6)*1.2/60/7</f>
        <v>0.602857142857143</v>
      </c>
      <c r="AF86" s="136" t="n">
        <v>1</v>
      </c>
      <c r="AG86" s="136" t="n">
        <v>2</v>
      </c>
      <c r="AH86" s="136"/>
      <c r="AI86" s="136" t="n">
        <v>3</v>
      </c>
      <c r="AJ86" s="136"/>
      <c r="AK86" s="136" t="n">
        <v>2</v>
      </c>
      <c r="AL86" s="136"/>
      <c r="AM86" s="136" t="n">
        <v>2</v>
      </c>
      <c r="AN86" s="136"/>
      <c r="AO86" s="136"/>
      <c r="AP86" s="136"/>
      <c r="AQ86" s="136"/>
      <c r="AR86" s="136"/>
      <c r="AS86" s="136"/>
      <c r="AT86" s="136"/>
      <c r="AU86" s="136"/>
      <c r="AV86" s="136"/>
      <c r="AW86" s="136" t="n">
        <v>1</v>
      </c>
      <c r="AX86" s="177" t="n">
        <f aca="false">(AY86*$AY$6+AZ86*$AZ$6+BA86*$BA$6+BB86*$BB$6+BC86*$BC$6+BD86*$BD$6+BE86*$BE$6+BF86*$BF$6+BG86*$BG$6+BH86*$BH$6+BI86*$BI$6+BJ86*$BJ$6+BK86*$BK$6+BL86*$BL$6+BM86*$BM$6+BN86*$BN$6+BO86*$BO$6+BP86*$BP$6+BQ86*$BQ$6+BR86*$BR$6+BS86*$BS$6+BT86*$BT$6+BU86*$BU$6+BV86*$BV$6)*1.2/60/7</f>
        <v>1.77142857142857</v>
      </c>
      <c r="AY86" s="136" t="n">
        <v>3</v>
      </c>
      <c r="AZ86" s="136"/>
      <c r="BA86" s="136"/>
      <c r="BB86" s="136" t="n">
        <v>3</v>
      </c>
      <c r="BC86" s="136"/>
      <c r="BD86" s="136"/>
      <c r="BE86" s="136"/>
      <c r="BF86" s="136" t="n">
        <v>1</v>
      </c>
      <c r="BG86" s="136"/>
      <c r="BH86" s="136"/>
      <c r="BI86" s="136"/>
      <c r="BJ86" s="136"/>
      <c r="BK86" s="136"/>
      <c r="BL86" s="136" t="n">
        <v>2</v>
      </c>
      <c r="BM86" s="136"/>
      <c r="BN86" s="136"/>
      <c r="BO86" s="136"/>
      <c r="BP86" s="136"/>
      <c r="BQ86" s="136"/>
      <c r="BR86" s="136"/>
      <c r="BS86" s="136"/>
      <c r="BT86" s="136"/>
      <c r="BU86" s="136" t="n">
        <v>2</v>
      </c>
      <c r="BV86" s="136" t="n">
        <v>3</v>
      </c>
      <c r="BW86" s="178" t="n">
        <f aca="false">(BX86*$BX$6+BY86*$BY$6+BZ86*$BZ$6+CA86*$CA$6+CB86*$CB$6+CC86*$CC$6+CD86*$CD$6+CE86*$CE$6+CF86*$CF$6+CG86*$CG$6+CH86*$CH$6+CI86*$CI$6)*1.2/60/7</f>
        <v>2.25714285714286</v>
      </c>
      <c r="BX86" s="136" t="n">
        <v>1</v>
      </c>
      <c r="BY86" s="136" t="n">
        <v>2</v>
      </c>
      <c r="BZ86" s="136" t="n">
        <v>3</v>
      </c>
      <c r="CA86" s="136" t="n">
        <v>4</v>
      </c>
      <c r="CB86" s="136" t="n">
        <v>10</v>
      </c>
      <c r="CC86" s="136" t="n">
        <v>1</v>
      </c>
      <c r="CD86" s="136" t="n">
        <v>2</v>
      </c>
      <c r="CE86" s="136" t="n">
        <v>4</v>
      </c>
      <c r="CF86" s="136" t="n">
        <v>1</v>
      </c>
      <c r="CG86" s="136" t="n">
        <v>1</v>
      </c>
      <c r="CH86" s="136" t="n">
        <v>4</v>
      </c>
      <c r="CI86" s="136" t="n">
        <v>1</v>
      </c>
    </row>
    <row r="87" customFormat="false" ht="48" hidden="false" customHeight="false" outlineLevel="0" collapsed="false">
      <c r="A87" s="166" t="n">
        <v>81</v>
      </c>
      <c r="B87" s="166" t="s">
        <v>365</v>
      </c>
      <c r="C87" s="166" t="s">
        <v>497</v>
      </c>
      <c r="D87" s="180" t="s">
        <v>498</v>
      </c>
      <c r="E87" s="168" t="s">
        <v>499</v>
      </c>
      <c r="F87" s="168" t="s">
        <v>373</v>
      </c>
      <c r="G87" s="169" t="s">
        <v>488</v>
      </c>
      <c r="H87" s="169" t="s">
        <v>155</v>
      </c>
      <c r="I87" s="166" t="s">
        <v>343</v>
      </c>
      <c r="J87" s="166" t="s">
        <v>328</v>
      </c>
      <c r="K87" s="170" t="str">
        <f aca="false">IF(W87&gt;$Y$2,IF(W87&gt;$Y$3,IF(W87&gt;$AC$2,"上級","中級"),"初級"),"基礎")</f>
        <v>中級</v>
      </c>
      <c r="L87" s="171" t="s">
        <v>158</v>
      </c>
      <c r="M87" s="172" t="n">
        <f aca="false">SUM(AE87,AX87,BW87)</f>
        <v>10.1714285714286</v>
      </c>
      <c r="N87" s="173" t="s">
        <v>159</v>
      </c>
      <c r="O87" s="174"/>
      <c r="P87" s="173"/>
      <c r="Q87" s="173"/>
      <c r="R87" s="173"/>
      <c r="S87" s="173"/>
      <c r="T87" s="173"/>
      <c r="U87" s="173"/>
      <c r="V87" s="135"/>
      <c r="W87" s="175" t="n">
        <f aca="false">SUM(X87:AD87)/SUM($X$6:$AD$6)*100</f>
        <v>46.875</v>
      </c>
      <c r="X87" s="136" t="n">
        <v>3</v>
      </c>
      <c r="Y87" s="136" t="n">
        <v>1</v>
      </c>
      <c r="Z87" s="136" t="n">
        <v>3</v>
      </c>
      <c r="AA87" s="136" t="n">
        <v>3</v>
      </c>
      <c r="AB87" s="136" t="n">
        <v>3</v>
      </c>
      <c r="AC87" s="136" t="n">
        <v>2</v>
      </c>
      <c r="AE87" s="176" t="n">
        <f aca="false">(AF87*$AF$6+AG87*$AG$6+AH87*$AH$6+AI87*$AI$6+AJ87*$AJ$6+AK87*$AK$6+AL87*$AL$6+AM87*$AM$6+AN87*$AN$6+AO87*$AO$6+AP87*$AP$6+AQ87*$AQ$6+AR87*$AR$6+AS87*$AS$6+AT87*$AT$6+AU87*$AU$6+AV87*$AV$6+AW87*$AW$6)*1.2/60/7</f>
        <v>2.4</v>
      </c>
      <c r="AF87" s="136" t="n">
        <v>2</v>
      </c>
      <c r="AG87" s="136"/>
      <c r="AH87" s="136" t="n">
        <v>3</v>
      </c>
      <c r="AI87" s="136"/>
      <c r="AJ87" s="136" t="n">
        <v>9</v>
      </c>
      <c r="AK87" s="136"/>
      <c r="AL87" s="136" t="n">
        <v>6</v>
      </c>
      <c r="AM87" s="136" t="n">
        <v>1</v>
      </c>
      <c r="AN87" s="136" t="n">
        <v>6</v>
      </c>
      <c r="AO87" s="136"/>
      <c r="AP87" s="136"/>
      <c r="AQ87" s="136"/>
      <c r="AR87" s="136" t="n">
        <v>1</v>
      </c>
      <c r="AS87" s="136"/>
      <c r="AT87" s="136"/>
      <c r="AU87" s="136"/>
      <c r="AV87" s="136"/>
      <c r="AW87" s="136" t="n">
        <v>2</v>
      </c>
      <c r="AX87" s="177" t="n">
        <f aca="false">(AY87*$AY$6+AZ87*$AZ$6+BA87*$BA$6+BB87*$BB$6+BC87*$BC$6+BD87*$BD$6+BE87*$BE$6+BF87*$BF$6+BG87*$BG$6+BH87*$BH$6+BI87*$BI$6+BJ87*$BJ$6+BK87*$BK$6+BL87*$BL$6+BM87*$BM$6+BN87*$BN$6+BO87*$BO$6+BP87*$BP$6+BQ87*$BQ$6+BR87*$BR$6+BS87*$BS$6+BT87*$BT$6+BU87*$BU$6+BV87*$BV$6)*1.2/60/7</f>
        <v>3.68571428571429</v>
      </c>
      <c r="AY87" s="136" t="n">
        <v>4</v>
      </c>
      <c r="AZ87" s="136" t="n">
        <v>1</v>
      </c>
      <c r="BA87" s="136" t="n">
        <v>1</v>
      </c>
      <c r="BB87" s="136" t="n">
        <v>1</v>
      </c>
      <c r="BC87" s="136" t="n">
        <v>1</v>
      </c>
      <c r="BD87" s="136"/>
      <c r="BE87" s="136"/>
      <c r="BF87" s="136"/>
      <c r="BG87" s="136"/>
      <c r="BH87" s="136"/>
      <c r="BI87" s="136" t="n">
        <v>1</v>
      </c>
      <c r="BJ87" s="136"/>
      <c r="BK87" s="136"/>
      <c r="BL87" s="136" t="n">
        <v>3</v>
      </c>
      <c r="BM87" s="136"/>
      <c r="BN87" s="136"/>
      <c r="BO87" s="136"/>
      <c r="BP87" s="136" t="n">
        <v>1</v>
      </c>
      <c r="BQ87" s="136"/>
      <c r="BR87" s="136"/>
      <c r="BS87" s="136"/>
      <c r="BT87" s="136"/>
      <c r="BU87" s="136" t="n">
        <v>8</v>
      </c>
      <c r="BV87" s="136" t="n">
        <v>4</v>
      </c>
      <c r="BW87" s="178" t="n">
        <f aca="false">(BX87*$BX$6+BY87*$BY$6+BZ87*$BZ$6+CA87*$CA$6+CB87*$CB$6+CC87*$CC$6+CD87*$CD$6+CE87*$CE$6+CF87*$CF$6+CG87*$CG$6+CH87*$CH$6+CI87*$CI$6)*1.2/60/7</f>
        <v>4.08571428571429</v>
      </c>
      <c r="BX87" s="136" t="n">
        <v>3</v>
      </c>
      <c r="BY87" s="136" t="n">
        <v>3</v>
      </c>
      <c r="BZ87" s="136" t="n">
        <v>9</v>
      </c>
      <c r="CA87" s="136" t="n">
        <v>7</v>
      </c>
      <c r="CB87" s="136" t="n">
        <v>10</v>
      </c>
      <c r="CC87" s="136" t="n">
        <v>1</v>
      </c>
      <c r="CD87" s="136" t="n">
        <v>2</v>
      </c>
      <c r="CE87" s="136" t="n">
        <v>5</v>
      </c>
      <c r="CF87" s="136" t="n">
        <v>3</v>
      </c>
      <c r="CG87" s="136" t="n">
        <v>3</v>
      </c>
      <c r="CH87" s="136" t="n">
        <v>7</v>
      </c>
      <c r="CI87" s="136" t="n">
        <v>3</v>
      </c>
    </row>
    <row r="88" customFormat="false" ht="36" hidden="false" customHeight="false" outlineLevel="0" collapsed="false">
      <c r="A88" s="166" t="n">
        <v>82</v>
      </c>
      <c r="B88" s="166" t="s">
        <v>500</v>
      </c>
      <c r="C88" s="166" t="s">
        <v>501</v>
      </c>
      <c r="D88" s="167" t="s">
        <v>502</v>
      </c>
      <c r="E88" s="168" t="s">
        <v>503</v>
      </c>
      <c r="F88" s="166"/>
      <c r="G88" s="169" t="s">
        <v>488</v>
      </c>
      <c r="H88" s="169" t="s">
        <v>206</v>
      </c>
      <c r="I88" s="166" t="s">
        <v>356</v>
      </c>
      <c r="J88" s="166" t="s">
        <v>328</v>
      </c>
      <c r="K88" s="170" t="str">
        <f aca="false">IF(W88&gt;$Y$2,IF(W88&gt;$Y$3,IF(W88&gt;$AC$2,"上級","中級"),"初級"),"基礎")</f>
        <v>初級</v>
      </c>
      <c r="L88" s="171" t="s">
        <v>158</v>
      </c>
      <c r="M88" s="172" t="n">
        <f aca="false">SUM(AE88,AX88,BW88)</f>
        <v>4.9</v>
      </c>
      <c r="N88" s="173" t="s">
        <v>159</v>
      </c>
      <c r="O88" s="174"/>
      <c r="P88" s="173"/>
      <c r="Q88" s="173"/>
      <c r="R88" s="173"/>
      <c r="S88" s="173"/>
      <c r="T88" s="173"/>
      <c r="U88" s="173"/>
      <c r="V88" s="135"/>
      <c r="W88" s="175" t="n">
        <f aca="false">SUM(X88:AD88)/SUM($X$6:$AD$6)*100</f>
        <v>40.625</v>
      </c>
      <c r="X88" s="136" t="n">
        <v>4</v>
      </c>
      <c r="Z88" s="136" t="n">
        <v>3</v>
      </c>
      <c r="AA88" s="136" t="n">
        <v>3</v>
      </c>
      <c r="AB88" s="136" t="n">
        <v>3</v>
      </c>
      <c r="AE88" s="176" t="n">
        <f aca="false">(AF88*$AF$6+AG88*$AG$6+AH88*$AH$6+AI88*$AI$6+AJ88*$AJ$6+AK88*$AK$6+AL88*$AL$6+AM88*$AM$6+AN88*$AN$6+AO88*$AO$6+AP88*$AP$6+AQ88*$AQ$6+AR88*$AR$6+AS88*$AS$6+AT88*$AT$6+AU88*$AU$6+AV88*$AV$6+AW88*$AW$6)*1.2/60/7</f>
        <v>1.42857142857143</v>
      </c>
      <c r="AF88" s="136" t="n">
        <v>2</v>
      </c>
      <c r="AG88" s="136"/>
      <c r="AH88" s="136" t="n">
        <v>2</v>
      </c>
      <c r="AI88" s="136"/>
      <c r="AJ88" s="136" t="n">
        <v>5</v>
      </c>
      <c r="AK88" s="136"/>
      <c r="AL88" s="136" t="n">
        <v>2</v>
      </c>
      <c r="AM88" s="136"/>
      <c r="AN88" s="136" t="n">
        <v>3</v>
      </c>
      <c r="AO88" s="136"/>
      <c r="AP88" s="136"/>
      <c r="AQ88" s="136"/>
      <c r="AR88" s="136"/>
      <c r="AS88" s="136"/>
      <c r="AT88" s="136"/>
      <c r="AU88" s="136"/>
      <c r="AV88" s="136"/>
      <c r="AW88" s="136" t="n">
        <v>2</v>
      </c>
      <c r="AX88" s="177" t="n">
        <f aca="false">(AY88*$AY$6+AZ88*$AZ$6+BA88*$BA$6+BB88*$BB$6+BC88*$BC$6+BD88*$BD$6+BE88*$BE$6+BF88*$BF$6+BG88*$BG$6+BH88*$BH$6+BI88*$BI$6+BJ88*$BJ$6+BK88*$BK$6+BL88*$BL$6+BM88*$BM$6+BN88*$BN$6+BO88*$BO$6+BP88*$BP$6+BQ88*$BQ$6+BR88*$BR$6+BS88*$BS$6+BT88*$BT$6+BU88*$BU$6+BV88*$BV$6)*1.2/60/7</f>
        <v>1.54285714285714</v>
      </c>
      <c r="AY88" s="136" t="n">
        <v>2</v>
      </c>
      <c r="AZ88" s="136"/>
      <c r="BA88" s="136" t="n">
        <v>1</v>
      </c>
      <c r="BB88" s="136"/>
      <c r="BC88" s="136"/>
      <c r="BD88" s="136"/>
      <c r="BE88" s="136"/>
      <c r="BF88" s="136"/>
      <c r="BG88" s="136"/>
      <c r="BH88" s="136"/>
      <c r="BI88" s="136"/>
      <c r="BJ88" s="136"/>
      <c r="BK88" s="136"/>
      <c r="BL88" s="136"/>
      <c r="BM88" s="136" t="n">
        <v>1</v>
      </c>
      <c r="BN88" s="136"/>
      <c r="BO88" s="136"/>
      <c r="BP88" s="136"/>
      <c r="BQ88" s="136"/>
      <c r="BR88" s="136"/>
      <c r="BS88" s="136"/>
      <c r="BT88" s="136"/>
      <c r="BU88" s="136" t="n">
        <v>4</v>
      </c>
      <c r="BV88" s="136" t="n">
        <v>2</v>
      </c>
      <c r="BW88" s="178" t="n">
        <f aca="false">(BX88*$BX$6+BY88*$BY$6+BZ88*$BZ$6+CA88*$CA$6+CB88*$CB$6+CC88*$CC$6+CD88*$CD$6+CE88*$CE$6+CF88*$CF$6+CG88*$CG$6+CH88*$CH$6+CI88*$CI$6)*1.2/60/7</f>
        <v>1.92857142857143</v>
      </c>
      <c r="BX88" s="136" t="n">
        <v>1</v>
      </c>
      <c r="BY88" s="136" t="n">
        <v>2</v>
      </c>
      <c r="BZ88" s="136" t="n">
        <v>5</v>
      </c>
      <c r="CA88" s="136" t="n">
        <v>3</v>
      </c>
      <c r="CB88" s="136" t="n">
        <v>5</v>
      </c>
      <c r="CC88" s="136" t="n">
        <v>1</v>
      </c>
      <c r="CD88" s="136" t="n">
        <v>2</v>
      </c>
      <c r="CE88" s="136" t="n">
        <v>2</v>
      </c>
      <c r="CF88" s="136" t="n">
        <v>1</v>
      </c>
      <c r="CG88" s="136" t="n">
        <v>2</v>
      </c>
      <c r="CH88" s="136" t="n">
        <v>2</v>
      </c>
      <c r="CI88" s="136" t="n">
        <v>1</v>
      </c>
    </row>
    <row r="89" customFormat="false" ht="48" hidden="false" customHeight="false" outlineLevel="0" collapsed="false">
      <c r="A89" s="166" t="n">
        <v>83</v>
      </c>
      <c r="B89" s="166" t="s">
        <v>504</v>
      </c>
      <c r="C89" s="166" t="s">
        <v>505</v>
      </c>
      <c r="D89" s="167" t="s">
        <v>506</v>
      </c>
      <c r="E89" s="168" t="s">
        <v>507</v>
      </c>
      <c r="F89" s="168" t="s">
        <v>508</v>
      </c>
      <c r="G89" s="169" t="s">
        <v>488</v>
      </c>
      <c r="H89" s="169" t="s">
        <v>206</v>
      </c>
      <c r="I89" s="166" t="s">
        <v>327</v>
      </c>
      <c r="J89" s="166" t="s">
        <v>328</v>
      </c>
      <c r="K89" s="170" t="str">
        <f aca="false">IF(W89&gt;$Y$2,IF(W89&gt;$Y$3,IF(W89&gt;$AC$2,"上級","中級"),"初級"),"基礎")</f>
        <v>初級</v>
      </c>
      <c r="L89" s="171" t="s">
        <v>254</v>
      </c>
      <c r="M89" s="172" t="n">
        <f aca="false">SUM(AE89,AX89,BW89)</f>
        <v>7.7</v>
      </c>
      <c r="N89" s="173" t="s">
        <v>159</v>
      </c>
      <c r="O89" s="174"/>
      <c r="P89" s="173"/>
      <c r="Q89" s="173"/>
      <c r="R89" s="173"/>
      <c r="S89" s="173"/>
      <c r="T89" s="173"/>
      <c r="U89" s="173"/>
      <c r="V89" s="135"/>
      <c r="W89" s="175" t="n">
        <f aca="false">SUM(X89:AD89)/SUM($X$6:$AD$6)*100</f>
        <v>40.625</v>
      </c>
      <c r="X89" s="136" t="n">
        <v>3</v>
      </c>
      <c r="Z89" s="136" t="n">
        <v>2</v>
      </c>
      <c r="AA89" s="136" t="n">
        <v>3</v>
      </c>
      <c r="AB89" s="136" t="n">
        <v>3</v>
      </c>
      <c r="AC89" s="136" t="n">
        <v>2</v>
      </c>
      <c r="AE89" s="176" t="n">
        <f aca="false">(AF89*$AF$6+AG89*$AG$6+AH89*$AH$6+AI89*$AI$6+AJ89*$AJ$6+AK89*$AK$6+AL89*$AL$6+AM89*$AM$6+AN89*$AN$6+AO89*$AO$6+AP89*$AP$6+AQ89*$AQ$6+AR89*$AR$6+AS89*$AS$6+AT89*$AT$6+AU89*$AU$6+AV89*$AV$6+AW89*$AW$6)*1.2/60/7</f>
        <v>1.38571428571429</v>
      </c>
      <c r="AF89" s="136" t="n">
        <v>2</v>
      </c>
      <c r="AG89" s="136"/>
      <c r="AH89" s="136" t="n">
        <v>3</v>
      </c>
      <c r="AI89" s="136"/>
      <c r="AJ89" s="136" t="n">
        <v>3</v>
      </c>
      <c r="AK89" s="136"/>
      <c r="AL89" s="136" t="n">
        <v>1</v>
      </c>
      <c r="AM89" s="136"/>
      <c r="AN89" s="136" t="n">
        <v>2</v>
      </c>
      <c r="AO89" s="136"/>
      <c r="AP89" s="136"/>
      <c r="AQ89" s="136"/>
      <c r="AR89" s="136" t="n">
        <v>1</v>
      </c>
      <c r="AS89" s="136"/>
      <c r="AT89" s="136"/>
      <c r="AU89" s="136"/>
      <c r="AV89" s="136"/>
      <c r="AW89" s="136" t="n">
        <v>2</v>
      </c>
      <c r="AX89" s="177" t="n">
        <f aca="false">(AY89*$AY$6+AZ89*$AZ$6+BA89*$BA$6+BB89*$BB$6+BC89*$BC$6+BD89*$BD$6+BE89*$BE$6+BF89*$BF$6+BG89*$BG$6+BH89*$BH$6+BI89*$BI$6+BJ89*$BJ$6+BK89*$BK$6+BL89*$BL$6+BM89*$BM$6+BN89*$BN$6+BO89*$BO$6+BP89*$BP$6+BQ89*$BQ$6+BR89*$BR$6+BS89*$BS$6+BT89*$BT$6+BU89*$BU$6+BV89*$BV$6)*1.2/60/7</f>
        <v>3.68571428571429</v>
      </c>
      <c r="AY89" s="136" t="n">
        <v>3</v>
      </c>
      <c r="AZ89" s="136"/>
      <c r="BA89" s="136" t="n">
        <v>2</v>
      </c>
      <c r="BB89" s="136"/>
      <c r="BC89" s="136" t="n">
        <v>1</v>
      </c>
      <c r="BD89" s="136"/>
      <c r="BE89" s="136"/>
      <c r="BF89" s="136"/>
      <c r="BG89" s="136" t="n">
        <v>1</v>
      </c>
      <c r="BH89" s="136"/>
      <c r="BI89" s="136" t="n">
        <v>1</v>
      </c>
      <c r="BJ89" s="136"/>
      <c r="BK89" s="136"/>
      <c r="BL89" s="136"/>
      <c r="BM89" s="136"/>
      <c r="BN89" s="136" t="n">
        <v>1</v>
      </c>
      <c r="BO89" s="136"/>
      <c r="BP89" s="136"/>
      <c r="BQ89" s="136"/>
      <c r="BR89" s="136"/>
      <c r="BS89" s="136"/>
      <c r="BT89" s="136"/>
      <c r="BU89" s="136" t="n">
        <v>10</v>
      </c>
      <c r="BV89" s="136" t="n">
        <v>3</v>
      </c>
      <c r="BW89" s="178" t="n">
        <f aca="false">(BX89*$BX$6+BY89*$BY$6+BZ89*$BZ$6+CA89*$CA$6+CB89*$CB$6+CC89*$CC$6+CD89*$CD$6+CE89*$CE$6+CF89*$CF$6+CG89*$CG$6+CH89*$CH$6+CI89*$CI$6)*1.2/60/7</f>
        <v>2.62857142857143</v>
      </c>
      <c r="BX89" s="136" t="n">
        <v>2</v>
      </c>
      <c r="BY89" s="136" t="n">
        <v>3</v>
      </c>
      <c r="BZ89" s="136" t="n">
        <v>3</v>
      </c>
      <c r="CA89" s="136" t="n">
        <v>2</v>
      </c>
      <c r="CB89" s="136" t="n">
        <v>16</v>
      </c>
      <c r="CC89" s="136" t="n">
        <v>1</v>
      </c>
      <c r="CD89" s="136" t="n">
        <v>2</v>
      </c>
      <c r="CE89" s="136" t="n">
        <v>3</v>
      </c>
      <c r="CF89" s="136" t="n">
        <v>2</v>
      </c>
      <c r="CG89" s="136" t="n">
        <v>2</v>
      </c>
      <c r="CH89" s="136" t="n">
        <v>2</v>
      </c>
      <c r="CI89" s="136" t="n">
        <v>2</v>
      </c>
    </row>
    <row r="90" customFormat="false" ht="48" hidden="false" customHeight="false" outlineLevel="0" collapsed="false">
      <c r="A90" s="166" t="n">
        <v>84</v>
      </c>
      <c r="B90" s="166" t="s">
        <v>509</v>
      </c>
      <c r="C90" s="166" t="s">
        <v>510</v>
      </c>
      <c r="D90" s="167" t="s">
        <v>511</v>
      </c>
      <c r="E90" s="168" t="s">
        <v>512</v>
      </c>
      <c r="F90" s="168" t="s">
        <v>513</v>
      </c>
      <c r="G90" s="169" t="s">
        <v>488</v>
      </c>
      <c r="H90" s="169" t="s">
        <v>206</v>
      </c>
      <c r="I90" s="166" t="s">
        <v>327</v>
      </c>
      <c r="J90" s="166" t="s">
        <v>328</v>
      </c>
      <c r="K90" s="170" t="str">
        <f aca="false">IF(W90&gt;$Y$2,IF(W90&gt;$Y$3,IF(W90&gt;$AC$2,"上級","中級"),"初級"),"基礎")</f>
        <v>初級</v>
      </c>
      <c r="L90" s="171" t="s">
        <v>254</v>
      </c>
      <c r="M90" s="172" t="n">
        <f aca="false">SUM(AE90,AX90,BW90)</f>
        <v>7.37142857142857</v>
      </c>
      <c r="N90" s="173" t="s">
        <v>159</v>
      </c>
      <c r="O90" s="174"/>
      <c r="P90" s="173"/>
      <c r="Q90" s="173"/>
      <c r="R90" s="173"/>
      <c r="S90" s="173"/>
      <c r="T90" s="173"/>
      <c r="U90" s="173"/>
      <c r="V90" s="135"/>
      <c r="W90" s="175" t="n">
        <f aca="false">SUM(X90:AD90)/SUM($X$6:$AD$6)*100</f>
        <v>43.75</v>
      </c>
      <c r="X90" s="136" t="n">
        <v>3</v>
      </c>
      <c r="Y90" s="136" t="n">
        <v>1</v>
      </c>
      <c r="Z90" s="136" t="n">
        <v>2</v>
      </c>
      <c r="AA90" s="136" t="n">
        <v>2</v>
      </c>
      <c r="AB90" s="136" t="n">
        <v>3</v>
      </c>
      <c r="AC90" s="136" t="n">
        <v>2</v>
      </c>
      <c r="AD90" s="136" t="n">
        <v>1</v>
      </c>
      <c r="AE90" s="176" t="n">
        <f aca="false">(AF90*$AF$6+AG90*$AG$6+AH90*$AH$6+AI90*$AI$6+AJ90*$AJ$6+AK90*$AK$6+AL90*$AL$6+AM90*$AM$6+AN90*$AN$6+AO90*$AO$6+AP90*$AP$6+AQ90*$AQ$6+AR90*$AR$6+AS90*$AS$6+AT90*$AT$6+AU90*$AU$6+AV90*$AV$6+AW90*$AW$6)*1.2/60/7</f>
        <v>1.65714285714286</v>
      </c>
      <c r="AF90" s="136" t="n">
        <v>3</v>
      </c>
      <c r="AG90" s="136"/>
      <c r="AH90" s="136" t="n">
        <v>3</v>
      </c>
      <c r="AI90" s="136"/>
      <c r="AJ90" s="136" t="n">
        <v>7</v>
      </c>
      <c r="AK90" s="136"/>
      <c r="AL90" s="136"/>
      <c r="AM90" s="136"/>
      <c r="AN90" s="136" t="n">
        <v>1</v>
      </c>
      <c r="AO90" s="136"/>
      <c r="AP90" s="136"/>
      <c r="AQ90" s="136"/>
      <c r="AR90" s="136" t="n">
        <v>1</v>
      </c>
      <c r="AS90" s="136"/>
      <c r="AT90" s="136"/>
      <c r="AU90" s="136"/>
      <c r="AV90" s="136"/>
      <c r="AW90" s="136" t="n">
        <v>3</v>
      </c>
      <c r="AX90" s="177" t="n">
        <f aca="false">(AY90*$AY$6+AZ90*$AZ$6+BA90*$BA$6+BB90*$BB$6+BC90*$BC$6+BD90*$BD$6+BE90*$BE$6+BF90*$BF$6+BG90*$BG$6+BH90*$BH$6+BI90*$BI$6+BJ90*$BJ$6+BK90*$BK$6+BL90*$BL$6+BM90*$BM$6+BN90*$BN$6+BO90*$BO$6+BP90*$BP$6+BQ90*$BQ$6+BR90*$BR$6+BS90*$BS$6+BT90*$BT$6+BU90*$BU$6+BV90*$BV$6)*1.2/60/7</f>
        <v>3</v>
      </c>
      <c r="AY90" s="136" t="n">
        <v>2</v>
      </c>
      <c r="AZ90" s="136"/>
      <c r="BA90" s="136" t="n">
        <v>1</v>
      </c>
      <c r="BB90" s="136"/>
      <c r="BC90" s="136" t="n">
        <v>1</v>
      </c>
      <c r="BD90" s="136"/>
      <c r="BE90" s="136"/>
      <c r="BF90" s="136"/>
      <c r="BG90" s="136"/>
      <c r="BH90" s="136"/>
      <c r="BI90" s="136" t="n">
        <v>1</v>
      </c>
      <c r="BJ90" s="136"/>
      <c r="BK90" s="136"/>
      <c r="BL90" s="136"/>
      <c r="BM90" s="136" t="n">
        <v>1</v>
      </c>
      <c r="BN90" s="136"/>
      <c r="BO90" s="136"/>
      <c r="BP90" s="136" t="n">
        <v>1</v>
      </c>
      <c r="BQ90" s="136"/>
      <c r="BR90" s="136"/>
      <c r="BS90" s="136"/>
      <c r="BT90" s="136"/>
      <c r="BU90" s="136" t="n">
        <v>10</v>
      </c>
      <c r="BV90" s="136" t="n">
        <v>2</v>
      </c>
      <c r="BW90" s="178" t="n">
        <f aca="false">(BX90*$BX$6+BY90*$BY$6+BZ90*$BZ$6+CA90*$CA$6+CB90*$CB$6+CC90*$CC$6+CD90*$CD$6+CE90*$CE$6+CF90*$CF$6+CG90*$CG$6+CH90*$CH$6+CI90*$CI$6)*1.2/60/7</f>
        <v>2.71428571428571</v>
      </c>
      <c r="BX90" s="136" t="n">
        <v>2</v>
      </c>
      <c r="BY90" s="136" t="n">
        <v>3</v>
      </c>
      <c r="BZ90" s="136" t="n">
        <v>5</v>
      </c>
      <c r="CA90" s="136" t="n">
        <v>1</v>
      </c>
      <c r="CB90" s="136" t="n">
        <v>12</v>
      </c>
      <c r="CC90" s="136" t="n">
        <v>1</v>
      </c>
      <c r="CD90" s="136" t="n">
        <v>2</v>
      </c>
      <c r="CE90" s="136" t="n">
        <v>2</v>
      </c>
      <c r="CF90" s="136" t="n">
        <v>3</v>
      </c>
      <c r="CG90" s="136" t="n">
        <v>3</v>
      </c>
      <c r="CH90" s="136" t="n">
        <v>1</v>
      </c>
      <c r="CI90" s="136" t="n">
        <v>2</v>
      </c>
    </row>
    <row r="91" customFormat="false" ht="146.25" hidden="false" customHeight="false" outlineLevel="0" collapsed="false">
      <c r="A91" s="166" t="n">
        <v>85</v>
      </c>
      <c r="B91" s="166" t="s">
        <v>509</v>
      </c>
      <c r="C91" s="166" t="s">
        <v>514</v>
      </c>
      <c r="D91" s="167" t="s">
        <v>515</v>
      </c>
      <c r="E91" s="168" t="s">
        <v>516</v>
      </c>
      <c r="F91" s="168" t="s">
        <v>517</v>
      </c>
      <c r="G91" s="169" t="s">
        <v>488</v>
      </c>
      <c r="H91" s="169" t="s">
        <v>155</v>
      </c>
      <c r="I91" s="166" t="s">
        <v>378</v>
      </c>
      <c r="J91" s="166" t="s">
        <v>328</v>
      </c>
      <c r="K91" s="170" t="str">
        <f aca="false">IF(W91&gt;$Y$2,IF(W91&gt;$Y$3,IF(W91&gt;$AC$2,"上級","中級"),"初級"),"基礎")</f>
        <v>中級</v>
      </c>
      <c r="L91" s="171" t="s">
        <v>254</v>
      </c>
      <c r="M91" s="172" t="n">
        <f aca="false">SUM(AE91,AX91,BW91)</f>
        <v>9.01428571428571</v>
      </c>
      <c r="N91" s="173" t="s">
        <v>159</v>
      </c>
      <c r="O91" s="174"/>
      <c r="P91" s="173"/>
      <c r="Q91" s="173"/>
      <c r="R91" s="173"/>
      <c r="S91" s="173"/>
      <c r="T91" s="173"/>
      <c r="U91" s="173"/>
      <c r="V91" s="135"/>
      <c r="W91" s="175" t="n">
        <f aca="false">SUM(X91:AD91)/SUM($X$6:$AD$6)*100</f>
        <v>56.25</v>
      </c>
      <c r="X91" s="136" t="n">
        <v>4</v>
      </c>
      <c r="Y91" s="136" t="n">
        <v>1</v>
      </c>
      <c r="Z91" s="136" t="n">
        <v>4</v>
      </c>
      <c r="AA91" s="136" t="n">
        <v>3</v>
      </c>
      <c r="AB91" s="136" t="n">
        <v>3</v>
      </c>
      <c r="AC91" s="136" t="n">
        <v>3</v>
      </c>
      <c r="AE91" s="176" t="n">
        <f aca="false">(AF91*$AF$6+AG91*$AG$6+AH91*$AH$6+AI91*$AI$6+AJ91*$AJ$6+AK91*$AK$6+AL91*$AL$6+AM91*$AM$6+AN91*$AN$6+AO91*$AO$6+AP91*$AP$6+AQ91*$AQ$6+AR91*$AR$6+AS91*$AS$6+AT91*$AT$6+AU91*$AU$6+AV91*$AV$6+AW91*$AW$6)*1.2/60/7</f>
        <v>2.9</v>
      </c>
      <c r="AF91" s="136" t="n">
        <v>3</v>
      </c>
      <c r="AG91" s="136"/>
      <c r="AH91" s="136" t="n">
        <v>3</v>
      </c>
      <c r="AI91" s="136"/>
      <c r="AJ91" s="136" t="n">
        <v>3</v>
      </c>
      <c r="AK91" s="136"/>
      <c r="AL91" s="136" t="n">
        <v>5</v>
      </c>
      <c r="AM91" s="136"/>
      <c r="AN91" s="136" t="n">
        <v>3</v>
      </c>
      <c r="AO91" s="136" t="n">
        <v>2</v>
      </c>
      <c r="AP91" s="136"/>
      <c r="AQ91" s="136" t="n">
        <v>1</v>
      </c>
      <c r="AR91" s="136" t="n">
        <v>2</v>
      </c>
      <c r="AS91" s="136"/>
      <c r="AT91" s="136"/>
      <c r="AU91" s="136"/>
      <c r="AV91" s="136"/>
      <c r="AW91" s="136" t="n">
        <v>3</v>
      </c>
      <c r="AX91" s="177" t="n">
        <f aca="false">(AY91*$AY$6+AZ91*$AZ$6+BA91*$BA$6+BB91*$BB$6+BC91*$BC$6+BD91*$BD$6+BE91*$BE$6+BF91*$BF$6+BG91*$BG$6+BH91*$BH$6+BI91*$BI$6+BJ91*$BJ$6+BK91*$BK$6+BL91*$BL$6+BM91*$BM$6+BN91*$BN$6+BO91*$BO$6+BP91*$BP$6+BQ91*$BQ$6+BR91*$BR$6+BS91*$BS$6+BT91*$BT$6+BU91*$BU$6+BV91*$BV$6)*1.2/60/7</f>
        <v>3.51428571428571</v>
      </c>
      <c r="AY91" s="136" t="n">
        <v>3</v>
      </c>
      <c r="AZ91" s="136"/>
      <c r="BA91" s="136" t="n">
        <v>2</v>
      </c>
      <c r="BB91" s="136"/>
      <c r="BC91" s="136" t="n">
        <v>2</v>
      </c>
      <c r="BD91" s="136"/>
      <c r="BE91" s="136"/>
      <c r="BF91" s="136"/>
      <c r="BG91" s="136"/>
      <c r="BH91" s="136" t="n">
        <v>1</v>
      </c>
      <c r="BI91" s="136" t="n">
        <v>2</v>
      </c>
      <c r="BJ91" s="136"/>
      <c r="BK91" s="136"/>
      <c r="BL91" s="136" t="n">
        <v>5</v>
      </c>
      <c r="BM91" s="136"/>
      <c r="BN91" s="136"/>
      <c r="BO91" s="136"/>
      <c r="BP91" s="136" t="n">
        <v>1</v>
      </c>
      <c r="BQ91" s="136"/>
      <c r="BR91" s="136"/>
      <c r="BS91" s="136"/>
      <c r="BT91" s="136"/>
      <c r="BU91" s="136" t="n">
        <v>4</v>
      </c>
      <c r="BV91" s="136" t="n">
        <v>3</v>
      </c>
      <c r="BW91" s="178" t="n">
        <f aca="false">(BX91*$BX$6+BY91*$BY$6+BZ91*$BZ$6+CA91*$CA$6+CB91*$CB$6+CC91*$CC$6+CD91*$CD$6+CE91*$CE$6+CF91*$CF$6+CG91*$CG$6+CH91*$CH$6+CI91*$CI$6)*1.2/60/7</f>
        <v>2.6</v>
      </c>
      <c r="BX91" s="136" t="n">
        <v>2</v>
      </c>
      <c r="BY91" s="136" t="n">
        <v>3</v>
      </c>
      <c r="BZ91" s="136" t="n">
        <v>4</v>
      </c>
      <c r="CA91" s="136" t="n">
        <v>3</v>
      </c>
      <c r="CB91" s="136" t="n">
        <v>10</v>
      </c>
      <c r="CC91" s="136"/>
      <c r="CD91" s="136" t="n">
        <v>2</v>
      </c>
      <c r="CE91" s="136" t="n">
        <v>3</v>
      </c>
      <c r="CF91" s="136" t="n">
        <v>3</v>
      </c>
      <c r="CG91" s="136" t="n">
        <v>2</v>
      </c>
      <c r="CH91" s="136" t="n">
        <v>2</v>
      </c>
      <c r="CI91" s="136" t="n">
        <v>2</v>
      </c>
    </row>
    <row r="92" customFormat="false" ht="48" hidden="false" customHeight="false" outlineLevel="0" collapsed="false">
      <c r="A92" s="166" t="n">
        <v>86</v>
      </c>
      <c r="B92" s="166" t="s">
        <v>518</v>
      </c>
      <c r="C92" s="166" t="s">
        <v>519</v>
      </c>
      <c r="D92" s="167" t="s">
        <v>520</v>
      </c>
      <c r="E92" s="168" t="s">
        <v>521</v>
      </c>
      <c r="F92" s="166"/>
      <c r="G92" s="169" t="s">
        <v>488</v>
      </c>
      <c r="H92" s="169" t="s">
        <v>206</v>
      </c>
      <c r="I92" s="166" t="s">
        <v>327</v>
      </c>
      <c r="J92" s="166" t="s">
        <v>328</v>
      </c>
      <c r="K92" s="170" t="str">
        <f aca="false">IF(W92&gt;$Y$2,IF(W92&gt;$Y$3,IF(W92&gt;$AC$2,"上級","中級"),"初級"),"基礎")</f>
        <v>中級</v>
      </c>
      <c r="L92" s="171"/>
      <c r="M92" s="172" t="n">
        <f aca="false">SUM(AE92,AX92,BW92)</f>
        <v>12.8428571428571</v>
      </c>
      <c r="N92" s="173" t="s">
        <v>159</v>
      </c>
      <c r="O92" s="174"/>
      <c r="P92" s="173"/>
      <c r="Q92" s="173"/>
      <c r="R92" s="173"/>
      <c r="S92" s="173"/>
      <c r="T92" s="173"/>
      <c r="U92" s="173"/>
      <c r="V92" s="135"/>
      <c r="W92" s="175" t="n">
        <f aca="false">SUM(X92:AD92)/SUM($X$6:$AD$6)*100</f>
        <v>68.75</v>
      </c>
      <c r="X92" s="136" t="n">
        <v>4</v>
      </c>
      <c r="Y92" s="136" t="n">
        <v>1</v>
      </c>
      <c r="Z92" s="136" t="n">
        <v>5</v>
      </c>
      <c r="AA92" s="136" t="n">
        <v>5</v>
      </c>
      <c r="AB92" s="136" t="n">
        <v>3</v>
      </c>
      <c r="AC92" s="136" t="n">
        <v>3</v>
      </c>
      <c r="AD92" s="136" t="n">
        <v>1</v>
      </c>
      <c r="AE92" s="176" t="n">
        <f aca="false">(AF92*$AF$6+AG92*$AG$6+AH92*$AH$6+AI92*$AI$6+AJ92*$AJ$6+AK92*$AK$6+AL92*$AL$6+AM92*$AM$6+AN92*$AN$6+AO92*$AO$6+AP92*$AP$6+AQ92*$AQ$6+AR92*$AR$6+AS92*$AS$6+AT92*$AT$6+AU92*$AU$6+AV92*$AV$6+AW92*$AW$6)*1.2/60/7</f>
        <v>3.12857142857143</v>
      </c>
      <c r="AF92" s="136" t="n">
        <v>4</v>
      </c>
      <c r="AG92" s="136"/>
      <c r="AH92" s="136" t="n">
        <v>4</v>
      </c>
      <c r="AI92" s="136"/>
      <c r="AJ92" s="136" t="n">
        <v>7</v>
      </c>
      <c r="AK92" s="136"/>
      <c r="AL92" s="136" t="n">
        <v>5</v>
      </c>
      <c r="AM92" s="136"/>
      <c r="AN92" s="136" t="n">
        <v>1</v>
      </c>
      <c r="AO92" s="136" t="n">
        <v>2</v>
      </c>
      <c r="AP92" s="136"/>
      <c r="AQ92" s="136"/>
      <c r="AR92" s="136" t="n">
        <v>3</v>
      </c>
      <c r="AS92" s="136"/>
      <c r="AT92" s="136"/>
      <c r="AU92" s="136"/>
      <c r="AV92" s="136"/>
      <c r="AW92" s="136" t="n">
        <v>4</v>
      </c>
      <c r="AX92" s="177" t="n">
        <f aca="false">(AY92*$AY$6+AZ92*$AZ$6+BA92*$BA$6+BB92*$BB$6+BC92*$BC$6+BD92*$BD$6+BE92*$BE$6+BF92*$BF$6+BG92*$BG$6+BH92*$BH$6+BI92*$BI$6+BJ92*$BJ$6+BK92*$BK$6+BL92*$BL$6+BM92*$BM$6+BN92*$BN$6+BO92*$BO$6+BP92*$BP$6+BQ92*$BQ$6+BR92*$BR$6+BS92*$BS$6+BT92*$BT$6+BU92*$BU$6+BV92*$BV$6)*1.2/60/7</f>
        <v>5.57142857142857</v>
      </c>
      <c r="AY92" s="136" t="n">
        <v>5</v>
      </c>
      <c r="AZ92" s="136"/>
      <c r="BA92" s="136" t="n">
        <v>3</v>
      </c>
      <c r="BB92" s="136"/>
      <c r="BC92" s="136" t="n">
        <v>1</v>
      </c>
      <c r="BD92" s="136" t="n">
        <v>2</v>
      </c>
      <c r="BE92" s="136"/>
      <c r="BF92" s="136"/>
      <c r="BG92" s="136" t="n">
        <v>2</v>
      </c>
      <c r="BH92" s="136"/>
      <c r="BI92" s="136" t="n">
        <v>3</v>
      </c>
      <c r="BJ92" s="136"/>
      <c r="BK92" s="136"/>
      <c r="BL92" s="136"/>
      <c r="BM92" s="136"/>
      <c r="BN92" s="136" t="n">
        <v>1</v>
      </c>
      <c r="BO92" s="136"/>
      <c r="BP92" s="136"/>
      <c r="BQ92" s="136"/>
      <c r="BR92" s="136"/>
      <c r="BS92" s="136"/>
      <c r="BT92" s="136"/>
      <c r="BU92" s="136" t="n">
        <v>10</v>
      </c>
      <c r="BV92" s="136" t="n">
        <v>5</v>
      </c>
      <c r="BW92" s="178" t="n">
        <f aca="false">(BX92*$BX$6+BY92*$BY$6+BZ92*$BZ$6+CA92*$CA$6+CB92*$CB$6+CC92*$CC$6+CD92*$CD$6+CE92*$CE$6+CF92*$CF$6+CG92*$CG$6+CH92*$CH$6+CI92*$CI$6)*1.2/60/7</f>
        <v>4.14285714285714</v>
      </c>
      <c r="BX92" s="136" t="n">
        <v>3</v>
      </c>
      <c r="BY92" s="136" t="n">
        <v>4</v>
      </c>
      <c r="BZ92" s="136" t="n">
        <v>7</v>
      </c>
      <c r="CA92" s="136" t="n">
        <v>5</v>
      </c>
      <c r="CB92" s="136" t="n">
        <v>16</v>
      </c>
      <c r="CC92" s="136" t="n">
        <v>1</v>
      </c>
      <c r="CD92" s="136" t="n">
        <v>2</v>
      </c>
      <c r="CE92" s="136" t="n">
        <v>5</v>
      </c>
      <c r="CF92" s="136" t="n">
        <v>4</v>
      </c>
      <c r="CG92" s="136" t="n">
        <v>3</v>
      </c>
      <c r="CH92" s="136" t="n">
        <v>5</v>
      </c>
      <c r="CI92" s="136" t="n">
        <v>3</v>
      </c>
    </row>
    <row r="93" customFormat="false" ht="60" hidden="false" customHeight="false" outlineLevel="0" collapsed="false">
      <c r="A93" s="166" t="n">
        <v>87</v>
      </c>
      <c r="B93" s="166" t="s">
        <v>522</v>
      </c>
      <c r="C93" s="166" t="s">
        <v>523</v>
      </c>
      <c r="D93" s="167" t="s">
        <v>524</v>
      </c>
      <c r="E93" s="168" t="s">
        <v>525</v>
      </c>
      <c r="F93" s="166"/>
      <c r="G93" s="169" t="s">
        <v>488</v>
      </c>
      <c r="H93" s="169" t="s">
        <v>206</v>
      </c>
      <c r="I93" s="166" t="s">
        <v>378</v>
      </c>
      <c r="J93" s="166" t="s">
        <v>328</v>
      </c>
      <c r="K93" s="170" t="str">
        <f aca="false">IF(W93&gt;$Y$2,IF(W93&gt;$Y$3,IF(W93&gt;$AC$2,"上級","中級"),"初級"),"基礎")</f>
        <v>初級</v>
      </c>
      <c r="L93" s="171" t="s">
        <v>158</v>
      </c>
      <c r="M93" s="172" t="n">
        <f aca="false">SUM(AE93,AX93,BW93)</f>
        <v>8.62857142857143</v>
      </c>
      <c r="N93" s="173" t="s">
        <v>159</v>
      </c>
      <c r="O93" s="174"/>
      <c r="P93" s="173"/>
      <c r="Q93" s="173"/>
      <c r="R93" s="173"/>
      <c r="S93" s="173"/>
      <c r="T93" s="173"/>
      <c r="U93" s="173"/>
      <c r="V93" s="135"/>
      <c r="W93" s="175" t="n">
        <f aca="false">SUM(X93:AD93)/SUM($X$6:$AD$6)*100</f>
        <v>43.75</v>
      </c>
      <c r="X93" s="136" t="n">
        <v>3</v>
      </c>
      <c r="Y93" s="136" t="n">
        <v>1</v>
      </c>
      <c r="Z93" s="136" t="n">
        <v>3</v>
      </c>
      <c r="AA93" s="136" t="n">
        <v>3</v>
      </c>
      <c r="AB93" s="136" t="n">
        <v>2</v>
      </c>
      <c r="AC93" s="136" t="n">
        <v>2</v>
      </c>
      <c r="AE93" s="176" t="n">
        <f aca="false">(AF93*$AF$6+AG93*$AG$6+AH93*$AH$6+AI93*$AI$6+AJ93*$AJ$6+AK93*$AK$6+AL93*$AL$6+AM93*$AM$6+AN93*$AN$6+AO93*$AO$6+AP93*$AP$6+AQ93*$AQ$6+AR93*$AR$6+AS93*$AS$6+AT93*$AT$6+AU93*$AU$6+AV93*$AV$6+AW93*$AW$6)*1.2/60/7</f>
        <v>2.08571428571429</v>
      </c>
      <c r="AF93" s="136" t="n">
        <v>2</v>
      </c>
      <c r="AG93" s="136"/>
      <c r="AH93" s="136" t="n">
        <v>2</v>
      </c>
      <c r="AI93" s="136"/>
      <c r="AJ93" s="136" t="n">
        <v>10</v>
      </c>
      <c r="AK93" s="136"/>
      <c r="AL93" s="136" t="n">
        <v>2</v>
      </c>
      <c r="AM93" s="136"/>
      <c r="AN93" s="136" t="n">
        <v>4</v>
      </c>
      <c r="AO93" s="136"/>
      <c r="AP93" s="136"/>
      <c r="AQ93" s="136"/>
      <c r="AR93" s="136" t="n">
        <v>2</v>
      </c>
      <c r="AS93" s="136"/>
      <c r="AT93" s="136"/>
      <c r="AU93" s="136"/>
      <c r="AV93" s="136"/>
      <c r="AW93" s="136" t="n">
        <v>2</v>
      </c>
      <c r="AX93" s="177" t="n">
        <f aca="false">(AY93*$AY$6+AZ93*$AZ$6+BA93*$BA$6+BB93*$BB$6+BC93*$BC$6+BD93*$BD$6+BE93*$BE$6+BF93*$BF$6+BG93*$BG$6+BH93*$BH$6+BI93*$BI$6+BJ93*$BJ$6+BK93*$BK$6+BL93*$BL$6+BM93*$BM$6+BN93*$BN$6+BO93*$BO$6+BP93*$BP$6+BQ93*$BQ$6+BR93*$BR$6+BS93*$BS$6+BT93*$BT$6+BU93*$BU$6+BV93*$BV$6)*1.2/60/7</f>
        <v>3.6</v>
      </c>
      <c r="AY93" s="136" t="n">
        <v>3</v>
      </c>
      <c r="AZ93" s="136"/>
      <c r="BA93" s="136" t="n">
        <v>2</v>
      </c>
      <c r="BB93" s="136"/>
      <c r="BC93" s="136" t="n">
        <v>2</v>
      </c>
      <c r="BD93" s="136"/>
      <c r="BE93" s="136"/>
      <c r="BF93" s="136"/>
      <c r="BG93" s="136" t="n">
        <v>1</v>
      </c>
      <c r="BH93" s="136"/>
      <c r="BI93" s="136"/>
      <c r="BJ93" s="136" t="n">
        <v>2</v>
      </c>
      <c r="BK93" s="136"/>
      <c r="BL93" s="136"/>
      <c r="BM93" s="136" t="n">
        <v>1</v>
      </c>
      <c r="BN93" s="136"/>
      <c r="BO93" s="136"/>
      <c r="BP93" s="136" t="n">
        <v>1</v>
      </c>
      <c r="BQ93" s="136"/>
      <c r="BR93" s="136"/>
      <c r="BS93" s="136"/>
      <c r="BT93" s="136"/>
      <c r="BU93" s="136" t="n">
        <v>6</v>
      </c>
      <c r="BV93" s="136" t="n">
        <v>3</v>
      </c>
      <c r="BW93" s="178" t="n">
        <f aca="false">(BX93*$BX$6+BY93*$BY$6+BZ93*$BZ$6+CA93*$CA$6+CB93*$CB$6+CC93*$CC$6+CD93*$CD$6+CE93*$CE$6+CF93*$CF$6+CG93*$CG$6+CH93*$CH$6+CI93*$CI$6)*1.2/60/7</f>
        <v>2.94285714285714</v>
      </c>
      <c r="BX93" s="136" t="n">
        <v>2</v>
      </c>
      <c r="BY93" s="136" t="n">
        <v>2</v>
      </c>
      <c r="BZ93" s="136" t="n">
        <v>10</v>
      </c>
      <c r="CA93" s="136" t="n">
        <v>4</v>
      </c>
      <c r="CB93" s="136" t="n">
        <v>10</v>
      </c>
      <c r="CC93" s="136" t="n">
        <v>1</v>
      </c>
      <c r="CD93" s="136" t="n">
        <v>2</v>
      </c>
      <c r="CE93" s="136" t="n">
        <v>4</v>
      </c>
      <c r="CF93" s="136" t="n">
        <v>2</v>
      </c>
      <c r="CG93" s="136" t="n">
        <v>2</v>
      </c>
      <c r="CH93" s="136" t="n">
        <v>2</v>
      </c>
      <c r="CI93" s="136" t="n">
        <v>2</v>
      </c>
    </row>
    <row r="94" customFormat="false" ht="48" hidden="false" customHeight="false" outlineLevel="0" collapsed="false">
      <c r="A94" s="166" t="n">
        <v>88</v>
      </c>
      <c r="B94" s="166" t="s">
        <v>526</v>
      </c>
      <c r="C94" s="166" t="s">
        <v>527</v>
      </c>
      <c r="D94" s="167" t="s">
        <v>528</v>
      </c>
      <c r="E94" s="168" t="s">
        <v>529</v>
      </c>
      <c r="F94" s="168" t="s">
        <v>530</v>
      </c>
      <c r="G94" s="169" t="s">
        <v>488</v>
      </c>
      <c r="H94" s="169" t="s">
        <v>206</v>
      </c>
      <c r="I94" s="166" t="s">
        <v>327</v>
      </c>
      <c r="J94" s="166" t="s">
        <v>328</v>
      </c>
      <c r="K94" s="170" t="str">
        <f aca="false">IF(W94&gt;$Y$2,IF(W94&gt;$Y$3,IF(W94&gt;$AC$2,"上級","中級"),"初級"),"基礎")</f>
        <v>中級</v>
      </c>
      <c r="L94" s="171" t="s">
        <v>254</v>
      </c>
      <c r="M94" s="172" t="n">
        <f aca="false">SUM(AE94,AX94,BW94)</f>
        <v>9.32857142857143</v>
      </c>
      <c r="N94" s="173" t="s">
        <v>159</v>
      </c>
      <c r="O94" s="174"/>
      <c r="P94" s="173"/>
      <c r="Q94" s="173"/>
      <c r="R94" s="173"/>
      <c r="S94" s="173"/>
      <c r="T94" s="173"/>
      <c r="U94" s="173"/>
      <c r="V94" s="135"/>
      <c r="W94" s="175" t="n">
        <f aca="false">SUM(X94:AD94)/SUM($X$6:$AD$6)*100</f>
        <v>46.875</v>
      </c>
      <c r="X94" s="136" t="n">
        <v>3</v>
      </c>
      <c r="Z94" s="136" t="n">
        <v>4</v>
      </c>
      <c r="AA94" s="136" t="n">
        <v>3</v>
      </c>
      <c r="AB94" s="136" t="n">
        <v>3</v>
      </c>
      <c r="AC94" s="136" t="n">
        <v>2</v>
      </c>
      <c r="AE94" s="176" t="n">
        <f aca="false">(AF94*$AF$6+AG94*$AG$6+AH94*$AH$6+AI94*$AI$6+AJ94*$AJ$6+AK94*$AK$6+AL94*$AL$6+AM94*$AM$6+AN94*$AN$6+AO94*$AO$6+AP94*$AP$6+AQ94*$AQ$6+AR94*$AR$6+AS94*$AS$6+AT94*$AT$6+AU94*$AU$6+AV94*$AV$6+AW94*$AW$6)*1.2/60/7</f>
        <v>1.95714285714286</v>
      </c>
      <c r="AF94" s="136" t="n">
        <v>2</v>
      </c>
      <c r="AG94" s="136"/>
      <c r="AH94" s="136" t="n">
        <v>4</v>
      </c>
      <c r="AI94" s="136"/>
      <c r="AJ94" s="136" t="n">
        <v>3</v>
      </c>
      <c r="AK94" s="136"/>
      <c r="AL94" s="136" t="n">
        <v>3</v>
      </c>
      <c r="AM94" s="136"/>
      <c r="AN94" s="136" t="n">
        <v>1</v>
      </c>
      <c r="AO94" s="136" t="n">
        <v>1</v>
      </c>
      <c r="AP94" s="136"/>
      <c r="AQ94" s="136"/>
      <c r="AR94" s="136" t="n">
        <v>3</v>
      </c>
      <c r="AS94" s="136"/>
      <c r="AT94" s="136"/>
      <c r="AU94" s="136"/>
      <c r="AV94" s="136"/>
      <c r="AW94" s="136" t="n">
        <v>2</v>
      </c>
      <c r="AX94" s="177" t="n">
        <f aca="false">(AY94*$AY$6+AZ94*$AZ$6+BA94*$BA$6+BB94*$BB$6+BC94*$BC$6+BD94*$BD$6+BE94*$BE$6+BF94*$BF$6+BG94*$BG$6+BH94*$BH$6+BI94*$BI$6+BJ94*$BJ$6+BK94*$BK$6+BL94*$BL$6+BM94*$BM$6+BN94*$BN$6+BO94*$BO$6+BP94*$BP$6+BQ94*$BQ$6+BR94*$BR$6+BS94*$BS$6+BT94*$BT$6+BU94*$BU$6+BV94*$BV$6)*1.2/60/7</f>
        <v>3.51428571428571</v>
      </c>
      <c r="AY94" s="136" t="n">
        <v>3</v>
      </c>
      <c r="AZ94" s="136"/>
      <c r="BA94" s="136" t="n">
        <v>2</v>
      </c>
      <c r="BB94" s="136"/>
      <c r="BC94" s="136" t="n">
        <v>2</v>
      </c>
      <c r="BD94" s="136"/>
      <c r="BE94" s="136"/>
      <c r="BF94" s="136"/>
      <c r="BG94" s="136" t="n">
        <v>1</v>
      </c>
      <c r="BH94" s="136"/>
      <c r="BI94" s="136" t="n">
        <v>3</v>
      </c>
      <c r="BJ94" s="136"/>
      <c r="BK94" s="136"/>
      <c r="BL94" s="136"/>
      <c r="BM94" s="136"/>
      <c r="BN94" s="136" t="n">
        <v>1</v>
      </c>
      <c r="BO94" s="136"/>
      <c r="BP94" s="136"/>
      <c r="BQ94" s="136"/>
      <c r="BR94" s="136"/>
      <c r="BS94" s="136"/>
      <c r="BT94" s="136"/>
      <c r="BU94" s="136" t="n">
        <v>6</v>
      </c>
      <c r="BV94" s="136" t="n">
        <v>3</v>
      </c>
      <c r="BW94" s="178" t="n">
        <f aca="false">(BX94*$BX$6+BY94*$BY$6+BZ94*$BZ$6+CA94*$CA$6+CB94*$CB$6+CC94*$CC$6+CD94*$CD$6+CE94*$CE$6+CF94*$CF$6+CG94*$CG$6+CH94*$CH$6+CI94*$CI$6)*1.2/60/7</f>
        <v>3.85714285714286</v>
      </c>
      <c r="BX94" s="136" t="n">
        <v>3</v>
      </c>
      <c r="BY94" s="136" t="n">
        <v>2</v>
      </c>
      <c r="BZ94" s="136" t="n">
        <v>3</v>
      </c>
      <c r="CA94" s="136" t="n">
        <v>6</v>
      </c>
      <c r="CB94" s="136" t="n">
        <v>14</v>
      </c>
      <c r="CC94" s="136"/>
      <c r="CD94" s="136" t="n">
        <v>2</v>
      </c>
      <c r="CE94" s="136" t="n">
        <v>6</v>
      </c>
      <c r="CF94" s="136" t="n">
        <v>3</v>
      </c>
      <c r="CG94" s="136" t="n">
        <v>3</v>
      </c>
      <c r="CH94" s="136" t="n">
        <v>6</v>
      </c>
      <c r="CI94" s="136" t="n">
        <v>3</v>
      </c>
    </row>
    <row r="95" customFormat="false" ht="60" hidden="false" customHeight="false" outlineLevel="0" collapsed="false">
      <c r="A95" s="166" t="n">
        <v>89</v>
      </c>
      <c r="B95" s="166" t="s">
        <v>531</v>
      </c>
      <c r="C95" s="166" t="s">
        <v>532</v>
      </c>
      <c r="D95" s="167" t="s">
        <v>533</v>
      </c>
      <c r="E95" s="168" t="s">
        <v>534</v>
      </c>
      <c r="F95" s="166"/>
      <c r="G95" s="169" t="s">
        <v>488</v>
      </c>
      <c r="H95" s="169" t="s">
        <v>206</v>
      </c>
      <c r="I95" s="179" t="s">
        <v>378</v>
      </c>
      <c r="J95" s="166" t="s">
        <v>328</v>
      </c>
      <c r="K95" s="170" t="str">
        <f aca="false">IF(W95&gt;$Y$2,IF(W95&gt;$Y$3,IF(W95&gt;$AC$2,"上級","中級"),"初級"),"基礎")</f>
        <v>中級</v>
      </c>
      <c r="L95" s="171"/>
      <c r="M95" s="172" t="n">
        <f aca="false">SUM(AE95,AX95,BW95)</f>
        <v>14.9428571428571</v>
      </c>
      <c r="N95" s="173" t="s">
        <v>159</v>
      </c>
      <c r="O95" s="174"/>
      <c r="P95" s="173"/>
      <c r="Q95" s="173"/>
      <c r="R95" s="173"/>
      <c r="S95" s="173"/>
      <c r="T95" s="173"/>
      <c r="U95" s="173"/>
      <c r="V95" s="135"/>
      <c r="W95" s="175" t="n">
        <f aca="false">SUM(X95:AD95)/SUM($X$6:$AD$6)*100</f>
        <v>56.25</v>
      </c>
      <c r="X95" s="136" t="n">
        <v>4</v>
      </c>
      <c r="Y95" s="136" t="n">
        <v>1</v>
      </c>
      <c r="Z95" s="136" t="n">
        <v>3</v>
      </c>
      <c r="AA95" s="136" t="n">
        <v>3</v>
      </c>
      <c r="AB95" s="136" t="n">
        <v>3</v>
      </c>
      <c r="AC95" s="136" t="n">
        <v>4</v>
      </c>
      <c r="AE95" s="176" t="n">
        <f aca="false">(AF95*$AF$6+AG95*$AG$6+AH95*$AH$6+AI95*$AI$6+AJ95*$AJ$6+AK95*$AK$6+AL95*$AL$6+AM95*$AM$6+AN95*$AN$6+AO95*$AO$6+AP95*$AP$6+AQ95*$AQ$6+AR95*$AR$6+AS95*$AS$6+AT95*$AT$6+AU95*$AU$6+AV95*$AV$6+AW95*$AW$6)*1.2/60/7</f>
        <v>4.74285714285714</v>
      </c>
      <c r="AF95" s="136" t="n">
        <v>3</v>
      </c>
      <c r="AG95" s="136"/>
      <c r="AH95" s="136" t="n">
        <v>4</v>
      </c>
      <c r="AI95" s="136"/>
      <c r="AJ95" s="136" t="n">
        <v>17</v>
      </c>
      <c r="AK95" s="136"/>
      <c r="AL95" s="136" t="n">
        <v>14</v>
      </c>
      <c r="AM95" s="136"/>
      <c r="AN95" s="136" t="n">
        <v>11</v>
      </c>
      <c r="AO95" s="136" t="n">
        <v>1</v>
      </c>
      <c r="AP95" s="136"/>
      <c r="AQ95" s="136"/>
      <c r="AR95" s="136" t="n">
        <v>4</v>
      </c>
      <c r="AS95" s="136"/>
      <c r="AT95" s="136"/>
      <c r="AU95" s="136"/>
      <c r="AV95" s="136"/>
      <c r="AW95" s="136" t="n">
        <v>3</v>
      </c>
      <c r="AX95" s="177" t="n">
        <f aca="false">(AY95*$AY$6+AZ95*$AZ$6+BA95*$BA$6+BB95*$BB$6+BC95*$BC$6+BD95*$BD$6+BE95*$BE$6+BF95*$BF$6+BG95*$BG$6+BH95*$BH$6+BI95*$BI$6+BJ95*$BJ$6+BK95*$BK$6+BL95*$BL$6+BM95*$BM$6+BN95*$BN$6+BO95*$BO$6+BP95*$BP$6+BQ95*$BQ$6+BR95*$BR$6+BS95*$BS$6+BT95*$BT$6+BU95*$BU$6+BV95*$BV$6)*1.2/60/7</f>
        <v>5.48571428571429</v>
      </c>
      <c r="AY95" s="136" t="n">
        <v>5</v>
      </c>
      <c r="AZ95" s="136"/>
      <c r="BA95" s="136" t="n">
        <v>3</v>
      </c>
      <c r="BB95" s="136"/>
      <c r="BC95" s="136" t="n">
        <v>4</v>
      </c>
      <c r="BD95" s="136"/>
      <c r="BE95" s="136"/>
      <c r="BF95" s="136"/>
      <c r="BG95" s="136" t="n">
        <v>1</v>
      </c>
      <c r="BH95" s="136"/>
      <c r="BI95" s="136" t="n">
        <v>4</v>
      </c>
      <c r="BJ95" s="136"/>
      <c r="BK95" s="136"/>
      <c r="BL95" s="136"/>
      <c r="BM95" s="136"/>
      <c r="BN95" s="136" t="n">
        <v>1</v>
      </c>
      <c r="BO95" s="136"/>
      <c r="BP95" s="136" t="n">
        <v>1</v>
      </c>
      <c r="BQ95" s="136"/>
      <c r="BR95" s="136"/>
      <c r="BS95" s="136"/>
      <c r="BT95" s="136"/>
      <c r="BU95" s="136" t="n">
        <v>10</v>
      </c>
      <c r="BV95" s="136" t="n">
        <v>5</v>
      </c>
      <c r="BW95" s="178" t="n">
        <f aca="false">(BX95*$BX$6+BY95*$BY$6+BZ95*$BZ$6+CA95*$CA$6+CB95*$CB$6+CC95*$CC$6+CD95*$CD$6+CE95*$CE$6+CF95*$CF$6+CG95*$CG$6+CH95*$CH$6+CI95*$CI$6)*1.2/60/7</f>
        <v>4.71428571428571</v>
      </c>
      <c r="BX95" s="136" t="n">
        <v>2</v>
      </c>
      <c r="BY95" s="136" t="n">
        <v>4</v>
      </c>
      <c r="BZ95" s="136" t="n">
        <v>17</v>
      </c>
      <c r="CA95" s="136" t="n">
        <v>12</v>
      </c>
      <c r="CB95" s="136" t="n">
        <v>12</v>
      </c>
      <c r="CC95" s="136" t="n">
        <v>1</v>
      </c>
      <c r="CD95" s="136" t="n">
        <v>2</v>
      </c>
      <c r="CE95" s="136" t="n">
        <v>9</v>
      </c>
      <c r="CF95" s="136" t="n">
        <v>3</v>
      </c>
      <c r="CG95" s="136" t="n">
        <v>3</v>
      </c>
      <c r="CH95" s="136" t="n">
        <v>3</v>
      </c>
      <c r="CI95" s="136" t="n">
        <v>2</v>
      </c>
    </row>
    <row r="96" customFormat="false" ht="48" hidden="false" customHeight="false" outlineLevel="0" collapsed="false">
      <c r="A96" s="166" t="n">
        <v>90</v>
      </c>
      <c r="B96" s="166" t="s">
        <v>535</v>
      </c>
      <c r="C96" s="166" t="s">
        <v>536</v>
      </c>
      <c r="D96" s="167" t="s">
        <v>537</v>
      </c>
      <c r="E96" s="168" t="s">
        <v>538</v>
      </c>
      <c r="F96" s="168" t="s">
        <v>539</v>
      </c>
      <c r="G96" s="169" t="s">
        <v>488</v>
      </c>
      <c r="H96" s="169" t="s">
        <v>206</v>
      </c>
      <c r="I96" s="166" t="s">
        <v>327</v>
      </c>
      <c r="J96" s="166" t="s">
        <v>328</v>
      </c>
      <c r="K96" s="170" t="str">
        <f aca="false">IF(W96&gt;$Y$2,IF(W96&gt;$Y$3,IF(W96&gt;$AC$2,"上級","中級"),"初級"),"基礎")</f>
        <v>初級</v>
      </c>
      <c r="L96" s="171" t="s">
        <v>254</v>
      </c>
      <c r="M96" s="172" t="n">
        <f aca="false">SUM(AE96,AX96,BW96)</f>
        <v>7.92857142857143</v>
      </c>
      <c r="N96" s="173" t="s">
        <v>159</v>
      </c>
      <c r="O96" s="174"/>
      <c r="P96" s="173"/>
      <c r="Q96" s="173"/>
      <c r="R96" s="173"/>
      <c r="S96" s="173"/>
      <c r="T96" s="173"/>
      <c r="U96" s="173"/>
      <c r="V96" s="135"/>
      <c r="W96" s="175" t="n">
        <f aca="false">SUM(X96:AD96)/SUM($X$6:$AD$6)*100</f>
        <v>43.75</v>
      </c>
      <c r="X96" s="136" t="n">
        <v>3</v>
      </c>
      <c r="Z96" s="136" t="n">
        <v>3</v>
      </c>
      <c r="AA96" s="136" t="n">
        <v>3</v>
      </c>
      <c r="AB96" s="136" t="n">
        <v>3</v>
      </c>
      <c r="AC96" s="136" t="n">
        <v>2</v>
      </c>
      <c r="AE96" s="176" t="n">
        <f aca="false">(AF96*$AF$6+AG96*$AG$6+AH96*$AH$6+AI96*$AI$6+AJ96*$AJ$6+AK96*$AK$6+AL96*$AL$6+AM96*$AM$6+AN96*$AN$6+AO96*$AO$6+AP96*$AP$6+AQ96*$AQ$6+AR96*$AR$6+AS96*$AS$6+AT96*$AT$6+AU96*$AU$6+AV96*$AV$6+AW96*$AW$6)*1.2/60/7</f>
        <v>1.95714285714286</v>
      </c>
      <c r="AF96" s="136" t="n">
        <v>2</v>
      </c>
      <c r="AG96" s="136"/>
      <c r="AH96" s="136" t="n">
        <v>4</v>
      </c>
      <c r="AI96" s="136"/>
      <c r="AJ96" s="136" t="n">
        <v>3</v>
      </c>
      <c r="AK96" s="136"/>
      <c r="AL96" s="136" t="n">
        <v>3</v>
      </c>
      <c r="AM96" s="136"/>
      <c r="AN96" s="136" t="n">
        <v>1</v>
      </c>
      <c r="AO96" s="136" t="n">
        <v>1</v>
      </c>
      <c r="AP96" s="136"/>
      <c r="AQ96" s="136"/>
      <c r="AR96" s="136" t="n">
        <v>3</v>
      </c>
      <c r="AS96" s="136"/>
      <c r="AT96" s="136"/>
      <c r="AU96" s="136"/>
      <c r="AV96" s="136"/>
      <c r="AW96" s="136" t="n">
        <v>2</v>
      </c>
      <c r="AX96" s="177" t="n">
        <f aca="false">(AY96*$AY$6+AZ96*$AZ$6+BA96*$BA$6+BB96*$BB$6+BC96*$BC$6+BD96*$BD$6+BE96*$BE$6+BF96*$BF$6+BG96*$BG$6+BH96*$BH$6+BI96*$BI$6+BJ96*$BJ$6+BK96*$BK$6+BL96*$BL$6+BM96*$BM$6+BN96*$BN$6+BO96*$BO$6+BP96*$BP$6+BQ96*$BQ$6+BR96*$BR$6+BS96*$BS$6+BT96*$BT$6+BU96*$BU$6+BV96*$BV$6)*1.2/60/7</f>
        <v>3</v>
      </c>
      <c r="AY96" s="136" t="n">
        <v>3</v>
      </c>
      <c r="AZ96" s="136"/>
      <c r="BA96" s="136" t="n">
        <v>2</v>
      </c>
      <c r="BB96" s="136"/>
      <c r="BC96" s="136" t="n">
        <v>1</v>
      </c>
      <c r="BD96" s="136" t="n">
        <v>1</v>
      </c>
      <c r="BE96" s="136"/>
      <c r="BF96" s="136"/>
      <c r="BG96" s="136" t="n">
        <v>1</v>
      </c>
      <c r="BH96" s="136"/>
      <c r="BI96" s="136" t="n">
        <v>3</v>
      </c>
      <c r="BJ96" s="136"/>
      <c r="BK96" s="136"/>
      <c r="BL96" s="136"/>
      <c r="BM96" s="136" t="n">
        <v>1</v>
      </c>
      <c r="BN96" s="136"/>
      <c r="BO96" s="136"/>
      <c r="BP96" s="136"/>
      <c r="BQ96" s="136"/>
      <c r="BR96" s="136"/>
      <c r="BS96" s="136"/>
      <c r="BT96" s="136"/>
      <c r="BU96" s="136" t="n">
        <v>3</v>
      </c>
      <c r="BV96" s="136" t="n">
        <v>3</v>
      </c>
      <c r="BW96" s="178" t="n">
        <f aca="false">(BX96*$BX$6+BY96*$BY$6+BZ96*$BZ$6+CA96*$CA$6+CB96*$CB$6+CC96*$CC$6+CD96*$CD$6+CE96*$CE$6+CF96*$CF$6+CG96*$CG$6+CH96*$CH$6+CI96*$CI$6)*1.2/60/7</f>
        <v>2.97142857142857</v>
      </c>
      <c r="BX96" s="136" t="n">
        <v>2</v>
      </c>
      <c r="BY96" s="136" t="n">
        <v>4</v>
      </c>
      <c r="BZ96" s="136" t="n">
        <v>3</v>
      </c>
      <c r="CA96" s="136" t="n">
        <v>2</v>
      </c>
      <c r="CB96" s="136" t="n">
        <v>10</v>
      </c>
      <c r="CC96" s="136"/>
      <c r="CD96" s="136" t="n">
        <v>2</v>
      </c>
      <c r="CE96" s="136" t="n">
        <v>4</v>
      </c>
      <c r="CF96" s="136" t="n">
        <v>3</v>
      </c>
      <c r="CG96" s="136" t="n">
        <v>3</v>
      </c>
      <c r="CH96" s="136" t="n">
        <v>3</v>
      </c>
      <c r="CI96" s="136" t="n">
        <v>2</v>
      </c>
    </row>
    <row r="97" customFormat="false" ht="48" hidden="false" customHeight="false" outlineLevel="0" collapsed="false">
      <c r="A97" s="166" t="n">
        <v>91</v>
      </c>
      <c r="B97" s="166" t="s">
        <v>540</v>
      </c>
      <c r="C97" s="166" t="s">
        <v>541</v>
      </c>
      <c r="D97" s="167" t="s">
        <v>542</v>
      </c>
      <c r="E97" s="168" t="s">
        <v>543</v>
      </c>
      <c r="F97" s="168" t="s">
        <v>539</v>
      </c>
      <c r="G97" s="169" t="s">
        <v>488</v>
      </c>
      <c r="H97" s="169" t="s">
        <v>206</v>
      </c>
      <c r="I97" s="166" t="s">
        <v>327</v>
      </c>
      <c r="J97" s="166" t="s">
        <v>328</v>
      </c>
      <c r="K97" s="170" t="str">
        <f aca="false">IF(W97&gt;$Y$2,IF(W97&gt;$Y$3,IF(W97&gt;$AC$2,"上級","中級"),"初級"),"基礎")</f>
        <v>中級</v>
      </c>
      <c r="L97" s="171" t="s">
        <v>254</v>
      </c>
      <c r="M97" s="172" t="n">
        <f aca="false">SUM(AE97,AX97,BW97)</f>
        <v>8.52857142857143</v>
      </c>
      <c r="N97" s="173" t="s">
        <v>159</v>
      </c>
      <c r="O97" s="174"/>
      <c r="P97" s="173"/>
      <c r="Q97" s="173"/>
      <c r="R97" s="173"/>
      <c r="S97" s="173"/>
      <c r="T97" s="173"/>
      <c r="U97" s="173"/>
      <c r="V97" s="135"/>
      <c r="W97" s="175" t="n">
        <f aca="false">SUM(X97:AD97)/SUM($X$6:$AD$6)*100</f>
        <v>46.875</v>
      </c>
      <c r="X97" s="136" t="n">
        <v>3</v>
      </c>
      <c r="Z97" s="136" t="n">
        <v>3</v>
      </c>
      <c r="AA97" s="136" t="n">
        <v>3</v>
      </c>
      <c r="AB97" s="136" t="n">
        <v>3</v>
      </c>
      <c r="AC97" s="136" t="n">
        <v>3</v>
      </c>
      <c r="AE97" s="176" t="n">
        <f aca="false">(AF97*$AF$6+AG97*$AG$6+AH97*$AH$6+AI97*$AI$6+AJ97*$AJ$6+AK97*$AK$6+AL97*$AL$6+AM97*$AM$6+AN97*$AN$6+AO97*$AO$6+AP97*$AP$6+AQ97*$AQ$6+AR97*$AR$6+AS97*$AS$6+AT97*$AT$6+AU97*$AU$6+AV97*$AV$6+AW97*$AW$6)*1.2/60/7</f>
        <v>2.04285714285714</v>
      </c>
      <c r="AF97" s="136" t="n">
        <v>2</v>
      </c>
      <c r="AG97" s="136"/>
      <c r="AH97" s="136" t="n">
        <v>4</v>
      </c>
      <c r="AI97" s="136"/>
      <c r="AJ97" s="136" t="n">
        <v>5</v>
      </c>
      <c r="AK97" s="136"/>
      <c r="AL97" s="136" t="n">
        <v>5</v>
      </c>
      <c r="AM97" s="136"/>
      <c r="AN97" s="136" t="n">
        <v>1</v>
      </c>
      <c r="AO97" s="136" t="n">
        <v>1</v>
      </c>
      <c r="AP97" s="136"/>
      <c r="AQ97" s="136"/>
      <c r="AR97" s="136" t="n">
        <v>3</v>
      </c>
      <c r="AS97" s="136"/>
      <c r="AT97" s="136"/>
      <c r="AU97" s="136"/>
      <c r="AV97" s="136"/>
      <c r="AW97" s="136" t="n">
        <v>2</v>
      </c>
      <c r="AX97" s="177" t="n">
        <f aca="false">(AY97*$AY$6+AZ97*$AZ$6+BA97*$BA$6+BB97*$BB$6+BC97*$BC$6+BD97*$BD$6+BE97*$BE$6+BF97*$BF$6+BG97*$BG$6+BH97*$BH$6+BI97*$BI$6+BJ97*$BJ$6+BK97*$BK$6+BL97*$BL$6+BM97*$BM$6+BN97*$BN$6+BO97*$BO$6+BP97*$BP$6+BQ97*$BQ$6+BR97*$BR$6+BS97*$BS$6+BT97*$BT$6+BU97*$BU$6+BV97*$BV$6)*1.2/60/7</f>
        <v>3</v>
      </c>
      <c r="AY97" s="136" t="n">
        <v>3</v>
      </c>
      <c r="AZ97" s="136"/>
      <c r="BA97" s="136" t="n">
        <v>2</v>
      </c>
      <c r="BB97" s="136"/>
      <c r="BC97" s="136" t="n">
        <v>1</v>
      </c>
      <c r="BD97" s="136" t="n">
        <v>1</v>
      </c>
      <c r="BE97" s="136"/>
      <c r="BF97" s="136"/>
      <c r="BG97" s="136" t="n">
        <v>1</v>
      </c>
      <c r="BH97" s="136"/>
      <c r="BI97" s="136" t="n">
        <v>3</v>
      </c>
      <c r="BJ97" s="136"/>
      <c r="BK97" s="136"/>
      <c r="BL97" s="136"/>
      <c r="BM97" s="136" t="n">
        <v>1</v>
      </c>
      <c r="BN97" s="136"/>
      <c r="BO97" s="136"/>
      <c r="BP97" s="136"/>
      <c r="BQ97" s="136"/>
      <c r="BR97" s="136"/>
      <c r="BS97" s="136"/>
      <c r="BT97" s="136"/>
      <c r="BU97" s="136" t="n">
        <v>3</v>
      </c>
      <c r="BV97" s="136" t="n">
        <v>3</v>
      </c>
      <c r="BW97" s="178" t="n">
        <f aca="false">(BX97*$BX$6+BY97*$BY$6+BZ97*$BZ$6+CA97*$CA$6+CB97*$CB$6+CC97*$CC$6+CD97*$CD$6+CE97*$CE$6+CF97*$CF$6+CG97*$CG$6+CH97*$CH$6+CI97*$CI$6)*1.2/60/7</f>
        <v>3.48571428571429</v>
      </c>
      <c r="BX97" s="136" t="n">
        <v>2</v>
      </c>
      <c r="BY97" s="136" t="n">
        <v>4</v>
      </c>
      <c r="BZ97" s="136" t="n">
        <v>5</v>
      </c>
      <c r="CA97" s="136" t="n">
        <v>5</v>
      </c>
      <c r="CB97" s="136" t="n">
        <v>12</v>
      </c>
      <c r="CC97" s="136"/>
      <c r="CD97" s="136" t="n">
        <v>2</v>
      </c>
      <c r="CE97" s="136" t="n">
        <v>5</v>
      </c>
      <c r="CF97" s="136" t="n">
        <v>4</v>
      </c>
      <c r="CG97" s="136" t="n">
        <v>3</v>
      </c>
      <c r="CH97" s="136" t="n">
        <v>3</v>
      </c>
      <c r="CI97" s="136" t="n">
        <v>2</v>
      </c>
    </row>
    <row r="98" customFormat="false" ht="48" hidden="false" customHeight="false" outlineLevel="0" collapsed="false">
      <c r="A98" s="166" t="n">
        <v>92</v>
      </c>
      <c r="B98" s="166" t="s">
        <v>544</v>
      </c>
      <c r="C98" s="166" t="s">
        <v>545</v>
      </c>
      <c r="D98" s="167" t="s">
        <v>546</v>
      </c>
      <c r="E98" s="168" t="s">
        <v>547</v>
      </c>
      <c r="F98" s="166"/>
      <c r="G98" s="169" t="s">
        <v>488</v>
      </c>
      <c r="H98" s="169" t="s">
        <v>206</v>
      </c>
      <c r="I98" s="166" t="s">
        <v>327</v>
      </c>
      <c r="J98" s="166" t="s">
        <v>328</v>
      </c>
      <c r="K98" s="170" t="str">
        <f aca="false">IF(W98&gt;$Y$2,IF(W98&gt;$Y$3,IF(W98&gt;$AC$2,"上級","中級"),"初級"),"基礎")</f>
        <v>初級</v>
      </c>
      <c r="L98" s="171"/>
      <c r="M98" s="172" t="n">
        <f aca="false">SUM(AE98,AX98,BW98)</f>
        <v>7.2</v>
      </c>
      <c r="N98" s="173" t="s">
        <v>159</v>
      </c>
      <c r="O98" s="174"/>
      <c r="P98" s="173"/>
      <c r="Q98" s="173"/>
      <c r="R98" s="173"/>
      <c r="S98" s="173"/>
      <c r="T98" s="173"/>
      <c r="U98" s="173"/>
      <c r="V98" s="135"/>
      <c r="W98" s="175" t="n">
        <f aca="false">SUM(X98:AD98)/SUM($X$6:$AD$6)*100</f>
        <v>43.75</v>
      </c>
      <c r="X98" s="136" t="n">
        <v>3</v>
      </c>
      <c r="Z98" s="136" t="n">
        <v>3</v>
      </c>
      <c r="AA98" s="136" t="n">
        <v>3</v>
      </c>
      <c r="AB98" s="136" t="n">
        <v>3</v>
      </c>
      <c r="AC98" s="136" t="n">
        <v>2</v>
      </c>
      <c r="AE98" s="176" t="n">
        <f aca="false">(AF98*$AF$6+AG98*$AG$6+AH98*$AH$6+AI98*$AI$6+AJ98*$AJ$6+AK98*$AK$6+AL98*$AL$6+AM98*$AM$6+AN98*$AN$6+AO98*$AO$6+AP98*$AP$6+AQ98*$AQ$6+AR98*$AR$6+AS98*$AS$6+AT98*$AT$6+AU98*$AU$6+AV98*$AV$6+AW98*$AW$6)*1.2/60/7</f>
        <v>1.94285714285714</v>
      </c>
      <c r="AF98" s="136" t="n">
        <v>3</v>
      </c>
      <c r="AG98" s="136"/>
      <c r="AH98" s="136" t="n">
        <v>1</v>
      </c>
      <c r="AI98" s="136"/>
      <c r="AJ98" s="136" t="n">
        <v>6</v>
      </c>
      <c r="AK98" s="136"/>
      <c r="AL98" s="136" t="n">
        <v>2</v>
      </c>
      <c r="AM98" s="136"/>
      <c r="AN98" s="136" t="n">
        <v>3</v>
      </c>
      <c r="AO98" s="136"/>
      <c r="AP98" s="136"/>
      <c r="AQ98" s="136"/>
      <c r="AR98" s="136" t="n">
        <v>1</v>
      </c>
      <c r="AS98" s="136"/>
      <c r="AT98" s="136"/>
      <c r="AU98" s="136"/>
      <c r="AV98" s="136"/>
      <c r="AW98" s="136" t="n">
        <v>3</v>
      </c>
      <c r="AX98" s="177" t="n">
        <f aca="false">(AY98*$AY$6+AZ98*$AZ$6+BA98*$BA$6+BB98*$BB$6+BC98*$BC$6+BD98*$BD$6+BE98*$BE$6+BF98*$BF$6+BG98*$BG$6+BH98*$BH$6+BI98*$BI$6+BJ98*$BJ$6+BK98*$BK$6+BL98*$BL$6+BM98*$BM$6+BN98*$BN$6+BO98*$BO$6+BP98*$BP$6+BQ98*$BQ$6+BR98*$BR$6+BS98*$BS$6+BT98*$BT$6+BU98*$BU$6+BV98*$BV$6)*1.2/60/7</f>
        <v>2.65714285714286</v>
      </c>
      <c r="AY98" s="136" t="n">
        <v>3</v>
      </c>
      <c r="AZ98" s="136"/>
      <c r="BA98" s="136" t="n">
        <v>1</v>
      </c>
      <c r="BB98" s="136"/>
      <c r="BC98" s="136" t="n">
        <v>1</v>
      </c>
      <c r="BD98" s="136"/>
      <c r="BE98" s="136"/>
      <c r="BF98" s="136"/>
      <c r="BG98" s="136" t="n">
        <v>1</v>
      </c>
      <c r="BH98" s="136"/>
      <c r="BI98" s="136" t="n">
        <v>1</v>
      </c>
      <c r="BJ98" s="136"/>
      <c r="BK98" s="136"/>
      <c r="BL98" s="136"/>
      <c r="BM98" s="136" t="n">
        <v>1</v>
      </c>
      <c r="BN98" s="136"/>
      <c r="BO98" s="136"/>
      <c r="BP98" s="136"/>
      <c r="BQ98" s="136"/>
      <c r="BR98" s="136"/>
      <c r="BS98" s="136"/>
      <c r="BT98" s="136"/>
      <c r="BU98" s="136" t="n">
        <v>6</v>
      </c>
      <c r="BV98" s="136" t="n">
        <v>3</v>
      </c>
      <c r="BW98" s="178" t="n">
        <f aca="false">(BX98*$BX$6+BY98*$BY$6+BZ98*$BZ$6+CA98*$CA$6+CB98*$CB$6+CC98*$CC$6+CD98*$CD$6+CE98*$CE$6+CF98*$CF$6+CG98*$CG$6+CH98*$CH$6+CI98*$CI$6)*1.2/60/7</f>
        <v>2.6</v>
      </c>
      <c r="BX98" s="136" t="n">
        <v>2</v>
      </c>
      <c r="BY98" s="136" t="n">
        <v>1</v>
      </c>
      <c r="BZ98" s="136" t="n">
        <v>6</v>
      </c>
      <c r="CA98" s="136" t="n">
        <v>3</v>
      </c>
      <c r="CB98" s="136" t="n">
        <v>10</v>
      </c>
      <c r="CC98" s="136" t="n">
        <v>1</v>
      </c>
      <c r="CD98" s="136" t="n">
        <v>2</v>
      </c>
      <c r="CE98" s="136" t="n">
        <v>3</v>
      </c>
      <c r="CF98" s="136" t="n">
        <v>2</v>
      </c>
      <c r="CG98" s="136" t="n">
        <v>2</v>
      </c>
      <c r="CH98" s="136" t="n">
        <v>2</v>
      </c>
      <c r="CI98" s="136" t="n">
        <v>2</v>
      </c>
    </row>
    <row r="99" customFormat="false" ht="48" hidden="false" customHeight="false" outlineLevel="0" collapsed="false">
      <c r="A99" s="166" t="n">
        <v>93</v>
      </c>
      <c r="B99" s="166" t="s">
        <v>548</v>
      </c>
      <c r="C99" s="166" t="s">
        <v>549</v>
      </c>
      <c r="D99" s="167" t="s">
        <v>550</v>
      </c>
      <c r="E99" s="168" t="s">
        <v>551</v>
      </c>
      <c r="F99" s="168" t="s">
        <v>552</v>
      </c>
      <c r="G99" s="169" t="s">
        <v>488</v>
      </c>
      <c r="H99" s="169" t="s">
        <v>206</v>
      </c>
      <c r="I99" s="166" t="s">
        <v>327</v>
      </c>
      <c r="J99" s="166" t="s">
        <v>328</v>
      </c>
      <c r="K99" s="170" t="str">
        <f aca="false">IF(W99&gt;$Y$2,IF(W99&gt;$Y$3,IF(W99&gt;$AC$2,"上級","中級"),"初級"),"基礎")</f>
        <v>中級</v>
      </c>
      <c r="L99" s="171" t="s">
        <v>254</v>
      </c>
      <c r="M99" s="172" t="n">
        <f aca="false">SUM(AE99,AX99,BW99)</f>
        <v>8.71428571428571</v>
      </c>
      <c r="N99" s="173" t="s">
        <v>159</v>
      </c>
      <c r="O99" s="174"/>
      <c r="P99" s="173"/>
      <c r="Q99" s="173"/>
      <c r="R99" s="173"/>
      <c r="S99" s="173"/>
      <c r="T99" s="173"/>
      <c r="U99" s="173"/>
      <c r="V99" s="135"/>
      <c r="W99" s="175" t="n">
        <f aca="false">SUM(X99:AD99)/SUM($X$6:$AD$6)*100</f>
        <v>53.125</v>
      </c>
      <c r="X99" s="136" t="n">
        <v>3</v>
      </c>
      <c r="Z99" s="136" t="n">
        <v>3</v>
      </c>
      <c r="AA99" s="136" t="n">
        <v>4</v>
      </c>
      <c r="AB99" s="136" t="n">
        <v>3</v>
      </c>
      <c r="AC99" s="136" t="n">
        <v>4</v>
      </c>
      <c r="AE99" s="176" t="n">
        <f aca="false">(AF99*$AF$6+AG99*$AG$6+AH99*$AH$6+AI99*$AI$6+AJ99*$AJ$6+AK99*$AK$6+AL99*$AL$6+AM99*$AM$6+AN99*$AN$6+AO99*$AO$6+AP99*$AP$6+AQ99*$AQ$6+AR99*$AR$6+AS99*$AS$6+AT99*$AT$6+AU99*$AU$6+AV99*$AV$6+AW99*$AW$6)*1.2/60/7</f>
        <v>2.48571428571429</v>
      </c>
      <c r="AF99" s="136" t="n">
        <v>3</v>
      </c>
      <c r="AG99" s="136"/>
      <c r="AH99" s="136" t="n">
        <v>2</v>
      </c>
      <c r="AI99" s="136"/>
      <c r="AJ99" s="136" t="n">
        <v>6</v>
      </c>
      <c r="AK99" s="136"/>
      <c r="AL99" s="136" t="n">
        <v>2</v>
      </c>
      <c r="AM99" s="136"/>
      <c r="AN99" s="136" t="n">
        <v>1</v>
      </c>
      <c r="AO99" s="136" t="n">
        <v>2</v>
      </c>
      <c r="AP99" s="136"/>
      <c r="AQ99" s="136"/>
      <c r="AR99" s="136"/>
      <c r="AS99" s="136" t="n">
        <v>1</v>
      </c>
      <c r="AT99" s="136"/>
      <c r="AU99" s="136"/>
      <c r="AV99" s="136"/>
      <c r="AW99" s="136" t="n">
        <v>3</v>
      </c>
      <c r="AX99" s="177" t="n">
        <f aca="false">(AY99*$AY$6+AZ99*$AZ$6+BA99*$BA$6+BB99*$BB$6+BC99*$BC$6+BD99*$BD$6+BE99*$BE$6+BF99*$BF$6+BG99*$BG$6+BH99*$BH$6+BI99*$BI$6+BJ99*$BJ$6+BK99*$BK$6+BL99*$BL$6+BM99*$BM$6+BN99*$BN$6+BO99*$BO$6+BP99*$BP$6+BQ99*$BQ$6+BR99*$BR$6+BS99*$BS$6+BT99*$BT$6+BU99*$BU$6+BV99*$BV$6)*1.2/60/7</f>
        <v>3.6</v>
      </c>
      <c r="AY99" s="136" t="n">
        <v>4</v>
      </c>
      <c r="AZ99" s="136"/>
      <c r="BA99" s="136" t="n">
        <v>1</v>
      </c>
      <c r="BB99" s="136"/>
      <c r="BC99" s="136" t="n">
        <v>1</v>
      </c>
      <c r="BD99" s="136"/>
      <c r="BE99" s="136"/>
      <c r="BF99" s="136"/>
      <c r="BG99" s="136"/>
      <c r="BH99" s="136"/>
      <c r="BI99" s="136"/>
      <c r="BJ99" s="136" t="n">
        <v>1</v>
      </c>
      <c r="BK99" s="136"/>
      <c r="BL99" s="136"/>
      <c r="BM99" s="136" t="n">
        <v>1</v>
      </c>
      <c r="BN99" s="136"/>
      <c r="BO99" s="136"/>
      <c r="BP99" s="136"/>
      <c r="BQ99" s="136"/>
      <c r="BR99" s="136"/>
      <c r="BS99" s="136"/>
      <c r="BT99" s="136"/>
      <c r="BU99" s="136" t="n">
        <v>10</v>
      </c>
      <c r="BV99" s="136" t="n">
        <v>4</v>
      </c>
      <c r="BW99" s="178" t="n">
        <f aca="false">(BX99*$BX$6+BY99*$BY$6+BZ99*$BZ$6+CA99*$CA$6+CB99*$CB$6+CC99*$CC$6+CD99*$CD$6+CE99*$CE$6+CF99*$CF$6+CG99*$CG$6+CH99*$CH$6+CI99*$CI$6)*1.2/60/7</f>
        <v>2.62857142857143</v>
      </c>
      <c r="BX99" s="136" t="n">
        <v>2</v>
      </c>
      <c r="BY99" s="136" t="n">
        <v>2</v>
      </c>
      <c r="BZ99" s="136" t="n">
        <v>6</v>
      </c>
      <c r="CA99" s="136" t="n">
        <v>3</v>
      </c>
      <c r="CB99" s="136" t="n">
        <v>10</v>
      </c>
      <c r="CC99" s="136" t="n">
        <v>1</v>
      </c>
      <c r="CD99" s="136" t="n">
        <v>2</v>
      </c>
      <c r="CE99" s="136" t="n">
        <v>3</v>
      </c>
      <c r="CF99" s="136" t="n">
        <v>2</v>
      </c>
      <c r="CG99" s="136" t="n">
        <v>2</v>
      </c>
      <c r="CH99" s="136" t="n">
        <v>2</v>
      </c>
      <c r="CI99" s="136" t="n">
        <v>2</v>
      </c>
    </row>
    <row r="100" customFormat="false" ht="60" hidden="false" customHeight="false" outlineLevel="0" collapsed="false">
      <c r="A100" s="166" t="n">
        <v>94</v>
      </c>
      <c r="B100" s="166" t="s">
        <v>553</v>
      </c>
      <c r="C100" s="166" t="s">
        <v>554</v>
      </c>
      <c r="D100" s="167" t="s">
        <v>555</v>
      </c>
      <c r="E100" s="168" t="s">
        <v>556</v>
      </c>
      <c r="F100" s="168" t="s">
        <v>552</v>
      </c>
      <c r="G100" s="169" t="s">
        <v>488</v>
      </c>
      <c r="H100" s="169" t="s">
        <v>206</v>
      </c>
      <c r="I100" s="179" t="s">
        <v>378</v>
      </c>
      <c r="J100" s="166" t="s">
        <v>328</v>
      </c>
      <c r="K100" s="170" t="str">
        <f aca="false">IF(W100&gt;$Y$2,IF(W100&gt;$Y$3,IF(W100&gt;$AC$2,"上級","中級"),"初級"),"基礎")</f>
        <v>中級</v>
      </c>
      <c r="L100" s="171"/>
      <c r="M100" s="172" t="n">
        <f aca="false">SUM(AE100,AX100,BW100)</f>
        <v>10.1285714285714</v>
      </c>
      <c r="N100" s="173" t="s">
        <v>159</v>
      </c>
      <c r="O100" s="174"/>
      <c r="P100" s="173"/>
      <c r="Q100" s="173"/>
      <c r="R100" s="173"/>
      <c r="S100" s="173"/>
      <c r="T100" s="173"/>
      <c r="U100" s="173"/>
      <c r="V100" s="135"/>
      <c r="W100" s="175" t="n">
        <f aca="false">SUM(X100:AD100)/SUM($X$6:$AD$6)*100</f>
        <v>53.125</v>
      </c>
      <c r="X100" s="136" t="n">
        <v>3</v>
      </c>
      <c r="Y100" s="136" t="n">
        <v>1</v>
      </c>
      <c r="Z100" s="136" t="n">
        <v>3</v>
      </c>
      <c r="AA100" s="136" t="n">
        <v>3</v>
      </c>
      <c r="AB100" s="136" t="n">
        <v>3</v>
      </c>
      <c r="AC100" s="136" t="n">
        <v>3</v>
      </c>
      <c r="AD100" s="136" t="n">
        <v>1</v>
      </c>
      <c r="AE100" s="176" t="n">
        <f aca="false">(AF100*$AF$6+AG100*$AG$6+AH100*$AH$6+AI100*$AI$6+AJ100*$AJ$6+AK100*$AK$6+AL100*$AL$6+AM100*$AM$6+AN100*$AN$6+AO100*$AO$6+AP100*$AP$6+AQ100*$AQ$6+AR100*$AR$6+AS100*$AS$6+AT100*$AT$6+AU100*$AU$6+AV100*$AV$6+AW100*$AW$6)*1.2/60/7</f>
        <v>3.04285714285714</v>
      </c>
      <c r="AF100" s="136" t="n">
        <v>3</v>
      </c>
      <c r="AG100" s="136"/>
      <c r="AH100" s="136" t="n">
        <v>3</v>
      </c>
      <c r="AI100" s="136"/>
      <c r="AJ100" s="136" t="n">
        <v>12</v>
      </c>
      <c r="AK100" s="136"/>
      <c r="AL100" s="136" t="n">
        <v>3</v>
      </c>
      <c r="AM100" s="136"/>
      <c r="AN100" s="136" t="n">
        <v>3</v>
      </c>
      <c r="AO100" s="136" t="n">
        <v>1</v>
      </c>
      <c r="AP100" s="136"/>
      <c r="AQ100" s="136"/>
      <c r="AR100" s="136" t="n">
        <v>4</v>
      </c>
      <c r="AS100" s="136"/>
      <c r="AT100" s="136"/>
      <c r="AU100" s="136"/>
      <c r="AV100" s="136"/>
      <c r="AW100" s="136" t="n">
        <v>3</v>
      </c>
      <c r="AX100" s="177" t="n">
        <f aca="false">(AY100*$AY$6+AZ100*$AZ$6+BA100*$BA$6+BB100*$BB$6+BC100*$BC$6+BD100*$BD$6+BE100*$BE$6+BF100*$BF$6+BG100*$BG$6+BH100*$BH$6+BI100*$BI$6+BJ100*$BJ$6+BK100*$BK$6+BL100*$BL$6+BM100*$BM$6+BN100*$BN$6+BO100*$BO$6+BP100*$BP$6+BQ100*$BQ$6+BR100*$BR$6+BS100*$BS$6+BT100*$BT$6+BU100*$BU$6+BV100*$BV$6)*1.2/60/7</f>
        <v>3.51428571428571</v>
      </c>
      <c r="AY100" s="136" t="n">
        <v>4</v>
      </c>
      <c r="AZ100" s="136"/>
      <c r="BA100" s="136" t="n">
        <v>2</v>
      </c>
      <c r="BB100" s="136"/>
      <c r="BC100" s="136" t="n">
        <v>1</v>
      </c>
      <c r="BD100" s="136" t="n">
        <v>1</v>
      </c>
      <c r="BE100" s="136"/>
      <c r="BF100" s="136"/>
      <c r="BG100" s="136"/>
      <c r="BH100" s="136"/>
      <c r="BI100" s="136" t="n">
        <v>4</v>
      </c>
      <c r="BJ100" s="136"/>
      <c r="BK100" s="136"/>
      <c r="BL100" s="136"/>
      <c r="BM100" s="136" t="n">
        <v>1</v>
      </c>
      <c r="BN100" s="136"/>
      <c r="BO100" s="136"/>
      <c r="BP100" s="136" t="n">
        <v>1</v>
      </c>
      <c r="BQ100" s="136"/>
      <c r="BR100" s="136"/>
      <c r="BS100" s="136"/>
      <c r="BT100" s="136"/>
      <c r="BU100" s="136" t="n">
        <v>4</v>
      </c>
      <c r="BV100" s="136" t="n">
        <v>4</v>
      </c>
      <c r="BW100" s="178" t="n">
        <f aca="false">(BX100*$BX$6+BY100*$BY$6+BZ100*$BZ$6+CA100*$CA$6+CB100*$CB$6+CC100*$CC$6+CD100*$CD$6+CE100*$CE$6+CF100*$CF$6+CG100*$CG$6+CH100*$CH$6+CI100*$CI$6)*1.2/60/7</f>
        <v>3.57142857142857</v>
      </c>
      <c r="BX100" s="136" t="n">
        <v>3</v>
      </c>
      <c r="BY100" s="136" t="n">
        <v>3</v>
      </c>
      <c r="BZ100" s="136" t="n">
        <v>12</v>
      </c>
      <c r="CA100" s="136" t="n">
        <v>5</v>
      </c>
      <c r="CB100" s="136" t="n">
        <v>12</v>
      </c>
      <c r="CC100" s="136" t="n">
        <v>1</v>
      </c>
      <c r="CD100" s="136" t="n">
        <v>2</v>
      </c>
      <c r="CE100" s="136" t="n">
        <v>3</v>
      </c>
      <c r="CF100" s="136" t="n">
        <v>3</v>
      </c>
      <c r="CG100" s="136" t="n">
        <v>3</v>
      </c>
      <c r="CH100" s="136" t="n">
        <v>3</v>
      </c>
      <c r="CI100" s="136" t="n">
        <v>3</v>
      </c>
    </row>
    <row r="101" customFormat="false" ht="60" hidden="false" customHeight="false" outlineLevel="0" collapsed="false">
      <c r="A101" s="166" t="n">
        <v>95</v>
      </c>
      <c r="B101" s="166" t="s">
        <v>557</v>
      </c>
      <c r="C101" s="166" t="s">
        <v>558</v>
      </c>
      <c r="D101" s="167" t="s">
        <v>559</v>
      </c>
      <c r="E101" s="168" t="s">
        <v>560</v>
      </c>
      <c r="F101" s="166"/>
      <c r="G101" s="169" t="s">
        <v>488</v>
      </c>
      <c r="H101" s="169" t="s">
        <v>206</v>
      </c>
      <c r="I101" s="166" t="s">
        <v>378</v>
      </c>
      <c r="J101" s="166" t="s">
        <v>328</v>
      </c>
      <c r="K101" s="170" t="str">
        <f aca="false">IF(W101&gt;$Y$2,IF(W101&gt;$Y$3,IF(W101&gt;$AC$2,"上級","中級"),"初級"),"基礎")</f>
        <v>中級</v>
      </c>
      <c r="L101" s="171"/>
      <c r="M101" s="172" t="n">
        <f aca="false">SUM(AE101,AX101,BW101)</f>
        <v>11.9285714285714</v>
      </c>
      <c r="N101" s="173" t="s">
        <v>159</v>
      </c>
      <c r="O101" s="174"/>
      <c r="P101" s="173"/>
      <c r="Q101" s="173"/>
      <c r="R101" s="173"/>
      <c r="S101" s="173"/>
      <c r="T101" s="173"/>
      <c r="U101" s="173"/>
      <c r="V101" s="135"/>
      <c r="W101" s="175" t="n">
        <f aca="false">SUM(X101:AD101)/SUM($X$6:$AD$6)*100</f>
        <v>53.125</v>
      </c>
      <c r="X101" s="136" t="n">
        <v>3</v>
      </c>
      <c r="Y101" s="136" t="n">
        <v>1</v>
      </c>
      <c r="Z101" s="136" t="n">
        <v>4</v>
      </c>
      <c r="AA101" s="136" t="n">
        <v>3</v>
      </c>
      <c r="AB101" s="136" t="n">
        <v>3</v>
      </c>
      <c r="AC101" s="136" t="n">
        <v>3</v>
      </c>
      <c r="AE101" s="176" t="n">
        <f aca="false">(AF101*$AF$6+AG101*$AG$6+AH101*$AH$6+AI101*$AI$6+AJ101*$AJ$6+AK101*$AK$6+AL101*$AL$6+AM101*$AM$6+AN101*$AN$6+AO101*$AO$6+AP101*$AP$6+AQ101*$AQ$6+AR101*$AR$6+AS101*$AS$6+AT101*$AT$6+AU101*$AU$6+AV101*$AV$6+AW101*$AW$6)*1.2/60/7</f>
        <v>3.61428571428571</v>
      </c>
      <c r="AF101" s="136" t="n">
        <v>3</v>
      </c>
      <c r="AG101" s="136"/>
      <c r="AH101" s="136" t="n">
        <v>5</v>
      </c>
      <c r="AI101" s="136"/>
      <c r="AJ101" s="136" t="n">
        <v>18</v>
      </c>
      <c r="AK101" s="136"/>
      <c r="AL101" s="136" t="n">
        <v>3</v>
      </c>
      <c r="AM101" s="136"/>
      <c r="AN101" s="136" t="n">
        <v>7</v>
      </c>
      <c r="AO101" s="136" t="n">
        <v>1</v>
      </c>
      <c r="AP101" s="136"/>
      <c r="AQ101" s="136"/>
      <c r="AR101" s="136" t="n">
        <v>2</v>
      </c>
      <c r="AS101" s="136"/>
      <c r="AT101" s="136"/>
      <c r="AU101" s="136"/>
      <c r="AV101" s="136"/>
      <c r="AW101" s="136" t="n">
        <v>3</v>
      </c>
      <c r="AX101" s="177" t="n">
        <f aca="false">(AY101*$AY$6+AZ101*$AZ$6+BA101*$BA$6+BB101*$BB$6+BC101*$BC$6+BD101*$BD$6+BE101*$BE$6+BF101*$BF$6+BG101*$BG$6+BH101*$BH$6+BI101*$BI$6+BJ101*$BJ$6+BK101*$BK$6+BL101*$BL$6+BM101*$BM$6+BN101*$BN$6+BO101*$BO$6+BP101*$BP$6+BQ101*$BQ$6+BR101*$BR$6+BS101*$BS$6+BT101*$BT$6+BU101*$BU$6+BV101*$BV$6)*1.2/60/7</f>
        <v>3.6</v>
      </c>
      <c r="AY101" s="136" t="n">
        <v>3</v>
      </c>
      <c r="AZ101" s="136"/>
      <c r="BA101" s="136" t="n">
        <v>2</v>
      </c>
      <c r="BB101" s="136"/>
      <c r="BC101" s="136" t="n">
        <v>3</v>
      </c>
      <c r="BD101" s="136"/>
      <c r="BE101" s="136"/>
      <c r="BF101" s="136"/>
      <c r="BG101" s="136" t="n">
        <v>1</v>
      </c>
      <c r="BH101" s="136"/>
      <c r="BI101" s="136" t="n">
        <v>2</v>
      </c>
      <c r="BJ101" s="136"/>
      <c r="BK101" s="136"/>
      <c r="BL101" s="136"/>
      <c r="BM101" s="136"/>
      <c r="BN101" s="136" t="n">
        <v>1</v>
      </c>
      <c r="BO101" s="136"/>
      <c r="BP101" s="136" t="n">
        <v>1</v>
      </c>
      <c r="BQ101" s="136"/>
      <c r="BR101" s="136"/>
      <c r="BS101" s="136"/>
      <c r="BT101" s="136"/>
      <c r="BU101" s="136" t="n">
        <v>6</v>
      </c>
      <c r="BV101" s="136" t="n">
        <v>3</v>
      </c>
      <c r="BW101" s="178" t="n">
        <f aca="false">(BX101*$BX$6+BY101*$BY$6+BZ101*$BZ$6+CA101*$CA$6+CB101*$CB$6+CC101*$CC$6+CD101*$CD$6+CE101*$CE$6+CF101*$CF$6+CG101*$CG$6+CH101*$CH$6+CI101*$CI$6)*1.2/60/7</f>
        <v>4.71428571428571</v>
      </c>
      <c r="BX101" s="136" t="n">
        <v>3</v>
      </c>
      <c r="BY101" s="136" t="n">
        <v>5</v>
      </c>
      <c r="BZ101" s="136" t="n">
        <v>18</v>
      </c>
      <c r="CA101" s="136" t="n">
        <v>8</v>
      </c>
      <c r="CB101" s="136" t="n">
        <v>10</v>
      </c>
      <c r="CC101" s="136" t="n">
        <v>1</v>
      </c>
      <c r="CD101" s="136" t="n">
        <v>2</v>
      </c>
      <c r="CE101" s="136" t="n">
        <v>8</v>
      </c>
      <c r="CF101" s="136" t="n">
        <v>3</v>
      </c>
      <c r="CG101" s="136" t="n">
        <v>3</v>
      </c>
      <c r="CH101" s="136" t="n">
        <v>3</v>
      </c>
      <c r="CI101" s="136" t="n">
        <v>3</v>
      </c>
    </row>
    <row r="102" customFormat="false" ht="48" hidden="false" customHeight="false" outlineLevel="0" collapsed="false">
      <c r="A102" s="166" t="n">
        <v>96</v>
      </c>
      <c r="B102" s="166" t="s">
        <v>561</v>
      </c>
      <c r="C102" s="166" t="s">
        <v>562</v>
      </c>
      <c r="D102" s="167" t="s">
        <v>563</v>
      </c>
      <c r="E102" s="168" t="s">
        <v>564</v>
      </c>
      <c r="F102" s="168" t="s">
        <v>565</v>
      </c>
      <c r="G102" s="169" t="s">
        <v>488</v>
      </c>
      <c r="H102" s="169" t="s">
        <v>206</v>
      </c>
      <c r="I102" s="166" t="s">
        <v>327</v>
      </c>
      <c r="J102" s="166" t="s">
        <v>328</v>
      </c>
      <c r="K102" s="170" t="str">
        <f aca="false">IF(W102&gt;$Y$2,IF(W102&gt;$Y$3,IF(W102&gt;$AC$2,"上級","中級"),"初級"),"基礎")</f>
        <v>中級</v>
      </c>
      <c r="L102" s="171" t="s">
        <v>254</v>
      </c>
      <c r="M102" s="172" t="n">
        <f aca="false">SUM(AE102,AX102,BW102)</f>
        <v>9.71428571428572</v>
      </c>
      <c r="N102" s="173" t="s">
        <v>159</v>
      </c>
      <c r="O102" s="174"/>
      <c r="P102" s="173"/>
      <c r="Q102" s="173"/>
      <c r="R102" s="173"/>
      <c r="S102" s="173"/>
      <c r="T102" s="173"/>
      <c r="U102" s="173"/>
      <c r="V102" s="135"/>
      <c r="W102" s="175" t="n">
        <f aca="false">SUM(X102:AD102)/SUM($X$6:$AD$6)*100</f>
        <v>50</v>
      </c>
      <c r="X102" s="136" t="n">
        <v>3</v>
      </c>
      <c r="Z102" s="136" t="n">
        <v>3</v>
      </c>
      <c r="AA102" s="136" t="n">
        <v>3</v>
      </c>
      <c r="AB102" s="136" t="n">
        <v>4</v>
      </c>
      <c r="AC102" s="136" t="n">
        <v>3</v>
      </c>
      <c r="AE102" s="176" t="n">
        <f aca="false">(AF102*$AF$6+AG102*$AG$6+AH102*$AH$6+AI102*$AI$6+AJ102*$AJ$6+AK102*$AK$6+AL102*$AL$6+AM102*$AM$6+AN102*$AN$6+AO102*$AO$6+AP102*$AP$6+AQ102*$AQ$6+AR102*$AR$6+AS102*$AS$6+AT102*$AT$6+AU102*$AU$6+AV102*$AV$6+AW102*$AW$6)*1.2/60/7</f>
        <v>1.97142857142857</v>
      </c>
      <c r="AF102" s="136" t="n">
        <v>2</v>
      </c>
      <c r="AG102" s="136"/>
      <c r="AH102" s="136" t="n">
        <v>4</v>
      </c>
      <c r="AI102" s="136"/>
      <c r="AJ102" s="136" t="n">
        <v>8</v>
      </c>
      <c r="AK102" s="136"/>
      <c r="AL102" s="136" t="n">
        <v>6</v>
      </c>
      <c r="AM102" s="136"/>
      <c r="AN102" s="136" t="n">
        <v>1</v>
      </c>
      <c r="AO102" s="136" t="n">
        <v>1</v>
      </c>
      <c r="AP102" s="136"/>
      <c r="AQ102" s="136"/>
      <c r="AR102" s="136" t="n">
        <v>2</v>
      </c>
      <c r="AS102" s="136"/>
      <c r="AT102" s="136"/>
      <c r="AU102" s="136"/>
      <c r="AV102" s="136"/>
      <c r="AW102" s="136" t="n">
        <v>2</v>
      </c>
      <c r="AX102" s="177" t="n">
        <f aca="false">(AY102*$AY$6+AZ102*$AZ$6+BA102*$BA$6+BB102*$BB$6+BC102*$BC$6+BD102*$BD$6+BE102*$BE$6+BF102*$BF$6+BG102*$BG$6+BH102*$BH$6+BI102*$BI$6+BJ102*$BJ$6+BK102*$BK$6+BL102*$BL$6+BM102*$BM$6+BN102*$BN$6+BO102*$BO$6+BP102*$BP$6+BQ102*$BQ$6+BR102*$BR$6+BS102*$BS$6+BT102*$BT$6+BU102*$BU$6+BV102*$BV$6)*1.2/60/7</f>
        <v>3.34285714285714</v>
      </c>
      <c r="AY102" s="136" t="n">
        <v>3</v>
      </c>
      <c r="AZ102" s="136"/>
      <c r="BA102" s="136" t="n">
        <v>2</v>
      </c>
      <c r="BB102" s="136"/>
      <c r="BC102" s="136" t="n">
        <v>2</v>
      </c>
      <c r="BD102" s="136" t="n">
        <v>1</v>
      </c>
      <c r="BE102" s="136"/>
      <c r="BF102" s="136"/>
      <c r="BG102" s="136"/>
      <c r="BH102" s="136"/>
      <c r="BI102" s="136" t="n">
        <v>2</v>
      </c>
      <c r="BJ102" s="136"/>
      <c r="BK102" s="136"/>
      <c r="BL102" s="136"/>
      <c r="BM102" s="136" t="n">
        <v>1</v>
      </c>
      <c r="BN102" s="136"/>
      <c r="BO102" s="136"/>
      <c r="BP102" s="136"/>
      <c r="BQ102" s="136"/>
      <c r="BR102" s="136"/>
      <c r="BS102" s="136"/>
      <c r="BT102" s="136"/>
      <c r="BU102" s="136" t="n">
        <v>6</v>
      </c>
      <c r="BV102" s="136" t="n">
        <v>3</v>
      </c>
      <c r="BW102" s="178" t="n">
        <f aca="false">(BX102*$BX$6+BY102*$BY$6+BZ102*$BZ$6+CA102*$CA$6+CB102*$CB$6+CC102*$CC$6+CD102*$CD$6+CE102*$CE$6+CF102*$CF$6+CG102*$CG$6+CH102*$CH$6+CI102*$CI$6)*1.2/60/7</f>
        <v>4.4</v>
      </c>
      <c r="BX102" s="136" t="n">
        <v>2</v>
      </c>
      <c r="BY102" s="136" t="n">
        <v>4</v>
      </c>
      <c r="BZ102" s="136" t="n">
        <v>8</v>
      </c>
      <c r="CA102" s="136" t="n">
        <v>2</v>
      </c>
      <c r="CB102" s="136" t="n">
        <v>16</v>
      </c>
      <c r="CC102" s="136"/>
      <c r="CD102" s="136" t="n">
        <v>2</v>
      </c>
      <c r="CE102" s="136" t="n">
        <v>9</v>
      </c>
      <c r="CF102" s="136" t="n">
        <v>4</v>
      </c>
      <c r="CG102" s="136" t="n">
        <v>4</v>
      </c>
      <c r="CH102" s="136" t="n">
        <v>3</v>
      </c>
      <c r="CI102" s="136" t="n">
        <v>2</v>
      </c>
    </row>
    <row r="103" customFormat="false" ht="60" hidden="false" customHeight="false" outlineLevel="0" collapsed="false">
      <c r="A103" s="166" t="n">
        <v>97</v>
      </c>
      <c r="B103" s="166" t="s">
        <v>566</v>
      </c>
      <c r="C103" s="166" t="s">
        <v>567</v>
      </c>
      <c r="D103" s="167" t="s">
        <v>568</v>
      </c>
      <c r="E103" s="168" t="s">
        <v>569</v>
      </c>
      <c r="F103" s="166"/>
      <c r="G103" s="169" t="s">
        <v>488</v>
      </c>
      <c r="H103" s="169" t="s">
        <v>206</v>
      </c>
      <c r="I103" s="179" t="s">
        <v>378</v>
      </c>
      <c r="J103" s="166" t="s">
        <v>328</v>
      </c>
      <c r="K103" s="170" t="str">
        <f aca="false">IF(W103&gt;$Y$2,IF(W103&gt;$Y$3,IF(W103&gt;$AC$2,"上級","中級"),"初級"),"基礎")</f>
        <v>中級</v>
      </c>
      <c r="L103" s="171"/>
      <c r="M103" s="172" t="n">
        <f aca="false">SUM(AE103,AX103,BW103)</f>
        <v>14.2142857142857</v>
      </c>
      <c r="N103" s="173" t="s">
        <v>159</v>
      </c>
      <c r="O103" s="174"/>
      <c r="P103" s="173"/>
      <c r="Q103" s="173"/>
      <c r="R103" s="173"/>
      <c r="S103" s="173"/>
      <c r="T103" s="173"/>
      <c r="U103" s="173"/>
      <c r="V103" s="135"/>
      <c r="W103" s="175" t="n">
        <f aca="false">SUM(X103:AD103)/SUM($X$6:$AD$6)*100</f>
        <v>53.125</v>
      </c>
      <c r="X103" s="136" t="n">
        <v>4</v>
      </c>
      <c r="Y103" s="136" t="n">
        <v>1</v>
      </c>
      <c r="Z103" s="136" t="n">
        <v>3</v>
      </c>
      <c r="AA103" s="136" t="n">
        <v>3</v>
      </c>
      <c r="AB103" s="136" t="n">
        <v>3</v>
      </c>
      <c r="AC103" s="136" t="n">
        <v>3</v>
      </c>
      <c r="AE103" s="176" t="n">
        <f aca="false">(AF103*$AF$6+AG103*$AG$6+AH103*$AH$6+AI103*$AI$6+AJ103*$AJ$6+AK103*$AK$6+AL103*$AL$6+AM103*$AM$6+AN103*$AN$6+AO103*$AO$6+AP103*$AP$6+AQ103*$AQ$6+AR103*$AR$6+AS103*$AS$6+AT103*$AT$6+AU103*$AU$6+AV103*$AV$6+AW103*$AW$6)*1.2/60/7</f>
        <v>4.41428571428571</v>
      </c>
      <c r="AF103" s="136" t="n">
        <v>3</v>
      </c>
      <c r="AG103" s="136"/>
      <c r="AH103" s="136" t="n">
        <v>3</v>
      </c>
      <c r="AI103" s="136"/>
      <c r="AJ103" s="136" t="n">
        <v>14</v>
      </c>
      <c r="AK103" s="136"/>
      <c r="AL103" s="136" t="n">
        <v>11</v>
      </c>
      <c r="AM103" s="136"/>
      <c r="AN103" s="136" t="n">
        <v>12</v>
      </c>
      <c r="AO103" s="136"/>
      <c r="AP103" s="136"/>
      <c r="AQ103" s="136"/>
      <c r="AR103" s="136" t="n">
        <v>4</v>
      </c>
      <c r="AS103" s="136"/>
      <c r="AT103" s="136"/>
      <c r="AU103" s="136"/>
      <c r="AV103" s="136"/>
      <c r="AW103" s="136" t="n">
        <v>3</v>
      </c>
      <c r="AX103" s="177" t="n">
        <f aca="false">(AY103*$AY$6+AZ103*$AZ$6+BA103*$BA$6+BB103*$BB$6+BC103*$BC$6+BD103*$BD$6+BE103*$BE$6+BF103*$BF$6+BG103*$BG$6+BH103*$BH$6+BI103*$BI$6+BJ103*$BJ$6+BK103*$BK$6+BL103*$BL$6+BM103*$BM$6+BN103*$BN$6+BO103*$BO$6+BP103*$BP$6+BQ103*$BQ$6+BR103*$BR$6+BS103*$BS$6+BT103*$BT$6+BU103*$BU$6+BV103*$BV$6)*1.2/60/7</f>
        <v>5.22857142857143</v>
      </c>
      <c r="AY103" s="136" t="n">
        <v>4</v>
      </c>
      <c r="AZ103" s="136"/>
      <c r="BA103" s="136" t="n">
        <v>3</v>
      </c>
      <c r="BB103" s="136"/>
      <c r="BC103" s="136" t="n">
        <v>3</v>
      </c>
      <c r="BD103" s="136"/>
      <c r="BE103" s="136"/>
      <c r="BF103" s="136"/>
      <c r="BG103" s="136" t="n">
        <v>4</v>
      </c>
      <c r="BH103" s="136"/>
      <c r="BI103" s="136" t="n">
        <v>4</v>
      </c>
      <c r="BJ103" s="136"/>
      <c r="BK103" s="136"/>
      <c r="BL103" s="136"/>
      <c r="BM103" s="136"/>
      <c r="BN103" s="136" t="n">
        <v>1</v>
      </c>
      <c r="BO103" s="136"/>
      <c r="BP103" s="136" t="n">
        <v>1</v>
      </c>
      <c r="BQ103" s="136"/>
      <c r="BR103" s="136"/>
      <c r="BS103" s="136"/>
      <c r="BT103" s="136"/>
      <c r="BU103" s="136" t="n">
        <v>8</v>
      </c>
      <c r="BV103" s="136" t="n">
        <v>4</v>
      </c>
      <c r="BW103" s="178" t="n">
        <f aca="false">(BX103*$BX$6+BY103*$BY$6+BZ103*$BZ$6+CA103*$CA$6+CB103*$CB$6+CC103*$CC$6+CD103*$CD$6+CE103*$CE$6+CF103*$CF$6+CG103*$CG$6+CH103*$CH$6+CI103*$CI$6)*1.2/60/7</f>
        <v>4.57142857142857</v>
      </c>
      <c r="BX103" s="136" t="n">
        <v>2</v>
      </c>
      <c r="BY103" s="136" t="n">
        <v>3</v>
      </c>
      <c r="BZ103" s="136" t="n">
        <v>14</v>
      </c>
      <c r="CA103" s="136" t="n">
        <v>12</v>
      </c>
      <c r="CB103" s="136" t="n">
        <v>10</v>
      </c>
      <c r="CC103" s="136" t="n">
        <v>1</v>
      </c>
      <c r="CD103" s="136" t="n">
        <v>2</v>
      </c>
      <c r="CE103" s="136" t="n">
        <v>8</v>
      </c>
      <c r="CF103" s="136" t="n">
        <v>2</v>
      </c>
      <c r="CG103" s="136" t="n">
        <v>2</v>
      </c>
      <c r="CH103" s="136" t="n">
        <v>12</v>
      </c>
      <c r="CI103" s="136" t="n">
        <v>2</v>
      </c>
    </row>
    <row r="104" customFormat="false" ht="48" hidden="false" customHeight="false" outlineLevel="0" collapsed="false">
      <c r="A104" s="166" t="n">
        <v>98</v>
      </c>
      <c r="B104" s="166" t="s">
        <v>570</v>
      </c>
      <c r="C104" s="166" t="s">
        <v>571</v>
      </c>
      <c r="D104" s="167" t="s">
        <v>572</v>
      </c>
      <c r="E104" s="168" t="s">
        <v>573</v>
      </c>
      <c r="F104" s="168" t="s">
        <v>574</v>
      </c>
      <c r="G104" s="169" t="s">
        <v>488</v>
      </c>
      <c r="H104" s="169" t="s">
        <v>206</v>
      </c>
      <c r="I104" s="166" t="s">
        <v>327</v>
      </c>
      <c r="J104" s="166" t="s">
        <v>328</v>
      </c>
      <c r="K104" s="170" t="str">
        <f aca="false">IF(W104&gt;$Y$2,IF(W104&gt;$Y$3,IF(W104&gt;$AC$2,"上級","中級"),"初級"),"基礎")</f>
        <v>初級</v>
      </c>
      <c r="L104" s="171" t="s">
        <v>254</v>
      </c>
      <c r="M104" s="172" t="n">
        <f aca="false">SUM(AE104,AX104,BW104)</f>
        <v>8.02857142857143</v>
      </c>
      <c r="N104" s="173" t="s">
        <v>159</v>
      </c>
      <c r="O104" s="174"/>
      <c r="P104" s="173"/>
      <c r="Q104" s="173"/>
      <c r="R104" s="173"/>
      <c r="S104" s="173"/>
      <c r="T104" s="173"/>
      <c r="U104" s="173"/>
      <c r="V104" s="135"/>
      <c r="W104" s="175" t="n">
        <f aca="false">SUM(X104:AD104)/SUM($X$6:$AD$6)*100</f>
        <v>43.75</v>
      </c>
      <c r="X104" s="136" t="n">
        <v>3</v>
      </c>
      <c r="Z104" s="136" t="n">
        <v>3</v>
      </c>
      <c r="AA104" s="136" t="n">
        <v>3</v>
      </c>
      <c r="AB104" s="136" t="n">
        <v>3</v>
      </c>
      <c r="AC104" s="136" t="n">
        <v>2</v>
      </c>
      <c r="AE104" s="176" t="n">
        <f aca="false">(AF104*$AF$6+AG104*$AG$6+AH104*$AH$6+AI104*$AI$6+AJ104*$AJ$6+AK104*$AK$6+AL104*$AL$6+AM104*$AM$6+AN104*$AN$6+AO104*$AO$6+AP104*$AP$6+AQ104*$AQ$6+AR104*$AR$6+AS104*$AS$6+AT104*$AT$6+AU104*$AU$6+AV104*$AV$6+AW104*$AW$6)*1.2/60/7</f>
        <v>1.94285714285714</v>
      </c>
      <c r="AF104" s="136" t="n">
        <v>2</v>
      </c>
      <c r="AG104" s="136"/>
      <c r="AH104" s="136" t="n">
        <v>4</v>
      </c>
      <c r="AI104" s="136"/>
      <c r="AJ104" s="136" t="n">
        <v>3</v>
      </c>
      <c r="AK104" s="136"/>
      <c r="AL104" s="136" t="n">
        <v>2</v>
      </c>
      <c r="AM104" s="136"/>
      <c r="AN104" s="136" t="n">
        <v>1</v>
      </c>
      <c r="AO104" s="136" t="n">
        <v>1</v>
      </c>
      <c r="AP104" s="136"/>
      <c r="AQ104" s="136"/>
      <c r="AR104" s="136" t="n">
        <v>3</v>
      </c>
      <c r="AS104" s="136"/>
      <c r="AT104" s="136"/>
      <c r="AU104" s="136"/>
      <c r="AV104" s="136"/>
      <c r="AW104" s="136" t="n">
        <v>2</v>
      </c>
      <c r="AX104" s="177" t="n">
        <f aca="false">(AY104*$AY$6+AZ104*$AZ$6+BA104*$BA$6+BB104*$BB$6+BC104*$BC$6+BD104*$BD$6+BE104*$BE$6+BF104*$BF$6+BG104*$BG$6+BH104*$BH$6+BI104*$BI$6+BJ104*$BJ$6+BK104*$BK$6+BL104*$BL$6+BM104*$BM$6+BN104*$BN$6+BO104*$BO$6+BP104*$BP$6+BQ104*$BQ$6+BR104*$BR$6+BS104*$BS$6+BT104*$BT$6+BU104*$BU$6+BV104*$BV$6)*1.2/60/7</f>
        <v>3.22857142857143</v>
      </c>
      <c r="AY104" s="136" t="n">
        <v>3</v>
      </c>
      <c r="AZ104" s="136"/>
      <c r="BA104" s="136" t="n">
        <v>2</v>
      </c>
      <c r="BB104" s="136"/>
      <c r="BC104" s="136" t="n">
        <v>2</v>
      </c>
      <c r="BD104" s="136"/>
      <c r="BE104" s="136"/>
      <c r="BF104" s="136" t="n">
        <v>1</v>
      </c>
      <c r="BG104" s="136"/>
      <c r="BH104" s="136"/>
      <c r="BI104" s="136" t="n">
        <v>3</v>
      </c>
      <c r="BJ104" s="136"/>
      <c r="BK104" s="136"/>
      <c r="BL104" s="136"/>
      <c r="BM104" s="136" t="n">
        <v>1</v>
      </c>
      <c r="BN104" s="136"/>
      <c r="BO104" s="136"/>
      <c r="BP104" s="136"/>
      <c r="BQ104" s="136"/>
      <c r="BR104" s="136"/>
      <c r="BS104" s="136"/>
      <c r="BT104" s="136"/>
      <c r="BU104" s="136" t="n">
        <v>6</v>
      </c>
      <c r="BV104" s="136" t="n">
        <v>3</v>
      </c>
      <c r="BW104" s="178" t="n">
        <f aca="false">(BX104*$BX$6+BY104*$BY$6+BZ104*$BZ$6+CA104*$CA$6+CB104*$CB$6+CC104*$CC$6+CD104*$CD$6+CE104*$CE$6+CF104*$CF$6+CG104*$CG$6+CH104*$CH$6+CI104*$CI$6)*1.2/60/7</f>
        <v>2.85714285714286</v>
      </c>
      <c r="BX104" s="136" t="n">
        <v>2</v>
      </c>
      <c r="BY104" s="136" t="n">
        <v>2</v>
      </c>
      <c r="BZ104" s="136" t="n">
        <v>3</v>
      </c>
      <c r="CA104" s="136" t="n">
        <v>4</v>
      </c>
      <c r="CB104" s="136" t="n">
        <v>10</v>
      </c>
      <c r="CC104" s="136" t="n">
        <v>1</v>
      </c>
      <c r="CD104" s="136" t="n">
        <v>2</v>
      </c>
      <c r="CE104" s="136" t="n">
        <v>4</v>
      </c>
      <c r="CF104" s="136" t="n">
        <v>2</v>
      </c>
      <c r="CG104" s="136" t="n">
        <v>2</v>
      </c>
      <c r="CH104" s="136" t="n">
        <v>4</v>
      </c>
      <c r="CI104" s="136" t="n">
        <v>2</v>
      </c>
    </row>
    <row r="105" customFormat="false" ht="48" hidden="false" customHeight="false" outlineLevel="0" collapsed="false">
      <c r="A105" s="166" t="n">
        <v>99</v>
      </c>
      <c r="B105" s="166" t="s">
        <v>575</v>
      </c>
      <c r="C105" s="166" t="s">
        <v>576</v>
      </c>
      <c r="D105" s="167" t="s">
        <v>577</v>
      </c>
      <c r="E105" s="168" t="s">
        <v>578</v>
      </c>
      <c r="F105" s="168" t="s">
        <v>574</v>
      </c>
      <c r="G105" s="169" t="s">
        <v>488</v>
      </c>
      <c r="H105" s="169" t="s">
        <v>206</v>
      </c>
      <c r="I105" s="166" t="s">
        <v>327</v>
      </c>
      <c r="J105" s="166" t="s">
        <v>328</v>
      </c>
      <c r="K105" s="170" t="str">
        <f aca="false">IF(W105&gt;$Y$2,IF(W105&gt;$Y$3,IF(W105&gt;$AC$2,"上級","中級"),"初級"),"基礎")</f>
        <v>初級</v>
      </c>
      <c r="L105" s="171" t="s">
        <v>254</v>
      </c>
      <c r="M105" s="172" t="n">
        <f aca="false">SUM(AE105,AX105,BW105)</f>
        <v>7.92857142857143</v>
      </c>
      <c r="N105" s="173" t="s">
        <v>159</v>
      </c>
      <c r="O105" s="174"/>
      <c r="P105" s="173"/>
      <c r="Q105" s="173"/>
      <c r="R105" s="173"/>
      <c r="S105" s="173"/>
      <c r="T105" s="173"/>
      <c r="U105" s="173"/>
      <c r="V105" s="135"/>
      <c r="W105" s="175" t="n">
        <f aca="false">SUM(X105:AD105)/SUM($X$6:$AD$6)*100</f>
        <v>43.75</v>
      </c>
      <c r="X105" s="136" t="n">
        <v>3</v>
      </c>
      <c r="Z105" s="136" t="n">
        <v>3</v>
      </c>
      <c r="AA105" s="136" t="n">
        <v>3</v>
      </c>
      <c r="AB105" s="136" t="n">
        <v>3</v>
      </c>
      <c r="AC105" s="136" t="n">
        <v>2</v>
      </c>
      <c r="AE105" s="176" t="n">
        <f aca="false">(AF105*$AF$6+AG105*$AG$6+AH105*$AH$6+AI105*$AI$6+AJ105*$AJ$6+AK105*$AK$6+AL105*$AL$6+AM105*$AM$6+AN105*$AN$6+AO105*$AO$6+AP105*$AP$6+AQ105*$AQ$6+AR105*$AR$6+AS105*$AS$6+AT105*$AT$6+AU105*$AU$6+AV105*$AV$6+AW105*$AW$6)*1.2/60/7</f>
        <v>1.95714285714286</v>
      </c>
      <c r="AF105" s="136" t="n">
        <v>2</v>
      </c>
      <c r="AG105" s="136"/>
      <c r="AH105" s="136" t="n">
        <v>4</v>
      </c>
      <c r="AI105" s="136"/>
      <c r="AJ105" s="136" t="n">
        <v>3</v>
      </c>
      <c r="AK105" s="136"/>
      <c r="AL105" s="136" t="n">
        <v>3</v>
      </c>
      <c r="AM105" s="136"/>
      <c r="AN105" s="136" t="n">
        <v>1</v>
      </c>
      <c r="AO105" s="136" t="n">
        <v>1</v>
      </c>
      <c r="AP105" s="136"/>
      <c r="AQ105" s="136"/>
      <c r="AR105" s="136" t="n">
        <v>3</v>
      </c>
      <c r="AS105" s="136"/>
      <c r="AT105" s="136"/>
      <c r="AU105" s="136"/>
      <c r="AV105" s="136"/>
      <c r="AW105" s="136" t="n">
        <v>2</v>
      </c>
      <c r="AX105" s="177" t="n">
        <f aca="false">(AY105*$AY$6+AZ105*$AZ$6+BA105*$BA$6+BB105*$BB$6+BC105*$BC$6+BD105*$BD$6+BE105*$BE$6+BF105*$BF$6+BG105*$BG$6+BH105*$BH$6+BI105*$BI$6+BJ105*$BJ$6+BK105*$BK$6+BL105*$BL$6+BM105*$BM$6+BN105*$BN$6+BO105*$BO$6+BP105*$BP$6+BQ105*$BQ$6+BR105*$BR$6+BS105*$BS$6+BT105*$BT$6+BU105*$BU$6+BV105*$BV$6)*1.2/60/7</f>
        <v>3.11428571428571</v>
      </c>
      <c r="AY105" s="136" t="n">
        <v>3</v>
      </c>
      <c r="AZ105" s="136"/>
      <c r="BA105" s="136" t="n">
        <v>2</v>
      </c>
      <c r="BB105" s="136"/>
      <c r="BC105" s="136" t="n">
        <v>2</v>
      </c>
      <c r="BD105" s="136"/>
      <c r="BE105" s="136"/>
      <c r="BF105" s="136" t="n">
        <v>2</v>
      </c>
      <c r="BG105" s="136"/>
      <c r="BH105" s="136"/>
      <c r="BI105" s="136" t="n">
        <v>2</v>
      </c>
      <c r="BJ105" s="136"/>
      <c r="BK105" s="136"/>
      <c r="BL105" s="136"/>
      <c r="BM105" s="136" t="n">
        <v>1</v>
      </c>
      <c r="BN105" s="136"/>
      <c r="BO105" s="136"/>
      <c r="BP105" s="136"/>
      <c r="BQ105" s="136"/>
      <c r="BR105" s="136"/>
      <c r="BS105" s="136"/>
      <c r="BT105" s="136"/>
      <c r="BU105" s="136" t="n">
        <v>6</v>
      </c>
      <c r="BV105" s="136" t="n">
        <v>3</v>
      </c>
      <c r="BW105" s="178" t="n">
        <f aca="false">(BX105*$BX$6+BY105*$BY$6+BZ105*$BZ$6+CA105*$CA$6+CB105*$CB$6+CC105*$CC$6+CD105*$CD$6+CE105*$CE$6+CF105*$CF$6+CG105*$CG$6+CH105*$CH$6+CI105*$CI$6)*1.2/60/7</f>
        <v>2.85714285714286</v>
      </c>
      <c r="BX105" s="136" t="n">
        <v>2</v>
      </c>
      <c r="BY105" s="136" t="n">
        <v>2</v>
      </c>
      <c r="BZ105" s="136" t="n">
        <v>3</v>
      </c>
      <c r="CA105" s="136" t="n">
        <v>4</v>
      </c>
      <c r="CB105" s="136" t="n">
        <v>10</v>
      </c>
      <c r="CC105" s="136" t="n">
        <v>1</v>
      </c>
      <c r="CD105" s="136" t="n">
        <v>2</v>
      </c>
      <c r="CE105" s="136" t="n">
        <v>4</v>
      </c>
      <c r="CF105" s="136" t="n">
        <v>2</v>
      </c>
      <c r="CG105" s="136" t="n">
        <v>2</v>
      </c>
      <c r="CH105" s="136" t="n">
        <v>4</v>
      </c>
      <c r="CI105" s="136" t="n">
        <v>2</v>
      </c>
    </row>
    <row r="106" customFormat="false" ht="60" hidden="false" customHeight="false" outlineLevel="0" collapsed="false">
      <c r="A106" s="166" t="n">
        <v>100</v>
      </c>
      <c r="B106" s="166" t="s">
        <v>579</v>
      </c>
      <c r="C106" s="166" t="s">
        <v>580</v>
      </c>
      <c r="D106" s="167" t="s">
        <v>581</v>
      </c>
      <c r="E106" s="168" t="s">
        <v>582</v>
      </c>
      <c r="F106" s="166"/>
      <c r="G106" s="169" t="s">
        <v>488</v>
      </c>
      <c r="H106" s="169" t="s">
        <v>206</v>
      </c>
      <c r="I106" s="179" t="s">
        <v>378</v>
      </c>
      <c r="J106" s="166" t="s">
        <v>328</v>
      </c>
      <c r="K106" s="170" t="str">
        <f aca="false">IF(W106&gt;$Y$2,IF(W106&gt;$Y$3,IF(W106&gt;$AC$2,"上級","中級"),"初級"),"基礎")</f>
        <v>上級</v>
      </c>
      <c r="L106" s="171" t="s">
        <v>158</v>
      </c>
      <c r="M106" s="172" t="n">
        <f aca="false">SUM(AE106,AX106,BW106)</f>
        <v>16.7142857142857</v>
      </c>
      <c r="N106" s="173" t="s">
        <v>159</v>
      </c>
      <c r="O106" s="174"/>
      <c r="P106" s="173"/>
      <c r="Q106" s="173"/>
      <c r="R106" s="173"/>
      <c r="S106" s="173"/>
      <c r="T106" s="173"/>
      <c r="U106" s="173"/>
      <c r="V106" s="135"/>
      <c r="W106" s="175" t="n">
        <f aca="false">SUM(X106:AD106)/SUM($X$6:$AD$6)*100</f>
        <v>71.875</v>
      </c>
      <c r="X106" s="136" t="n">
        <v>4</v>
      </c>
      <c r="Y106" s="136" t="n">
        <v>1</v>
      </c>
      <c r="Z106" s="136" t="n">
        <v>4</v>
      </c>
      <c r="AA106" s="136" t="n">
        <v>5</v>
      </c>
      <c r="AB106" s="136" t="n">
        <v>5</v>
      </c>
      <c r="AC106" s="136" t="n">
        <v>4</v>
      </c>
      <c r="AE106" s="176" t="n">
        <f aca="false">(AF106*$AF$6+AG106*$AG$6+AH106*$AH$6+AI106*$AI$6+AJ106*$AJ$6+AK106*$AK$6+AL106*$AL$6+AM106*$AM$6+AN106*$AN$6+AO106*$AO$6+AP106*$AP$6+AQ106*$AQ$6+AR106*$AR$6+AS106*$AS$6+AT106*$AT$6+AU106*$AU$6+AV106*$AV$6+AW106*$AW$6)*1.2/60/7</f>
        <v>5.25714285714286</v>
      </c>
      <c r="AF106" s="136" t="n">
        <v>2</v>
      </c>
      <c r="AG106" s="136"/>
      <c r="AH106" s="136" t="n">
        <v>4</v>
      </c>
      <c r="AI106" s="136"/>
      <c r="AJ106" s="136" t="n">
        <v>17</v>
      </c>
      <c r="AK106" s="136"/>
      <c r="AL106" s="136" t="n">
        <v>14</v>
      </c>
      <c r="AM106" s="136"/>
      <c r="AN106" s="136" t="n">
        <v>13</v>
      </c>
      <c r="AO106" s="136" t="n">
        <v>2</v>
      </c>
      <c r="AP106" s="136"/>
      <c r="AQ106" s="136"/>
      <c r="AR106" s="136" t="n">
        <v>5</v>
      </c>
      <c r="AS106" s="136"/>
      <c r="AT106" s="136"/>
      <c r="AU106" s="136"/>
      <c r="AV106" s="136"/>
      <c r="AW106" s="136" t="n">
        <v>2</v>
      </c>
      <c r="AX106" s="177" t="n">
        <f aca="false">(AY106*$AY$6+AZ106*$AZ$6+BA106*$BA$6+BB106*$BB$6+BC106*$BC$6+BD106*$BD$6+BE106*$BE$6+BF106*$BF$6+BG106*$BG$6+BH106*$BH$6+BI106*$BI$6+BJ106*$BJ$6+BK106*$BK$6+BL106*$BL$6+BM106*$BM$6+BN106*$BN$6+BO106*$BO$6+BP106*$BP$6+BQ106*$BQ$6+BR106*$BR$6+BS106*$BS$6+BT106*$BT$6+BU106*$BU$6+BV106*$BV$6)*1.2/60/7</f>
        <v>7.11428571428571</v>
      </c>
      <c r="AY106" s="136" t="n">
        <v>4</v>
      </c>
      <c r="AZ106" s="136"/>
      <c r="BA106" s="136" t="n">
        <v>5</v>
      </c>
      <c r="BB106" s="136"/>
      <c r="BC106" s="136"/>
      <c r="BD106" s="136" t="n">
        <v>2</v>
      </c>
      <c r="BE106" s="136" t="n">
        <v>2</v>
      </c>
      <c r="BF106" s="136"/>
      <c r="BG106" s="136" t="n">
        <v>1</v>
      </c>
      <c r="BH106" s="136"/>
      <c r="BI106" s="136" t="n">
        <v>7</v>
      </c>
      <c r="BJ106" s="136"/>
      <c r="BK106" s="136"/>
      <c r="BL106" s="136"/>
      <c r="BM106" s="136"/>
      <c r="BN106" s="136" t="n">
        <v>1</v>
      </c>
      <c r="BO106" s="136"/>
      <c r="BP106" s="136" t="n">
        <v>1</v>
      </c>
      <c r="BQ106" s="136"/>
      <c r="BR106" s="136"/>
      <c r="BS106" s="136"/>
      <c r="BT106" s="136"/>
      <c r="BU106" s="136" t="n">
        <v>8</v>
      </c>
      <c r="BV106" s="136" t="n">
        <v>4</v>
      </c>
      <c r="BW106" s="178" t="n">
        <f aca="false">(BX106*$BX$6+BY106*$BY$6+BZ106*$BZ$6+CA106*$CA$6+CB106*$CB$6+CC106*$CC$6+CD106*$CD$6+CE106*$CE$6+CF106*$CF$6+CG106*$CG$6+CH106*$CH$6+CI106*$CI$6)*1.2/60/7</f>
        <v>4.34285714285714</v>
      </c>
      <c r="BX106" s="136" t="n">
        <v>3</v>
      </c>
      <c r="BY106" s="136" t="n">
        <v>4</v>
      </c>
      <c r="BZ106" s="136" t="n">
        <v>17</v>
      </c>
      <c r="CA106" s="136" t="n">
        <v>8</v>
      </c>
      <c r="CB106" s="136" t="n">
        <v>8</v>
      </c>
      <c r="CC106" s="136" t="n">
        <v>1</v>
      </c>
      <c r="CD106" s="136" t="n">
        <v>2</v>
      </c>
      <c r="CE106" s="136" t="n">
        <v>8</v>
      </c>
      <c r="CF106" s="136" t="n">
        <v>2</v>
      </c>
      <c r="CG106" s="136" t="n">
        <v>2</v>
      </c>
      <c r="CH106" s="136" t="n">
        <v>4</v>
      </c>
      <c r="CI106" s="136" t="n">
        <v>3</v>
      </c>
    </row>
    <row r="107" customFormat="false" ht="48" hidden="false" customHeight="false" outlineLevel="0" collapsed="false">
      <c r="A107" s="166" t="n">
        <v>101</v>
      </c>
      <c r="B107" s="166" t="s">
        <v>583</v>
      </c>
      <c r="C107" s="166" t="s">
        <v>584</v>
      </c>
      <c r="D107" s="167" t="s">
        <v>585</v>
      </c>
      <c r="E107" s="168" t="s">
        <v>586</v>
      </c>
      <c r="F107" s="168" t="s">
        <v>587</v>
      </c>
      <c r="G107" s="169" t="s">
        <v>488</v>
      </c>
      <c r="H107" s="169" t="s">
        <v>206</v>
      </c>
      <c r="I107" s="166" t="s">
        <v>327</v>
      </c>
      <c r="J107" s="166" t="s">
        <v>328</v>
      </c>
      <c r="K107" s="170" t="str">
        <f aca="false">IF(W107&gt;$Y$2,IF(W107&gt;$Y$3,IF(W107&gt;$AC$2,"上級","中級"),"初級"),"基礎")</f>
        <v>初級</v>
      </c>
      <c r="L107" s="171" t="s">
        <v>254</v>
      </c>
      <c r="M107" s="172" t="n">
        <f aca="false">SUM(AE107,AX107,BW107)</f>
        <v>8.1</v>
      </c>
      <c r="N107" s="173" t="s">
        <v>159</v>
      </c>
      <c r="O107" s="174"/>
      <c r="P107" s="173"/>
      <c r="Q107" s="173"/>
      <c r="R107" s="173"/>
      <c r="S107" s="173"/>
      <c r="T107" s="173"/>
      <c r="U107" s="173"/>
      <c r="V107" s="135"/>
      <c r="W107" s="175" t="n">
        <f aca="false">SUM(X107:AD107)/SUM($X$6:$AD$6)*100</f>
        <v>43.75</v>
      </c>
      <c r="X107" s="136" t="n">
        <v>3</v>
      </c>
      <c r="Z107" s="136" t="n">
        <v>3</v>
      </c>
      <c r="AA107" s="136" t="n">
        <v>3</v>
      </c>
      <c r="AB107" s="136" t="n">
        <v>3</v>
      </c>
      <c r="AC107" s="136" t="n">
        <v>2</v>
      </c>
      <c r="AE107" s="176" t="n">
        <f aca="false">(AF107*$AF$6+AG107*$AG$6+AH107*$AH$6+AI107*$AI$6+AJ107*$AJ$6+AK107*$AK$6+AL107*$AL$6+AM107*$AM$6+AN107*$AN$6+AO107*$AO$6+AP107*$AP$6+AQ107*$AQ$6+AR107*$AR$6+AS107*$AS$6+AT107*$AT$6+AU107*$AU$6+AV107*$AV$6+AW107*$AW$6)*1.2/60/7</f>
        <v>1.72857142857143</v>
      </c>
      <c r="AF107" s="136" t="n">
        <v>2</v>
      </c>
      <c r="AG107" s="136"/>
      <c r="AH107" s="136" t="n">
        <v>2</v>
      </c>
      <c r="AI107" s="136"/>
      <c r="AJ107" s="136" t="n">
        <v>3</v>
      </c>
      <c r="AK107" s="136"/>
      <c r="AL107" s="136" t="n">
        <v>3</v>
      </c>
      <c r="AM107" s="136"/>
      <c r="AN107" s="136" t="n">
        <v>1</v>
      </c>
      <c r="AO107" s="136" t="n">
        <v>1</v>
      </c>
      <c r="AP107" s="136"/>
      <c r="AQ107" s="136"/>
      <c r="AR107" s="136" t="n">
        <v>2</v>
      </c>
      <c r="AS107" s="136"/>
      <c r="AT107" s="136"/>
      <c r="AU107" s="136"/>
      <c r="AV107" s="136"/>
      <c r="AW107" s="136" t="n">
        <v>2</v>
      </c>
      <c r="AX107" s="177" t="n">
        <f aca="false">(AY107*$AY$6+AZ107*$AZ$6+BA107*$BA$6+BB107*$BB$6+BC107*$BC$6+BD107*$BD$6+BE107*$BE$6+BF107*$BF$6+BG107*$BG$6+BH107*$BH$6+BI107*$BI$6+BJ107*$BJ$6+BK107*$BK$6+BL107*$BL$6+BM107*$BM$6+BN107*$BN$6+BO107*$BO$6+BP107*$BP$6+BQ107*$BQ$6+BR107*$BR$6+BS107*$BS$6+BT107*$BT$6+BU107*$BU$6+BV107*$BV$6)*1.2/60/7</f>
        <v>3.17142857142857</v>
      </c>
      <c r="AY107" s="136" t="n">
        <v>3</v>
      </c>
      <c r="AZ107" s="136"/>
      <c r="BA107" s="136" t="n">
        <v>2</v>
      </c>
      <c r="BB107" s="136"/>
      <c r="BC107" s="136" t="n">
        <v>1</v>
      </c>
      <c r="BD107" s="136" t="n">
        <v>1</v>
      </c>
      <c r="BE107" s="136"/>
      <c r="BF107" s="136"/>
      <c r="BG107" s="136"/>
      <c r="BH107" s="136"/>
      <c r="BI107" s="136" t="n">
        <v>2</v>
      </c>
      <c r="BJ107" s="136"/>
      <c r="BK107" s="136"/>
      <c r="BL107" s="136"/>
      <c r="BM107" s="136" t="n">
        <v>1</v>
      </c>
      <c r="BN107" s="136"/>
      <c r="BO107" s="136"/>
      <c r="BP107" s="136"/>
      <c r="BQ107" s="136"/>
      <c r="BR107" s="136"/>
      <c r="BS107" s="136"/>
      <c r="BT107" s="136"/>
      <c r="BU107" s="136" t="n">
        <v>6</v>
      </c>
      <c r="BV107" s="136" t="n">
        <v>3</v>
      </c>
      <c r="BW107" s="178" t="n">
        <f aca="false">(BX107*$BX$6+BY107*$BY$6+BZ107*$BZ$6+CA107*$CA$6+CB107*$CB$6+CC107*$CC$6+CD107*$CD$6+CE107*$CE$6+CF107*$CF$6+CG107*$CG$6+CH107*$CH$6+CI107*$CI$6)*1.2/60/7</f>
        <v>3.2</v>
      </c>
      <c r="BX107" s="136" t="n">
        <v>2</v>
      </c>
      <c r="BY107" s="136" t="n">
        <v>2</v>
      </c>
      <c r="BZ107" s="136" t="n">
        <v>3</v>
      </c>
      <c r="CA107" s="136" t="n">
        <v>6</v>
      </c>
      <c r="CB107" s="136" t="n">
        <v>10</v>
      </c>
      <c r="CC107" s="136"/>
      <c r="CD107" s="136" t="n">
        <v>2</v>
      </c>
      <c r="CE107" s="136" t="n">
        <v>6</v>
      </c>
      <c r="CF107" s="136" t="n">
        <v>2</v>
      </c>
      <c r="CG107" s="136" t="n">
        <v>2</v>
      </c>
      <c r="CH107" s="136" t="n">
        <v>6</v>
      </c>
      <c r="CI107" s="136" t="n">
        <v>2</v>
      </c>
    </row>
    <row r="108" customFormat="false" ht="48" hidden="false" customHeight="false" outlineLevel="0" collapsed="false">
      <c r="A108" s="166" t="n">
        <v>102</v>
      </c>
      <c r="B108" s="166" t="s">
        <v>588</v>
      </c>
      <c r="C108" s="166" t="s">
        <v>589</v>
      </c>
      <c r="D108" s="167" t="s">
        <v>590</v>
      </c>
      <c r="E108" s="168" t="s">
        <v>591</v>
      </c>
      <c r="F108" s="168" t="s">
        <v>587</v>
      </c>
      <c r="G108" s="169" t="s">
        <v>488</v>
      </c>
      <c r="H108" s="169" t="s">
        <v>206</v>
      </c>
      <c r="I108" s="166" t="s">
        <v>327</v>
      </c>
      <c r="J108" s="166" t="s">
        <v>328</v>
      </c>
      <c r="K108" s="170" t="str">
        <f aca="false">IF(W108&gt;$Y$2,IF(W108&gt;$Y$3,IF(W108&gt;$AC$2,"上級","中級"),"初級"),"基礎")</f>
        <v>中級</v>
      </c>
      <c r="L108" s="171"/>
      <c r="M108" s="172" t="n">
        <f aca="false">SUM(AE108,AX108,BW108)</f>
        <v>10.1</v>
      </c>
      <c r="N108" s="173" t="s">
        <v>159</v>
      </c>
      <c r="O108" s="174"/>
      <c r="P108" s="173"/>
      <c r="Q108" s="173"/>
      <c r="R108" s="173"/>
      <c r="S108" s="173"/>
      <c r="T108" s="173"/>
      <c r="U108" s="173"/>
      <c r="V108" s="135"/>
      <c r="W108" s="175" t="n">
        <f aca="false">SUM(X108:AD108)/SUM($X$6:$AD$6)*100</f>
        <v>50</v>
      </c>
      <c r="X108" s="136" t="n">
        <v>3</v>
      </c>
      <c r="Z108" s="136" t="n">
        <v>4</v>
      </c>
      <c r="AA108" s="136" t="n">
        <v>3</v>
      </c>
      <c r="AB108" s="136" t="n">
        <v>3</v>
      </c>
      <c r="AC108" s="136" t="n">
        <v>3</v>
      </c>
      <c r="AE108" s="176" t="n">
        <f aca="false">(AF108*$AF$6+AG108*$AG$6+AH108*$AH$6+AI108*$AI$6+AJ108*$AJ$6+AK108*$AK$6+AL108*$AL$6+AM108*$AM$6+AN108*$AN$6+AO108*$AO$6+AP108*$AP$6+AQ108*$AQ$6+AR108*$AR$6+AS108*$AS$6+AT108*$AT$6+AU108*$AU$6+AV108*$AV$6+AW108*$AW$6)*1.2/60/7</f>
        <v>2.55714285714286</v>
      </c>
      <c r="AF108" s="136" t="n">
        <v>3</v>
      </c>
      <c r="AG108" s="136"/>
      <c r="AH108" s="136" t="n">
        <v>2</v>
      </c>
      <c r="AI108" s="136"/>
      <c r="AJ108" s="136" t="n">
        <v>5</v>
      </c>
      <c r="AK108" s="136"/>
      <c r="AL108" s="136" t="n">
        <v>9</v>
      </c>
      <c r="AM108" s="136"/>
      <c r="AN108" s="136" t="n">
        <v>1</v>
      </c>
      <c r="AO108" s="136" t="n">
        <v>1</v>
      </c>
      <c r="AP108" s="136"/>
      <c r="AQ108" s="136"/>
      <c r="AR108" s="136" t="n">
        <v>4</v>
      </c>
      <c r="AS108" s="136"/>
      <c r="AT108" s="136"/>
      <c r="AU108" s="136"/>
      <c r="AV108" s="136"/>
      <c r="AW108" s="136" t="n">
        <v>3</v>
      </c>
      <c r="AX108" s="177" t="n">
        <f aca="false">(AY108*$AY$6+AZ108*$AZ$6+BA108*$BA$6+BB108*$BB$6+BC108*$BC$6+BD108*$BD$6+BE108*$BE$6+BF108*$BF$6+BG108*$BG$6+BH108*$BH$6+BI108*$BI$6+BJ108*$BJ$6+BK108*$BK$6+BL108*$BL$6+BM108*$BM$6+BN108*$BN$6+BO108*$BO$6+BP108*$BP$6+BQ108*$BQ$6+BR108*$BR$6+BS108*$BS$6+BT108*$BT$6+BU108*$BU$6+BV108*$BV$6)*1.2/60/7</f>
        <v>3.68571428571429</v>
      </c>
      <c r="AY108" s="136" t="n">
        <v>3</v>
      </c>
      <c r="AZ108" s="136"/>
      <c r="BA108" s="136" t="n">
        <v>2</v>
      </c>
      <c r="BB108" s="136"/>
      <c r="BC108" s="136" t="n">
        <v>1</v>
      </c>
      <c r="BD108" s="136" t="n">
        <v>1</v>
      </c>
      <c r="BE108" s="136"/>
      <c r="BF108" s="136"/>
      <c r="BG108" s="136" t="n">
        <v>1</v>
      </c>
      <c r="BH108" s="136"/>
      <c r="BI108" s="136" t="n">
        <v>4</v>
      </c>
      <c r="BJ108" s="136"/>
      <c r="BK108" s="136"/>
      <c r="BL108" s="136"/>
      <c r="BM108" s="136" t="n">
        <v>1</v>
      </c>
      <c r="BN108" s="136"/>
      <c r="BO108" s="136"/>
      <c r="BP108" s="136"/>
      <c r="BQ108" s="136"/>
      <c r="BR108" s="136"/>
      <c r="BS108" s="136"/>
      <c r="BT108" s="136"/>
      <c r="BU108" s="136" t="n">
        <v>6</v>
      </c>
      <c r="BV108" s="136" t="n">
        <v>3</v>
      </c>
      <c r="BW108" s="178" t="n">
        <f aca="false">(BX108*$BX$6+BY108*$BY$6+BZ108*$BZ$6+CA108*$CA$6+CB108*$CB$6+CC108*$CC$6+CD108*$CD$6+CE108*$CE$6+CF108*$CF$6+CG108*$CG$6+CH108*$CH$6+CI108*$CI$6)*1.2/60/7</f>
        <v>3.85714285714286</v>
      </c>
      <c r="BX108" s="136" t="n">
        <v>2</v>
      </c>
      <c r="BY108" s="136" t="n">
        <v>2</v>
      </c>
      <c r="BZ108" s="136" t="n">
        <v>5</v>
      </c>
      <c r="CA108" s="136" t="n">
        <v>7</v>
      </c>
      <c r="CB108" s="136" t="n">
        <v>10</v>
      </c>
      <c r="CC108" s="136" t="n">
        <v>1</v>
      </c>
      <c r="CD108" s="136" t="n">
        <v>2</v>
      </c>
      <c r="CE108" s="136" t="n">
        <v>7</v>
      </c>
      <c r="CF108" s="136" t="n">
        <v>3</v>
      </c>
      <c r="CG108" s="136" t="n">
        <v>2</v>
      </c>
      <c r="CH108" s="136" t="n">
        <v>7</v>
      </c>
      <c r="CI108" s="136" t="n">
        <v>2</v>
      </c>
    </row>
    <row r="109" customFormat="false" ht="60" hidden="false" customHeight="false" outlineLevel="0" collapsed="false">
      <c r="A109" s="166" t="n">
        <v>103</v>
      </c>
      <c r="B109" s="166" t="s">
        <v>592</v>
      </c>
      <c r="C109" s="166" t="s">
        <v>593</v>
      </c>
      <c r="D109" s="167" t="s">
        <v>594</v>
      </c>
      <c r="E109" s="168" t="s">
        <v>595</v>
      </c>
      <c r="F109" s="166"/>
      <c r="G109" s="169" t="s">
        <v>488</v>
      </c>
      <c r="H109" s="169" t="s">
        <v>206</v>
      </c>
      <c r="I109" s="179" t="s">
        <v>378</v>
      </c>
      <c r="J109" s="166" t="s">
        <v>328</v>
      </c>
      <c r="K109" s="170" t="str">
        <f aca="false">IF(W109&gt;$Y$2,IF(W109&gt;$Y$3,IF(W109&gt;$AC$2,"上級","中級"),"初級"),"基礎")</f>
        <v>中級</v>
      </c>
      <c r="L109" s="171" t="s">
        <v>254</v>
      </c>
      <c r="M109" s="172" t="n">
        <f aca="false">SUM(AE109,AX109,BW109)</f>
        <v>15.4285714285714</v>
      </c>
      <c r="N109" s="173" t="s">
        <v>159</v>
      </c>
      <c r="O109" s="185"/>
      <c r="P109" s="185"/>
      <c r="Q109" s="185"/>
      <c r="R109" s="185"/>
      <c r="S109" s="185"/>
      <c r="T109" s="185"/>
      <c r="U109" s="185"/>
      <c r="V109" s="135"/>
      <c r="W109" s="175" t="n">
        <f aca="false">SUM(X109:AD109)/SUM($X$6:$AD$6)*100</f>
        <v>56.25</v>
      </c>
      <c r="X109" s="136" t="n">
        <v>3</v>
      </c>
      <c r="Y109" s="136" t="n">
        <v>1</v>
      </c>
      <c r="Z109" s="136" t="n">
        <v>3</v>
      </c>
      <c r="AA109" s="136" t="n">
        <v>4</v>
      </c>
      <c r="AB109" s="136" t="n">
        <v>3</v>
      </c>
      <c r="AC109" s="136" t="n">
        <v>3</v>
      </c>
      <c r="AD109" s="136" t="n">
        <v>1</v>
      </c>
      <c r="AE109" s="176" t="n">
        <f aca="false">(AF109*$AF$6+AG109*$AG$6+AH109*$AH$6+AI109*$AI$6+AJ109*$AJ$6+AK109*$AK$6+AL109*$AL$6+AM109*$AM$6+AN109*$AN$6+AO109*$AO$6+AP109*$AP$6+AQ109*$AQ$6+AR109*$AR$6+AS109*$AS$6+AT109*$AT$6+AU109*$AU$6+AV109*$AV$6+AW109*$AW$6)*1.2/60/7</f>
        <v>4.45714285714286</v>
      </c>
      <c r="AF109" s="136" t="n">
        <v>3</v>
      </c>
      <c r="AG109" s="136"/>
      <c r="AH109" s="136" t="n">
        <v>3</v>
      </c>
      <c r="AI109" s="136"/>
      <c r="AJ109" s="136" t="n">
        <v>13</v>
      </c>
      <c r="AK109" s="136"/>
      <c r="AL109" s="136" t="n">
        <v>4</v>
      </c>
      <c r="AM109" s="136"/>
      <c r="AN109" s="136" t="n">
        <v>6</v>
      </c>
      <c r="AO109" s="136" t="n">
        <v>2</v>
      </c>
      <c r="AP109" s="136"/>
      <c r="AQ109" s="136"/>
      <c r="AR109" s="136" t="n">
        <v>7</v>
      </c>
      <c r="AS109" s="136"/>
      <c r="AT109" s="136"/>
      <c r="AU109" s="136"/>
      <c r="AV109" s="136"/>
      <c r="AW109" s="136" t="n">
        <v>3</v>
      </c>
      <c r="AX109" s="177" t="n">
        <f aca="false">(AY109*$AY$6+AZ109*$AZ$6+BA109*$BA$6+BB109*$BB$6+BC109*$BC$6+BD109*$BD$6+BE109*$BE$6+BF109*$BF$6+BG109*$BG$6+BH109*$BH$6+BI109*$BI$6+BJ109*$BJ$6+BK109*$BK$6+BL109*$BL$6+BM109*$BM$6+BN109*$BN$6+BO109*$BO$6+BP109*$BP$6+BQ109*$BQ$6+BR109*$BR$6+BS109*$BS$6+BT109*$BT$6+BU109*$BU$6+BV109*$BV$6)*1.2/60/7</f>
        <v>6.77142857142857</v>
      </c>
      <c r="AY109" s="136" t="n">
        <v>4</v>
      </c>
      <c r="AZ109" s="136"/>
      <c r="BA109" s="136" t="n">
        <v>3</v>
      </c>
      <c r="BB109" s="136"/>
      <c r="BC109" s="136" t="n">
        <v>1</v>
      </c>
      <c r="BD109" s="136" t="n">
        <v>2</v>
      </c>
      <c r="BE109" s="136"/>
      <c r="BF109" s="136"/>
      <c r="BG109" s="136" t="n">
        <v>4</v>
      </c>
      <c r="BH109" s="136"/>
      <c r="BI109" s="136" t="n">
        <v>7</v>
      </c>
      <c r="BJ109" s="136"/>
      <c r="BK109" s="136"/>
      <c r="BL109" s="136"/>
      <c r="BM109" s="136"/>
      <c r="BN109" s="136" t="n">
        <v>1</v>
      </c>
      <c r="BO109" s="136"/>
      <c r="BP109" s="136" t="n">
        <v>1</v>
      </c>
      <c r="BQ109" s="136"/>
      <c r="BR109" s="136"/>
      <c r="BS109" s="136"/>
      <c r="BT109" s="136"/>
      <c r="BU109" s="136" t="n">
        <v>12</v>
      </c>
      <c r="BV109" s="136" t="n">
        <v>4</v>
      </c>
      <c r="BW109" s="178" t="n">
        <f aca="false">(BX109*$BX$6+BY109*$BY$6+BZ109*$BZ$6+CA109*$CA$6+CB109*$CB$6+CC109*$CC$6+CD109*$CD$6+CE109*$CE$6+CF109*$CF$6+CG109*$CG$6+CH109*$CH$6+CI109*$CI$6)*1.2/60/7</f>
        <v>4.2</v>
      </c>
      <c r="BX109" s="136" t="n">
        <v>2</v>
      </c>
      <c r="BY109" s="136" t="n">
        <v>3</v>
      </c>
      <c r="BZ109" s="136" t="n">
        <v>13</v>
      </c>
      <c r="CA109" s="136" t="n">
        <v>8</v>
      </c>
      <c r="CB109" s="136" t="n">
        <v>10</v>
      </c>
      <c r="CC109" s="136" t="n">
        <v>1</v>
      </c>
      <c r="CD109" s="136" t="n">
        <v>2</v>
      </c>
      <c r="CE109" s="136" t="n">
        <v>8</v>
      </c>
      <c r="CF109" s="136" t="n">
        <v>3</v>
      </c>
      <c r="CG109" s="136" t="n">
        <v>3</v>
      </c>
      <c r="CH109" s="136" t="n">
        <v>2</v>
      </c>
      <c r="CI109" s="136" t="n">
        <v>2</v>
      </c>
    </row>
    <row r="110" customFormat="false" ht="60" hidden="false" customHeight="false" outlineLevel="0" collapsed="false">
      <c r="A110" s="166" t="n">
        <v>104</v>
      </c>
      <c r="B110" s="166" t="s">
        <v>596</v>
      </c>
      <c r="C110" s="166" t="s">
        <v>597</v>
      </c>
      <c r="D110" s="167" t="s">
        <v>598</v>
      </c>
      <c r="E110" s="168" t="s">
        <v>599</v>
      </c>
      <c r="F110" s="166"/>
      <c r="G110" s="169" t="s">
        <v>488</v>
      </c>
      <c r="H110" s="169" t="s">
        <v>206</v>
      </c>
      <c r="I110" s="179" t="s">
        <v>378</v>
      </c>
      <c r="J110" s="166" t="s">
        <v>328</v>
      </c>
      <c r="K110" s="170" t="str">
        <f aca="false">IF(W110&gt;$Y$2,IF(W110&gt;$Y$3,IF(W110&gt;$AC$2,"上級","中級"),"初級"),"基礎")</f>
        <v>中級</v>
      </c>
      <c r="L110" s="171"/>
      <c r="M110" s="172" t="n">
        <f aca="false">SUM(AE110,AX110,BW110)</f>
        <v>13.2142857142857</v>
      </c>
      <c r="N110" s="173" t="s">
        <v>159</v>
      </c>
      <c r="O110" s="185"/>
      <c r="P110" s="185"/>
      <c r="Q110" s="185"/>
      <c r="R110" s="185"/>
      <c r="S110" s="185"/>
      <c r="T110" s="185"/>
      <c r="U110" s="185"/>
      <c r="V110" s="135"/>
      <c r="W110" s="175" t="n">
        <f aca="false">SUM(X110:AD110)/SUM($X$6:$AD$6)*100</f>
        <v>65.625</v>
      </c>
      <c r="X110" s="136" t="n">
        <v>3</v>
      </c>
      <c r="Y110" s="136" t="n">
        <v>1</v>
      </c>
      <c r="Z110" s="136" t="n">
        <v>4</v>
      </c>
      <c r="AA110" s="136" t="n">
        <v>4</v>
      </c>
      <c r="AB110" s="136" t="n">
        <v>4</v>
      </c>
      <c r="AC110" s="136" t="n">
        <v>3</v>
      </c>
      <c r="AD110" s="136" t="n">
        <v>2</v>
      </c>
      <c r="AE110" s="176" t="n">
        <f aca="false">(AF110*$AF$6+AG110*$AG$6+AH110*$AH$6+AI110*$AI$6+AJ110*$AJ$6+AK110*$AK$6+AL110*$AL$6+AM110*$AM$6+AN110*$AN$6+AO110*$AO$6+AP110*$AP$6+AQ110*$AQ$6+AR110*$AR$6+AS110*$AS$6+AT110*$AT$6+AU110*$AU$6+AV110*$AV$6+AW110*$AW$6)*1.2/60/7</f>
        <v>3.78571428571429</v>
      </c>
      <c r="AF110" s="136" t="n">
        <v>3</v>
      </c>
      <c r="AG110" s="136"/>
      <c r="AH110" s="136" t="n">
        <v>6</v>
      </c>
      <c r="AI110" s="136"/>
      <c r="AJ110" s="136" t="n">
        <v>17</v>
      </c>
      <c r="AK110" s="136"/>
      <c r="AL110" s="136" t="n">
        <v>3</v>
      </c>
      <c r="AM110" s="136"/>
      <c r="AN110" s="136" t="n">
        <v>5</v>
      </c>
      <c r="AO110" s="136" t="n">
        <v>2</v>
      </c>
      <c r="AP110" s="136"/>
      <c r="AQ110" s="136"/>
      <c r="AR110" s="136" t="n">
        <v>3</v>
      </c>
      <c r="AS110" s="136"/>
      <c r="AT110" s="136"/>
      <c r="AU110" s="136"/>
      <c r="AV110" s="136"/>
      <c r="AW110" s="136" t="n">
        <v>3</v>
      </c>
      <c r="AX110" s="177" t="n">
        <f aca="false">(AY110*$AY$6+AZ110*$AZ$6+BA110*$BA$6+BB110*$BB$6+BC110*$BC$6+BD110*$BD$6+BE110*$BE$6+BF110*$BF$6+BG110*$BG$6+BH110*$BH$6+BI110*$BI$6+BJ110*$BJ$6+BK110*$BK$6+BL110*$BL$6+BM110*$BM$6+BN110*$BN$6+BO110*$BO$6+BP110*$BP$6+BQ110*$BQ$6+BR110*$BR$6+BS110*$BS$6+BT110*$BT$6+BU110*$BU$6+BV110*$BV$6)*1.2/60/7</f>
        <v>4.54285714285714</v>
      </c>
      <c r="AY110" s="136" t="n">
        <v>4</v>
      </c>
      <c r="AZ110" s="136"/>
      <c r="BA110" s="136" t="n">
        <v>3</v>
      </c>
      <c r="BB110" s="136"/>
      <c r="BC110" s="136" t="n">
        <v>2</v>
      </c>
      <c r="BD110" s="136" t="n">
        <v>2</v>
      </c>
      <c r="BE110" s="136"/>
      <c r="BF110" s="136"/>
      <c r="BG110" s="136" t="n">
        <v>1</v>
      </c>
      <c r="BH110" s="136"/>
      <c r="BI110" s="136"/>
      <c r="BJ110" s="136"/>
      <c r="BK110" s="136"/>
      <c r="BL110" s="136"/>
      <c r="BM110" s="136"/>
      <c r="BN110" s="136" t="n">
        <v>1</v>
      </c>
      <c r="BO110" s="136"/>
      <c r="BP110" s="136" t="n">
        <v>1</v>
      </c>
      <c r="BQ110" s="136"/>
      <c r="BR110" s="136"/>
      <c r="BS110" s="136"/>
      <c r="BT110" s="136"/>
      <c r="BU110" s="136" t="n">
        <v>8</v>
      </c>
      <c r="BV110" s="136" t="n">
        <v>4</v>
      </c>
      <c r="BW110" s="178" t="n">
        <f aca="false">(BX110*$BX$6+BY110*$BY$6+BZ110*$BZ$6+CA110*$CA$6+CB110*$CB$6+CC110*$CC$6+CD110*$CD$6+CE110*$CE$6+CF110*$CF$6+CG110*$CG$6+CH110*$CH$6+CI110*$CI$6)*1.2/60/7</f>
        <v>4.88571428571429</v>
      </c>
      <c r="BX110" s="136" t="n">
        <v>3</v>
      </c>
      <c r="BY110" s="136" t="n">
        <v>6</v>
      </c>
      <c r="BZ110" s="136" t="n">
        <v>17</v>
      </c>
      <c r="CA110" s="136" t="n">
        <v>7</v>
      </c>
      <c r="CB110" s="136" t="n">
        <v>12</v>
      </c>
      <c r="CC110" s="136" t="n">
        <v>1</v>
      </c>
      <c r="CD110" s="136" t="n">
        <v>2</v>
      </c>
      <c r="CE110" s="136" t="n">
        <v>7</v>
      </c>
      <c r="CF110" s="136" t="n">
        <v>3</v>
      </c>
      <c r="CG110" s="136" t="n">
        <v>5</v>
      </c>
      <c r="CH110" s="136" t="n">
        <v>3</v>
      </c>
      <c r="CI110" s="136" t="n">
        <v>3</v>
      </c>
    </row>
    <row r="111" customFormat="false" ht="48" hidden="false" customHeight="false" outlineLevel="0" collapsed="false">
      <c r="A111" s="166" t="n">
        <v>105</v>
      </c>
      <c r="B111" s="166" t="s">
        <v>600</v>
      </c>
      <c r="C111" s="166" t="s">
        <v>601</v>
      </c>
      <c r="D111" s="167" t="s">
        <v>602</v>
      </c>
      <c r="E111" s="168" t="s">
        <v>603</v>
      </c>
      <c r="F111" s="168" t="s">
        <v>604</v>
      </c>
      <c r="G111" s="169" t="s">
        <v>488</v>
      </c>
      <c r="H111" s="169" t="s">
        <v>206</v>
      </c>
      <c r="I111" s="166" t="s">
        <v>327</v>
      </c>
      <c r="J111" s="166" t="s">
        <v>328</v>
      </c>
      <c r="K111" s="170" t="str">
        <f aca="false">IF(W111&gt;$Y$2,IF(W111&gt;$Y$3,IF(W111&gt;$AC$2,"上級","中級"),"初級"),"基礎")</f>
        <v>中級</v>
      </c>
      <c r="L111" s="171" t="s">
        <v>176</v>
      </c>
      <c r="M111" s="172" t="n">
        <f aca="false">SUM(AE111,AX111,BW111)</f>
        <v>11.8142857142857</v>
      </c>
      <c r="N111" s="173" t="s">
        <v>159</v>
      </c>
      <c r="O111" s="185"/>
      <c r="P111" s="185"/>
      <c r="Q111" s="185"/>
      <c r="R111" s="185"/>
      <c r="S111" s="185"/>
      <c r="T111" s="185"/>
      <c r="U111" s="185"/>
      <c r="V111" s="135"/>
      <c r="W111" s="175" t="n">
        <f aca="false">SUM(X111:AD111)/SUM($X$6:$AD$6)*100</f>
        <v>46.875</v>
      </c>
      <c r="X111" s="136" t="n">
        <v>3</v>
      </c>
      <c r="Z111" s="136" t="n">
        <v>3</v>
      </c>
      <c r="AA111" s="136" t="n">
        <v>3</v>
      </c>
      <c r="AB111" s="136" t="n">
        <v>3</v>
      </c>
      <c r="AC111" s="136" t="n">
        <v>3</v>
      </c>
      <c r="AE111" s="176" t="n">
        <f aca="false">(AF111*$AF$6+AG111*$AG$6+AH111*$AH$6+AI111*$AI$6+AJ111*$AJ$6+AK111*$AK$6+AL111*$AL$6+AM111*$AM$6+AN111*$AN$6+AO111*$AO$6+AP111*$AP$6+AQ111*$AQ$6+AR111*$AR$6+AS111*$AS$6+AT111*$AT$6+AU111*$AU$6+AV111*$AV$6+AW111*$AW$6)*1.2/60/7</f>
        <v>3.52857142857143</v>
      </c>
      <c r="AF111" s="136" t="n">
        <v>4</v>
      </c>
      <c r="AG111" s="136"/>
      <c r="AH111" s="136" t="n">
        <v>4</v>
      </c>
      <c r="AI111" s="136"/>
      <c r="AJ111" s="136" t="n">
        <v>4</v>
      </c>
      <c r="AK111" s="136"/>
      <c r="AL111" s="136" t="n">
        <v>3</v>
      </c>
      <c r="AM111" s="136"/>
      <c r="AN111" s="136" t="n">
        <v>1</v>
      </c>
      <c r="AO111" s="136" t="n">
        <v>2</v>
      </c>
      <c r="AP111" s="136"/>
      <c r="AQ111" s="136"/>
      <c r="AR111" s="136" t="n">
        <v>6</v>
      </c>
      <c r="AS111" s="136"/>
      <c r="AT111" s="136"/>
      <c r="AU111" s="136"/>
      <c r="AV111" s="136"/>
      <c r="AW111" s="136" t="n">
        <v>4</v>
      </c>
      <c r="AX111" s="177" t="n">
        <f aca="false">(AY111*$AY$6+AZ111*$AZ$6+BA111*$BA$6+BB111*$BB$6+BC111*$BC$6+BD111*$BD$6+BE111*$BE$6+BF111*$BF$6+BG111*$BG$6+BH111*$BH$6+BI111*$BI$6+BJ111*$BJ$6+BK111*$BK$6+BL111*$BL$6+BM111*$BM$6+BN111*$BN$6+BO111*$BO$6+BP111*$BP$6+BQ111*$BQ$6+BR111*$BR$6+BS111*$BS$6+BT111*$BT$6+BU111*$BU$6+BV111*$BV$6)*1.2/60/7</f>
        <v>4.97142857142857</v>
      </c>
      <c r="AY111" s="136" t="n">
        <v>4</v>
      </c>
      <c r="AZ111" s="136"/>
      <c r="BA111" s="136" t="n">
        <v>2</v>
      </c>
      <c r="BB111" s="136"/>
      <c r="BC111" s="136" t="n">
        <v>1</v>
      </c>
      <c r="BD111" s="136" t="n">
        <v>2</v>
      </c>
      <c r="BE111" s="136"/>
      <c r="BF111" s="136"/>
      <c r="BG111" s="136" t="n">
        <v>1</v>
      </c>
      <c r="BH111" s="136"/>
      <c r="BI111" s="136" t="n">
        <v>6</v>
      </c>
      <c r="BJ111" s="136"/>
      <c r="BK111" s="136"/>
      <c r="BL111" s="136"/>
      <c r="BM111" s="136" t="n">
        <v>1</v>
      </c>
      <c r="BN111" s="136"/>
      <c r="BO111" s="136"/>
      <c r="BP111" s="136"/>
      <c r="BQ111" s="136"/>
      <c r="BR111" s="136"/>
      <c r="BS111" s="136"/>
      <c r="BT111" s="136"/>
      <c r="BU111" s="136" t="n">
        <v>8</v>
      </c>
      <c r="BV111" s="136" t="n">
        <v>4</v>
      </c>
      <c r="BW111" s="178" t="n">
        <f aca="false">(BX111*$BX$6+BY111*$BY$6+BZ111*$BZ$6+CA111*$CA$6+CB111*$CB$6+CC111*$CC$6+CD111*$CD$6+CE111*$CE$6+CF111*$CF$6+CG111*$CG$6+CH111*$CH$6+CI111*$CI$6)*1.2/60/7</f>
        <v>3.31428571428571</v>
      </c>
      <c r="BX111" s="136" t="n">
        <v>3</v>
      </c>
      <c r="BY111" s="136" t="n">
        <v>4</v>
      </c>
      <c r="BZ111" s="136" t="n">
        <v>4</v>
      </c>
      <c r="CA111" s="136" t="n">
        <v>3</v>
      </c>
      <c r="CB111" s="136" t="n">
        <v>16</v>
      </c>
      <c r="CC111" s="136"/>
      <c r="CD111" s="136" t="n">
        <v>2</v>
      </c>
      <c r="CE111" s="136" t="n">
        <v>5</v>
      </c>
      <c r="CF111" s="136" t="n">
        <v>2</v>
      </c>
      <c r="CG111" s="136" t="n">
        <v>2</v>
      </c>
      <c r="CH111" s="136" t="n">
        <v>5</v>
      </c>
      <c r="CI111" s="136" t="n">
        <v>3</v>
      </c>
    </row>
    <row r="112" customFormat="false" ht="60" hidden="false" customHeight="false" outlineLevel="0" collapsed="false">
      <c r="A112" s="166" t="n">
        <v>106</v>
      </c>
      <c r="B112" s="166" t="s">
        <v>605</v>
      </c>
      <c r="C112" s="166" t="s">
        <v>606</v>
      </c>
      <c r="D112" s="167" t="s">
        <v>607</v>
      </c>
      <c r="E112" s="168" t="s">
        <v>608</v>
      </c>
      <c r="F112" s="166"/>
      <c r="G112" s="169" t="s">
        <v>488</v>
      </c>
      <c r="H112" s="169" t="s">
        <v>206</v>
      </c>
      <c r="I112" s="166" t="s">
        <v>378</v>
      </c>
      <c r="J112" s="166" t="s">
        <v>328</v>
      </c>
      <c r="K112" s="170" t="str">
        <f aca="false">IF(W112&gt;$Y$2,IF(W112&gt;$Y$3,IF(W112&gt;$AC$2,"上級","中級"),"初級"),"基礎")</f>
        <v>中級</v>
      </c>
      <c r="L112" s="171" t="s">
        <v>176</v>
      </c>
      <c r="M112" s="172" t="n">
        <f aca="false">SUM(AE112,AX112,BW112)</f>
        <v>11.4285714285714</v>
      </c>
      <c r="N112" s="173" t="s">
        <v>159</v>
      </c>
      <c r="O112" s="185"/>
      <c r="P112" s="185"/>
      <c r="Q112" s="185"/>
      <c r="R112" s="185"/>
      <c r="S112" s="185"/>
      <c r="T112" s="185"/>
      <c r="U112" s="185"/>
      <c r="V112" s="135"/>
      <c r="W112" s="175" t="n">
        <f aca="false">SUM(X112:AD112)/SUM($X$6:$AD$6)*100</f>
        <v>53.125</v>
      </c>
      <c r="X112" s="136" t="n">
        <v>3</v>
      </c>
      <c r="Y112" s="136" t="n">
        <v>1</v>
      </c>
      <c r="Z112" s="136" t="n">
        <v>4</v>
      </c>
      <c r="AA112" s="136" t="n">
        <v>3</v>
      </c>
      <c r="AB112" s="136" t="n">
        <v>3</v>
      </c>
      <c r="AC112" s="136" t="n">
        <v>3</v>
      </c>
      <c r="AE112" s="176" t="n">
        <f aca="false">(AF112*$AF$6+AG112*$AG$6+AH112*$AH$6+AI112*$AI$6+AJ112*$AJ$6+AK112*$AK$6+AL112*$AL$6+AM112*$AM$6+AN112*$AN$6+AO112*$AO$6+AP112*$AP$6+AQ112*$AQ$6+AR112*$AR$6+AS112*$AS$6+AT112*$AT$6+AU112*$AU$6+AV112*$AV$6+AW112*$AW$6)*1.2/60/7</f>
        <v>3.48571428571429</v>
      </c>
      <c r="AF112" s="136" t="n">
        <v>3</v>
      </c>
      <c r="AG112" s="136"/>
      <c r="AH112" s="136" t="n">
        <v>5</v>
      </c>
      <c r="AI112" s="136"/>
      <c r="AJ112" s="136" t="n">
        <v>13</v>
      </c>
      <c r="AK112" s="136"/>
      <c r="AL112" s="136" t="n">
        <v>4</v>
      </c>
      <c r="AM112" s="136"/>
      <c r="AN112" s="136" t="n">
        <v>6</v>
      </c>
      <c r="AO112" s="136" t="n">
        <v>1</v>
      </c>
      <c r="AP112" s="136"/>
      <c r="AQ112" s="136"/>
      <c r="AR112" s="136" t="n">
        <v>3</v>
      </c>
      <c r="AS112" s="136"/>
      <c r="AT112" s="136"/>
      <c r="AU112" s="136"/>
      <c r="AV112" s="136"/>
      <c r="AW112" s="136" t="n">
        <v>3</v>
      </c>
      <c r="AX112" s="177" t="n">
        <f aca="false">(AY112*$AY$6+AZ112*$AZ$6+BA112*$BA$6+BB112*$BB$6+BC112*$BC$6+BD112*$BD$6+BE112*$BE$6+BF112*$BF$6+BG112*$BG$6+BH112*$BH$6+BI112*$BI$6+BJ112*$BJ$6+BK112*$BK$6+BL112*$BL$6+BM112*$BM$6+BN112*$BN$6+BO112*$BO$6+BP112*$BP$6+BQ112*$BQ$6+BR112*$BR$6+BS112*$BS$6+BT112*$BT$6+BU112*$BU$6+BV112*$BV$6)*1.2/60/7</f>
        <v>3.94285714285714</v>
      </c>
      <c r="AY112" s="136" t="n">
        <v>3</v>
      </c>
      <c r="AZ112" s="136"/>
      <c r="BA112" s="136" t="n">
        <v>2</v>
      </c>
      <c r="BB112" s="136"/>
      <c r="BC112" s="136" t="n">
        <v>2</v>
      </c>
      <c r="BD112" s="136" t="n">
        <v>1</v>
      </c>
      <c r="BE112" s="136"/>
      <c r="BF112" s="136"/>
      <c r="BG112" s="136" t="n">
        <v>2</v>
      </c>
      <c r="BH112" s="136"/>
      <c r="BI112" s="136" t="n">
        <v>3</v>
      </c>
      <c r="BJ112" s="136"/>
      <c r="BK112" s="136"/>
      <c r="BL112" s="136"/>
      <c r="BM112" s="136"/>
      <c r="BN112" s="136" t="n">
        <v>1</v>
      </c>
      <c r="BO112" s="136"/>
      <c r="BP112" s="136" t="n">
        <v>1</v>
      </c>
      <c r="BQ112" s="136"/>
      <c r="BR112" s="136"/>
      <c r="BS112" s="136"/>
      <c r="BT112" s="136"/>
      <c r="BU112" s="136" t="n">
        <v>5</v>
      </c>
      <c r="BV112" s="136" t="n">
        <v>3</v>
      </c>
      <c r="BW112" s="178" t="n">
        <f aca="false">(BX112*$BX$6+BY112*$BY$6+BZ112*$BZ$6+CA112*$CA$6+CB112*$CB$6+CC112*$CC$6+CD112*$CD$6+CE112*$CE$6+CF112*$CF$6+CG112*$CG$6+CH112*$CH$6+CI112*$CI$6)*1.2/60/7</f>
        <v>4</v>
      </c>
      <c r="BX112" s="136" t="n">
        <v>2</v>
      </c>
      <c r="BY112" s="136" t="n">
        <v>5</v>
      </c>
      <c r="BZ112" s="136" t="n">
        <v>13</v>
      </c>
      <c r="CA112" s="136" t="n">
        <v>7</v>
      </c>
      <c r="CB112" s="136" t="n">
        <v>14</v>
      </c>
      <c r="CC112" s="136" t="n">
        <v>1</v>
      </c>
      <c r="CD112" s="136" t="n">
        <v>2</v>
      </c>
      <c r="CE112" s="136" t="n">
        <v>7</v>
      </c>
      <c r="CF112" s="136" t="n">
        <v>3</v>
      </c>
      <c r="CG112" s="136" t="n">
        <v>2</v>
      </c>
      <c r="CH112" s="136" t="n">
        <v>3</v>
      </c>
      <c r="CI112" s="136" t="n">
        <v>2</v>
      </c>
    </row>
    <row r="113" customFormat="false" ht="48" hidden="false" customHeight="false" outlineLevel="0" collapsed="false">
      <c r="A113" s="166" t="n">
        <v>107</v>
      </c>
      <c r="B113" s="166" t="s">
        <v>609</v>
      </c>
      <c r="C113" s="166" t="s">
        <v>610</v>
      </c>
      <c r="D113" s="167" t="s">
        <v>611</v>
      </c>
      <c r="E113" s="168" t="s">
        <v>612</v>
      </c>
      <c r="F113" s="168" t="s">
        <v>604</v>
      </c>
      <c r="G113" s="169" t="s">
        <v>488</v>
      </c>
      <c r="H113" s="169" t="s">
        <v>206</v>
      </c>
      <c r="I113" s="166" t="s">
        <v>327</v>
      </c>
      <c r="J113" s="166" t="s">
        <v>328</v>
      </c>
      <c r="K113" s="170" t="str">
        <f aca="false">IF(W113&gt;$Y$2,IF(W113&gt;$Y$3,IF(W113&gt;$AC$2,"上級","中級"),"初級"),"基礎")</f>
        <v>中級</v>
      </c>
      <c r="L113" s="171" t="s">
        <v>176</v>
      </c>
      <c r="M113" s="172" t="n">
        <f aca="false">SUM(AE113,AX113,BW113)</f>
        <v>10.6428571428571</v>
      </c>
      <c r="N113" s="173" t="s">
        <v>159</v>
      </c>
      <c r="O113" s="185"/>
      <c r="P113" s="185"/>
      <c r="Q113" s="185"/>
      <c r="R113" s="185"/>
      <c r="S113" s="185"/>
      <c r="T113" s="185"/>
      <c r="U113" s="185"/>
      <c r="V113" s="135"/>
      <c r="W113" s="175" t="n">
        <f aca="false">SUM(X113:AD113)/SUM($X$6:$AD$6)*100</f>
        <v>50</v>
      </c>
      <c r="X113" s="136" t="n">
        <v>3</v>
      </c>
      <c r="Z113" s="136" t="n">
        <v>3</v>
      </c>
      <c r="AA113" s="136" t="n">
        <v>4</v>
      </c>
      <c r="AB113" s="136" t="n">
        <v>3</v>
      </c>
      <c r="AC113" s="136" t="n">
        <v>3</v>
      </c>
      <c r="AE113" s="176" t="n">
        <f aca="false">(AF113*$AF$6+AG113*$AG$6+AH113*$AH$6+AI113*$AI$6+AJ113*$AJ$6+AK113*$AK$6+AL113*$AL$6+AM113*$AM$6+AN113*$AN$6+AO113*$AO$6+AP113*$AP$6+AQ113*$AQ$6+AR113*$AR$6+AS113*$AS$6+AT113*$AT$6+AU113*$AU$6+AV113*$AV$6+AW113*$AW$6)*1.2/60/7</f>
        <v>3.21428571428571</v>
      </c>
      <c r="AF113" s="136" t="n">
        <v>3</v>
      </c>
      <c r="AG113" s="136"/>
      <c r="AH113" s="136" t="n">
        <v>4</v>
      </c>
      <c r="AI113" s="136"/>
      <c r="AJ113" s="136" t="n">
        <v>13</v>
      </c>
      <c r="AK113" s="136"/>
      <c r="AL113" s="136" t="n">
        <v>11</v>
      </c>
      <c r="AM113" s="136"/>
      <c r="AN113" s="136"/>
      <c r="AO113" s="136" t="n">
        <v>1</v>
      </c>
      <c r="AP113" s="136" t="n">
        <v>1</v>
      </c>
      <c r="AQ113" s="136"/>
      <c r="AR113" s="136" t="n">
        <v>3</v>
      </c>
      <c r="AS113" s="136"/>
      <c r="AT113" s="136"/>
      <c r="AU113" s="136"/>
      <c r="AV113" s="136"/>
      <c r="AW113" s="136" t="n">
        <v>3</v>
      </c>
      <c r="AX113" s="177" t="n">
        <f aca="false">(AY113*$AY$6+AZ113*$AZ$6+BA113*$BA$6+BB113*$BB$6+BC113*$BC$6+BD113*$BD$6+BE113*$BE$6+BF113*$BF$6+BG113*$BG$6+BH113*$BH$6+BI113*$BI$6+BJ113*$BJ$6+BK113*$BK$6+BL113*$BL$6+BM113*$BM$6+BN113*$BN$6+BO113*$BO$6+BP113*$BP$6+BQ113*$BQ$6+BR113*$BR$6+BS113*$BS$6+BT113*$BT$6+BU113*$BU$6+BV113*$BV$6)*1.2/60/7</f>
        <v>3.51428571428571</v>
      </c>
      <c r="AY113" s="136" t="n">
        <v>3</v>
      </c>
      <c r="AZ113" s="136"/>
      <c r="BA113" s="136" t="n">
        <v>2</v>
      </c>
      <c r="BB113" s="136"/>
      <c r="BC113" s="136"/>
      <c r="BD113" s="136" t="n">
        <v>3</v>
      </c>
      <c r="BE113" s="136"/>
      <c r="BF113" s="136"/>
      <c r="BG113" s="136" t="n">
        <v>1</v>
      </c>
      <c r="BH113" s="136"/>
      <c r="BI113" s="136" t="n">
        <v>3</v>
      </c>
      <c r="BJ113" s="136"/>
      <c r="BK113" s="136"/>
      <c r="BL113" s="136"/>
      <c r="BM113" s="136" t="n">
        <v>1</v>
      </c>
      <c r="BN113" s="136"/>
      <c r="BO113" s="136"/>
      <c r="BP113" s="136"/>
      <c r="BQ113" s="136"/>
      <c r="BR113" s="136"/>
      <c r="BS113" s="136"/>
      <c r="BT113" s="136"/>
      <c r="BU113" s="136" t="n">
        <v>3</v>
      </c>
      <c r="BV113" s="136" t="n">
        <v>3</v>
      </c>
      <c r="BW113" s="178" t="n">
        <f aca="false">(BX113*$BX$6+BY113*$BY$6+BZ113*$BZ$6+CA113*$CA$6+CB113*$CB$6+CC113*$CC$6+CD113*$CD$6+CE113*$CE$6+CF113*$CF$6+CG113*$CG$6+CH113*$CH$6+CI113*$CI$6)*1.2/60/7</f>
        <v>3.91428571428571</v>
      </c>
      <c r="BX113" s="136" t="n">
        <v>2</v>
      </c>
      <c r="BY113" s="136" t="n">
        <v>4</v>
      </c>
      <c r="BZ113" s="136" t="n">
        <v>13</v>
      </c>
      <c r="CA113" s="136" t="n">
        <v>2</v>
      </c>
      <c r="CB113" s="136" t="n">
        <v>20</v>
      </c>
      <c r="CC113" s="136" t="n">
        <v>1</v>
      </c>
      <c r="CD113" s="136" t="n">
        <v>2</v>
      </c>
      <c r="CE113" s="136" t="n">
        <v>7</v>
      </c>
      <c r="CF113" s="136" t="n">
        <v>3</v>
      </c>
      <c r="CG113" s="136" t="n">
        <v>2</v>
      </c>
      <c r="CH113" s="136" t="n">
        <v>3</v>
      </c>
      <c r="CI113" s="136" t="n">
        <v>2</v>
      </c>
    </row>
    <row r="114" customFormat="false" ht="60" hidden="false" customHeight="false" outlineLevel="0" collapsed="false">
      <c r="A114" s="166" t="n">
        <v>108</v>
      </c>
      <c r="B114" s="166" t="s">
        <v>613</v>
      </c>
      <c r="C114" s="166" t="s">
        <v>614</v>
      </c>
      <c r="D114" s="167" t="s">
        <v>615</v>
      </c>
      <c r="E114" s="168" t="s">
        <v>616</v>
      </c>
      <c r="F114" s="166"/>
      <c r="G114" s="169" t="s">
        <v>488</v>
      </c>
      <c r="H114" s="169" t="s">
        <v>206</v>
      </c>
      <c r="I114" s="166" t="s">
        <v>378</v>
      </c>
      <c r="J114" s="166" t="s">
        <v>328</v>
      </c>
      <c r="K114" s="170" t="str">
        <f aca="false">IF(W114&gt;$Y$2,IF(W114&gt;$Y$3,IF(W114&gt;$AC$2,"上級","中級"),"初級"),"基礎")</f>
        <v>中級</v>
      </c>
      <c r="L114" s="171" t="s">
        <v>176</v>
      </c>
      <c r="M114" s="172" t="n">
        <f aca="false">SUM(AE114,AX114,BW114)</f>
        <v>15.9428571428571</v>
      </c>
      <c r="N114" s="173" t="s">
        <v>159</v>
      </c>
      <c r="O114" s="185"/>
      <c r="P114" s="185"/>
      <c r="Q114" s="185"/>
      <c r="R114" s="185"/>
      <c r="S114" s="185"/>
      <c r="T114" s="185"/>
      <c r="U114" s="185"/>
      <c r="V114" s="135"/>
      <c r="W114" s="175" t="n">
        <f aca="false">SUM(X114:AD114)/SUM($X$6:$AD$6)*100</f>
        <v>59.375</v>
      </c>
      <c r="X114" s="136" t="n">
        <v>3</v>
      </c>
      <c r="Y114" s="136" t="n">
        <v>1</v>
      </c>
      <c r="Z114" s="136" t="n">
        <v>3</v>
      </c>
      <c r="AA114" s="136" t="n">
        <v>4</v>
      </c>
      <c r="AB114" s="136" t="n">
        <v>3</v>
      </c>
      <c r="AC114" s="136" t="n">
        <v>4</v>
      </c>
      <c r="AD114" s="136" t="n">
        <v>1</v>
      </c>
      <c r="AE114" s="176" t="n">
        <f aca="false">(AF114*$AF$6+AG114*$AG$6+AH114*$AH$6+AI114*$AI$6+AJ114*$AJ$6+AK114*$AK$6+AL114*$AL$6+AM114*$AM$6+AN114*$AN$6+AO114*$AO$6+AP114*$AP$6+AQ114*$AQ$6+AR114*$AR$6+AS114*$AS$6+AT114*$AT$6+AU114*$AU$6+AV114*$AV$6+AW114*$AW$6)*1.2/60/7</f>
        <v>4.48571428571429</v>
      </c>
      <c r="AF114" s="136" t="n">
        <v>2</v>
      </c>
      <c r="AG114" s="136"/>
      <c r="AH114" s="136" t="n">
        <v>4</v>
      </c>
      <c r="AI114" s="136"/>
      <c r="AJ114" s="136" t="n">
        <v>17</v>
      </c>
      <c r="AK114" s="136"/>
      <c r="AL114" s="136" t="n">
        <v>14</v>
      </c>
      <c r="AM114" s="136" t="n">
        <v>1</v>
      </c>
      <c r="AN114" s="136" t="n">
        <v>8</v>
      </c>
      <c r="AO114" s="136"/>
      <c r="AP114" s="136"/>
      <c r="AQ114" s="136" t="n">
        <v>1</v>
      </c>
      <c r="AR114" s="136" t="n">
        <v>8</v>
      </c>
      <c r="AS114" s="136"/>
      <c r="AT114" s="136"/>
      <c r="AU114" s="136" t="n">
        <v>1</v>
      </c>
      <c r="AV114" s="136"/>
      <c r="AW114" s="136" t="n">
        <v>2</v>
      </c>
      <c r="AX114" s="177" t="n">
        <f aca="false">(AY114*$AY$6+AZ114*$AZ$6+BA114*$BA$6+BB114*$BB$6+BC114*$BC$6+BD114*$BD$6+BE114*$BE$6+BF114*$BF$6+BG114*$BG$6+BH114*$BH$6+BI114*$BI$6+BJ114*$BJ$6+BK114*$BK$6+BL114*$BL$6+BM114*$BM$6+BN114*$BN$6+BO114*$BO$6+BP114*$BP$6+BQ114*$BQ$6+BR114*$BR$6+BS114*$BS$6+BT114*$BT$6+BU114*$BU$6+BV114*$BV$6)*1.2/60/7</f>
        <v>6.14285714285714</v>
      </c>
      <c r="AY114" s="136" t="n">
        <v>4</v>
      </c>
      <c r="AZ114" s="136"/>
      <c r="BA114" s="136" t="n">
        <v>4</v>
      </c>
      <c r="BB114" s="136" t="n">
        <v>1</v>
      </c>
      <c r="BC114" s="136" t="n">
        <v>2</v>
      </c>
      <c r="BD114" s="136" t="n">
        <v>3</v>
      </c>
      <c r="BE114" s="136"/>
      <c r="BF114" s="136" t="n">
        <v>1</v>
      </c>
      <c r="BG114" s="136" t="n">
        <v>3</v>
      </c>
      <c r="BH114" s="136" t="n">
        <v>1</v>
      </c>
      <c r="BI114" s="136" t="n">
        <v>8</v>
      </c>
      <c r="BJ114" s="136"/>
      <c r="BK114" s="136"/>
      <c r="BL114" s="136"/>
      <c r="BM114" s="136" t="n">
        <v>1</v>
      </c>
      <c r="BN114" s="136"/>
      <c r="BO114" s="136"/>
      <c r="BP114" s="136" t="n">
        <v>1</v>
      </c>
      <c r="BQ114" s="136"/>
      <c r="BR114" s="136"/>
      <c r="BS114" s="136"/>
      <c r="BT114" s="136"/>
      <c r="BU114" s="136" t="n">
        <v>4</v>
      </c>
      <c r="BV114" s="136" t="n">
        <v>4</v>
      </c>
      <c r="BW114" s="178" t="n">
        <f aca="false">(BX114*$BX$6+BY114*$BY$6+BZ114*$BZ$6+CA114*$CA$6+CB114*$CB$6+CC114*$CC$6+CD114*$CD$6+CE114*$CE$6+CF114*$CF$6+CG114*$CG$6+CH114*$CH$6+CI114*$CI$6)*1.2/60/7</f>
        <v>5.31428571428572</v>
      </c>
      <c r="BX114" s="136" t="n">
        <v>2</v>
      </c>
      <c r="BY114" s="136" t="n">
        <v>4</v>
      </c>
      <c r="BZ114" s="136" t="n">
        <v>17</v>
      </c>
      <c r="CA114" s="136" t="n">
        <v>14</v>
      </c>
      <c r="CB114" s="136" t="n">
        <v>10</v>
      </c>
      <c r="CC114" s="136" t="n">
        <v>1</v>
      </c>
      <c r="CD114" s="136" t="n">
        <v>2</v>
      </c>
      <c r="CE114" s="136" t="n">
        <v>14</v>
      </c>
      <c r="CF114" s="136" t="n">
        <v>2</v>
      </c>
      <c r="CG114" s="136" t="n">
        <v>2</v>
      </c>
      <c r="CH114" s="136" t="n">
        <v>4</v>
      </c>
      <c r="CI114" s="136" t="n">
        <v>2</v>
      </c>
    </row>
    <row r="115" customFormat="false" ht="48" hidden="false" customHeight="false" outlineLevel="0" collapsed="false">
      <c r="A115" s="166" t="n">
        <v>109</v>
      </c>
      <c r="B115" s="166" t="s">
        <v>617</v>
      </c>
      <c r="C115" s="166" t="s">
        <v>618</v>
      </c>
      <c r="D115" s="167" t="s">
        <v>619</v>
      </c>
      <c r="E115" s="168" t="s">
        <v>620</v>
      </c>
      <c r="F115" s="168" t="s">
        <v>621</v>
      </c>
      <c r="G115" s="169" t="s">
        <v>488</v>
      </c>
      <c r="H115" s="169" t="s">
        <v>206</v>
      </c>
      <c r="I115" s="166" t="s">
        <v>327</v>
      </c>
      <c r="J115" s="166" t="s">
        <v>328</v>
      </c>
      <c r="K115" s="170" t="str">
        <f aca="false">IF(W115&gt;$Y$2,IF(W115&gt;$Y$3,IF(W115&gt;$AC$2,"上級","中級"),"初級"),"基礎")</f>
        <v>初級</v>
      </c>
      <c r="L115" s="171" t="s">
        <v>176</v>
      </c>
      <c r="M115" s="172" t="n">
        <f aca="false">SUM(AE115,AX115,BW115)</f>
        <v>9.57142857142857</v>
      </c>
      <c r="N115" s="173" t="s">
        <v>159</v>
      </c>
      <c r="O115" s="185"/>
      <c r="P115" s="185"/>
      <c r="Q115" s="185"/>
      <c r="R115" s="185"/>
      <c r="S115" s="185"/>
      <c r="T115" s="185"/>
      <c r="U115" s="185"/>
      <c r="V115" s="135"/>
      <c r="W115" s="175" t="n">
        <f aca="false">SUM(X115:AD115)/SUM($X$6:$AD$6)*100</f>
        <v>43.75</v>
      </c>
      <c r="X115" s="136" t="n">
        <v>3</v>
      </c>
      <c r="Z115" s="136" t="n">
        <v>3</v>
      </c>
      <c r="AA115" s="136" t="n">
        <v>3</v>
      </c>
      <c r="AB115" s="136" t="n">
        <v>3</v>
      </c>
      <c r="AC115" s="136" t="n">
        <v>2</v>
      </c>
      <c r="AE115" s="176" t="n">
        <f aca="false">(AF115*$AF$6+AG115*$AG$6+AH115*$AH$6+AI115*$AI$6+AJ115*$AJ$6+AK115*$AK$6+AL115*$AL$6+AM115*$AM$6+AN115*$AN$6+AO115*$AO$6+AP115*$AP$6+AQ115*$AQ$6+AR115*$AR$6+AS115*$AS$6+AT115*$AT$6+AU115*$AU$6+AV115*$AV$6+AW115*$AW$6)*1.2/60/7</f>
        <v>2</v>
      </c>
      <c r="AF115" s="136" t="n">
        <v>3</v>
      </c>
      <c r="AG115" s="136"/>
      <c r="AH115" s="136" t="n">
        <v>2</v>
      </c>
      <c r="AI115" s="136"/>
      <c r="AJ115" s="136" t="n">
        <v>6</v>
      </c>
      <c r="AK115" s="136"/>
      <c r="AL115" s="136" t="n">
        <v>4</v>
      </c>
      <c r="AM115" s="136"/>
      <c r="AN115" s="136" t="n">
        <v>1</v>
      </c>
      <c r="AO115" s="136" t="n">
        <v>1</v>
      </c>
      <c r="AP115" s="136"/>
      <c r="AQ115" s="136"/>
      <c r="AR115" s="136" t="n">
        <v>1</v>
      </c>
      <c r="AS115" s="136"/>
      <c r="AT115" s="136"/>
      <c r="AU115" s="136"/>
      <c r="AV115" s="136"/>
      <c r="AW115" s="136" t="n">
        <v>3</v>
      </c>
      <c r="AX115" s="177" t="n">
        <f aca="false">(AY115*$AY$6+AZ115*$AZ$6+BA115*$BA$6+BB115*$BB$6+BC115*$BC$6+BD115*$BD$6+BE115*$BE$6+BF115*$BF$6+BG115*$BG$6+BH115*$BH$6+BI115*$BI$6+BJ115*$BJ$6+BK115*$BK$6+BL115*$BL$6+BM115*$BM$6+BN115*$BN$6+BO115*$BO$6+BP115*$BP$6+BQ115*$BQ$6+BR115*$BR$6+BS115*$BS$6+BT115*$BT$6+BU115*$BU$6+BV115*$BV$6)*1.2/60/7</f>
        <v>3.94285714285714</v>
      </c>
      <c r="AY115" s="136" t="n">
        <v>4</v>
      </c>
      <c r="AZ115" s="136"/>
      <c r="BA115" s="136" t="n">
        <v>2</v>
      </c>
      <c r="BB115" s="136"/>
      <c r="BC115" s="136" t="n">
        <v>2</v>
      </c>
      <c r="BD115" s="136"/>
      <c r="BE115" s="136"/>
      <c r="BF115" s="136"/>
      <c r="BG115" s="136" t="n">
        <v>1</v>
      </c>
      <c r="BH115" s="136"/>
      <c r="BI115" s="136" t="n">
        <v>1</v>
      </c>
      <c r="BJ115" s="136"/>
      <c r="BK115" s="136"/>
      <c r="BL115" s="136"/>
      <c r="BM115" s="136" t="n">
        <v>1</v>
      </c>
      <c r="BN115" s="136"/>
      <c r="BO115" s="136"/>
      <c r="BP115" s="136"/>
      <c r="BQ115" s="136"/>
      <c r="BR115" s="136"/>
      <c r="BS115" s="136"/>
      <c r="BT115" s="136"/>
      <c r="BU115" s="136" t="n">
        <v>10</v>
      </c>
      <c r="BV115" s="136" t="n">
        <v>4</v>
      </c>
      <c r="BW115" s="178" t="n">
        <f aca="false">(BX115*$BX$6+BY115*$BY$6+BZ115*$BZ$6+CA115*$CA$6+CB115*$CB$6+CC115*$CC$6+CD115*$CD$6+CE115*$CE$6+CF115*$CF$6+CG115*$CG$6+CH115*$CH$6+CI115*$CI$6)*1.2/60/7</f>
        <v>3.62857142857143</v>
      </c>
      <c r="BX115" s="136" t="n">
        <v>2</v>
      </c>
      <c r="BY115" s="136" t="n">
        <v>2</v>
      </c>
      <c r="BZ115" s="136" t="n">
        <v>6</v>
      </c>
      <c r="CA115" s="136" t="n">
        <v>6</v>
      </c>
      <c r="CB115" s="136" t="n">
        <v>10</v>
      </c>
      <c r="CC115" s="136" t="n">
        <v>1</v>
      </c>
      <c r="CD115" s="136" t="n">
        <v>2</v>
      </c>
      <c r="CE115" s="136" t="n">
        <v>6</v>
      </c>
      <c r="CF115" s="136" t="n">
        <v>3</v>
      </c>
      <c r="CG115" s="136" t="n">
        <v>2</v>
      </c>
      <c r="CH115" s="136" t="n">
        <v>6</v>
      </c>
      <c r="CI115" s="136" t="n">
        <v>2</v>
      </c>
    </row>
    <row r="116" customFormat="false" ht="60" hidden="false" customHeight="false" outlineLevel="0" collapsed="false">
      <c r="A116" s="166" t="n">
        <v>110</v>
      </c>
      <c r="B116" s="166" t="s">
        <v>622</v>
      </c>
      <c r="C116" s="166" t="s">
        <v>623</v>
      </c>
      <c r="D116" s="167" t="s">
        <v>624</v>
      </c>
      <c r="E116" s="168" t="s">
        <v>625</v>
      </c>
      <c r="F116" s="168" t="s">
        <v>626</v>
      </c>
      <c r="G116" s="169" t="s">
        <v>488</v>
      </c>
      <c r="H116" s="169" t="s">
        <v>206</v>
      </c>
      <c r="I116" s="166" t="s">
        <v>378</v>
      </c>
      <c r="J116" s="166" t="s">
        <v>328</v>
      </c>
      <c r="K116" s="170" t="str">
        <f aca="false">IF(W116&gt;$Y$2,IF(W116&gt;$Y$3,IF(W116&gt;$AC$2,"上級","中級"),"初級"),"基礎")</f>
        <v>中級</v>
      </c>
      <c r="L116" s="171" t="s">
        <v>176</v>
      </c>
      <c r="M116" s="172" t="n">
        <f aca="false">SUM(AE116,AX116,BW116)</f>
        <v>13</v>
      </c>
      <c r="N116" s="173" t="s">
        <v>159</v>
      </c>
      <c r="O116" s="185"/>
      <c r="P116" s="185"/>
      <c r="Q116" s="185"/>
      <c r="R116" s="185"/>
      <c r="S116" s="185"/>
      <c r="T116" s="185"/>
      <c r="U116" s="185"/>
      <c r="V116" s="135"/>
      <c r="W116" s="175" t="n">
        <f aca="false">SUM(X116:AD116)/SUM($X$6:$AD$6)*100</f>
        <v>68.75</v>
      </c>
      <c r="X116" s="136" t="n">
        <v>4</v>
      </c>
      <c r="Y116" s="136" t="n">
        <v>4</v>
      </c>
      <c r="Z116" s="136" t="n">
        <v>3</v>
      </c>
      <c r="AA116" s="136" t="n">
        <v>4</v>
      </c>
      <c r="AB116" s="136" t="n">
        <v>3</v>
      </c>
      <c r="AC116" s="136" t="n">
        <v>4</v>
      </c>
      <c r="AE116" s="176" t="n">
        <f aca="false">(AF116*$AF$6+AG116*$AG$6+AH116*$AH$6+AI116*$AI$6+AJ116*$AJ$6+AK116*$AK$6+AL116*$AL$6+AM116*$AM$6+AN116*$AN$6+AO116*$AO$6+AP116*$AP$6+AQ116*$AQ$6+AR116*$AR$6+AS116*$AS$6+AT116*$AT$6+AU116*$AU$6+AV116*$AV$6+AW116*$AW$6)*1.2/60/7</f>
        <v>3.7</v>
      </c>
      <c r="AF116" s="136" t="n">
        <v>4</v>
      </c>
      <c r="AG116" s="136"/>
      <c r="AH116" s="136" t="n">
        <v>2</v>
      </c>
      <c r="AI116" s="136"/>
      <c r="AJ116" s="136" t="n">
        <v>16</v>
      </c>
      <c r="AK116" s="136"/>
      <c r="AL116" s="136" t="n">
        <v>7</v>
      </c>
      <c r="AM116" s="136"/>
      <c r="AN116" s="136"/>
      <c r="AO116" s="136" t="n">
        <v>2</v>
      </c>
      <c r="AP116" s="136"/>
      <c r="AQ116" s="136"/>
      <c r="AR116" s="136" t="n">
        <v>4</v>
      </c>
      <c r="AS116" s="136" t="n">
        <v>1</v>
      </c>
      <c r="AT116" s="136"/>
      <c r="AU116" s="136"/>
      <c r="AV116" s="136"/>
      <c r="AW116" s="136" t="n">
        <v>4</v>
      </c>
      <c r="AX116" s="177" t="n">
        <f aca="false">(AY116*$AY$6+AZ116*$AZ$6+BA116*$BA$6+BB116*$BB$6+BC116*$BC$6+BD116*$BD$6+BE116*$BE$6+BF116*$BF$6+BG116*$BG$6+BH116*$BH$6+BI116*$BI$6+BJ116*$BJ$6+BK116*$BK$6+BL116*$BL$6+BM116*$BM$6+BN116*$BN$6+BO116*$BO$6+BP116*$BP$6+BQ116*$BQ$6+BR116*$BR$6+BS116*$BS$6+BT116*$BT$6+BU116*$BU$6+BV116*$BV$6)*1.2/60/7</f>
        <v>6.17142857142857</v>
      </c>
      <c r="AY116" s="136" t="n">
        <v>4</v>
      </c>
      <c r="AZ116" s="136"/>
      <c r="BA116" s="136" t="n">
        <v>2</v>
      </c>
      <c r="BB116" s="136"/>
      <c r="BC116" s="136" t="n">
        <v>1</v>
      </c>
      <c r="BD116" s="136" t="n">
        <v>2</v>
      </c>
      <c r="BE116" s="136"/>
      <c r="BF116" s="136"/>
      <c r="BG116" s="136" t="n">
        <v>2</v>
      </c>
      <c r="BH116" s="136"/>
      <c r="BI116" s="136" t="n">
        <v>4</v>
      </c>
      <c r="BJ116" s="136" t="n">
        <v>1</v>
      </c>
      <c r="BK116" s="136"/>
      <c r="BL116" s="136"/>
      <c r="BM116" s="136"/>
      <c r="BN116" s="136" t="n">
        <v>1</v>
      </c>
      <c r="BO116" s="136"/>
      <c r="BP116" s="136"/>
      <c r="BQ116" s="136" t="n">
        <v>2</v>
      </c>
      <c r="BR116" s="136"/>
      <c r="BS116" s="136"/>
      <c r="BT116" s="136"/>
      <c r="BU116" s="136" t="n">
        <v>10</v>
      </c>
      <c r="BV116" s="136" t="n">
        <v>3</v>
      </c>
      <c r="BW116" s="178" t="n">
        <f aca="false">(BX116*$BX$6+BY116*$BY$6+BZ116*$BZ$6+CA116*$CA$6+CB116*$CB$6+CC116*$CC$6+CD116*$CD$6+CE116*$CE$6+CF116*$CF$6+CG116*$CG$6+CH116*$CH$6+CI116*$CI$6)*1.2/60/7</f>
        <v>3.12857142857143</v>
      </c>
      <c r="BX116" s="136" t="n">
        <v>2</v>
      </c>
      <c r="BY116" s="136" t="n">
        <v>2</v>
      </c>
      <c r="BZ116" s="136" t="n">
        <v>16</v>
      </c>
      <c r="CA116" s="136" t="n">
        <v>3</v>
      </c>
      <c r="CB116" s="136" t="n">
        <v>25</v>
      </c>
      <c r="CC116" s="136" t="n">
        <v>1</v>
      </c>
      <c r="CD116" s="136" t="n">
        <v>2</v>
      </c>
      <c r="CE116" s="136" t="n">
        <v>3</v>
      </c>
      <c r="CF116" s="136" t="n">
        <v>2</v>
      </c>
      <c r="CG116" s="136" t="n">
        <v>2</v>
      </c>
      <c r="CH116" s="136" t="n">
        <v>2</v>
      </c>
      <c r="CI116" s="136" t="n">
        <v>2</v>
      </c>
    </row>
    <row r="117" customFormat="false" ht="60" hidden="false" customHeight="false" outlineLevel="0" collapsed="false">
      <c r="A117" s="166" t="n">
        <v>111</v>
      </c>
      <c r="B117" s="173" t="s">
        <v>627</v>
      </c>
      <c r="C117" s="173" t="s">
        <v>628</v>
      </c>
      <c r="D117" s="186" t="s">
        <v>629</v>
      </c>
      <c r="E117" s="167" t="s">
        <v>630</v>
      </c>
      <c r="F117" s="168" t="s">
        <v>631</v>
      </c>
      <c r="G117" s="184" t="s">
        <v>488</v>
      </c>
      <c r="H117" s="169" t="s">
        <v>206</v>
      </c>
      <c r="I117" s="166" t="s">
        <v>378</v>
      </c>
      <c r="J117" s="173" t="s">
        <v>328</v>
      </c>
      <c r="K117" s="170" t="str">
        <f aca="false">IF(W117&gt;$Y$2,IF(W117&gt;$Y$3,IF(W117&gt;$AC$2,"上級","中級"),"初級"),"基礎")</f>
        <v>中級</v>
      </c>
      <c r="L117" s="171"/>
      <c r="M117" s="172" t="n">
        <f aca="false">SUM(AE117,AX117,BW117)</f>
        <v>12.9857142857143</v>
      </c>
      <c r="N117" s="173" t="s">
        <v>159</v>
      </c>
      <c r="O117" s="185"/>
      <c r="P117" s="185"/>
      <c r="Q117" s="185"/>
      <c r="R117" s="185"/>
      <c r="S117" s="185"/>
      <c r="T117" s="185"/>
      <c r="U117" s="185"/>
      <c r="V117" s="135"/>
      <c r="W117" s="175" t="n">
        <f aca="false">SUM(X117:AD117)/SUM($X$6:$AD$6)*100</f>
        <v>68.75</v>
      </c>
      <c r="X117" s="136" t="n">
        <v>4</v>
      </c>
      <c r="Y117" s="136" t="n">
        <v>4</v>
      </c>
      <c r="Z117" s="136" t="n">
        <v>4</v>
      </c>
      <c r="AA117" s="136" t="n">
        <v>4</v>
      </c>
      <c r="AB117" s="136" t="n">
        <v>3</v>
      </c>
      <c r="AC117" s="136" t="n">
        <v>3</v>
      </c>
      <c r="AE117" s="176" t="n">
        <f aca="false">(AF117*$AF$6+AG117*$AG$6+AH117*$AH$6+AI117*$AI$6+AJ117*$AJ$6+AK117*$AK$6+AL117*$AL$6+AM117*$AM$6+AN117*$AN$6+AO117*$AO$6+AP117*$AP$6+AQ117*$AQ$6+AR117*$AR$6+AS117*$AS$6+AT117*$AT$6+AU117*$AU$6+AV117*$AV$6+AW117*$AW$6)*1.2/60/7</f>
        <v>2.75714285714286</v>
      </c>
      <c r="AF117" s="136" t="n">
        <v>4</v>
      </c>
      <c r="AG117" s="136"/>
      <c r="AH117" s="136" t="n">
        <v>4</v>
      </c>
      <c r="AI117" s="136"/>
      <c r="AJ117" s="136" t="n">
        <v>11</v>
      </c>
      <c r="AK117" s="136"/>
      <c r="AL117" s="136" t="n">
        <v>7</v>
      </c>
      <c r="AM117" s="136"/>
      <c r="AN117" s="136"/>
      <c r="AO117" s="136" t="n">
        <v>2</v>
      </c>
      <c r="AP117" s="136"/>
      <c r="AQ117" s="136"/>
      <c r="AR117" s="136" t="n">
        <v>1</v>
      </c>
      <c r="AS117" s="136"/>
      <c r="AT117" s="136"/>
      <c r="AU117" s="136"/>
      <c r="AV117" s="136"/>
      <c r="AW117" s="136" t="n">
        <v>4</v>
      </c>
      <c r="AX117" s="177" t="n">
        <f aca="false">(AY117*$AY$6+AZ117*$AZ$6+BA117*$BA$6+BB117*$BB$6+BC117*$BC$6+BD117*$BD$6+BE117*$BE$6+BF117*$BF$6+BG117*$BG$6+BH117*$BH$6+BI117*$BI$6+BJ117*$BJ$6+BK117*$BK$6+BL117*$BL$6+BM117*$BM$6+BN117*$BN$6+BO117*$BO$6+BP117*$BP$6+BQ117*$BQ$6+BR117*$BR$6+BS117*$BS$6+BT117*$BT$6+BU117*$BU$6+BV117*$BV$6)*1.2/60/7</f>
        <v>5.82857142857143</v>
      </c>
      <c r="AY117" s="136" t="n">
        <v>4</v>
      </c>
      <c r="AZ117" s="136"/>
      <c r="BA117" s="136" t="n">
        <v>2</v>
      </c>
      <c r="BB117" s="136"/>
      <c r="BC117" s="136"/>
      <c r="BD117" s="136" t="n">
        <v>3</v>
      </c>
      <c r="BE117" s="136"/>
      <c r="BF117" s="136"/>
      <c r="BG117" s="136" t="n">
        <v>1</v>
      </c>
      <c r="BH117" s="136"/>
      <c r="BI117" s="136" t="n">
        <v>1</v>
      </c>
      <c r="BJ117" s="136"/>
      <c r="BK117" s="136"/>
      <c r="BL117" s="136"/>
      <c r="BM117" s="136"/>
      <c r="BN117" s="136" t="n">
        <v>1</v>
      </c>
      <c r="BO117" s="136"/>
      <c r="BP117" s="136"/>
      <c r="BQ117" s="136"/>
      <c r="BR117" s="136" t="n">
        <v>1</v>
      </c>
      <c r="BS117" s="136"/>
      <c r="BT117" s="136"/>
      <c r="BU117" s="136" t="n">
        <v>12</v>
      </c>
      <c r="BV117" s="136" t="n">
        <v>4</v>
      </c>
      <c r="BW117" s="178" t="n">
        <f aca="false">(BX117*$BX$6+BY117*$BY$6+BZ117*$BZ$6+CA117*$CA$6+CB117*$CB$6+CC117*$CC$6+CD117*$CD$6+CE117*$CE$6+CF117*$CF$6+CG117*$CG$6+CH117*$CH$6+CI117*$CI$6)*1.2/60/7</f>
        <v>4.4</v>
      </c>
      <c r="BX117" s="136" t="n">
        <v>3</v>
      </c>
      <c r="BY117" s="136" t="n">
        <v>4</v>
      </c>
      <c r="BZ117" s="136" t="n">
        <v>11</v>
      </c>
      <c r="CA117" s="136" t="n">
        <v>7</v>
      </c>
      <c r="CB117" s="136" t="n">
        <v>14</v>
      </c>
      <c r="CC117" s="136" t="n">
        <v>1</v>
      </c>
      <c r="CD117" s="136" t="n">
        <v>2</v>
      </c>
      <c r="CE117" s="136" t="n">
        <v>7</v>
      </c>
      <c r="CF117" s="136" t="n">
        <v>2</v>
      </c>
      <c r="CG117" s="136" t="n">
        <v>3</v>
      </c>
      <c r="CH117" s="136" t="n">
        <v>7</v>
      </c>
      <c r="CI117" s="136" t="n">
        <v>3</v>
      </c>
    </row>
    <row r="118" customFormat="false" ht="48" hidden="false" customHeight="false" outlineLevel="0" collapsed="false">
      <c r="A118" s="166" t="n">
        <v>112</v>
      </c>
      <c r="B118" s="166" t="s">
        <v>632</v>
      </c>
      <c r="C118" s="166" t="s">
        <v>633</v>
      </c>
      <c r="D118" s="167" t="s">
        <v>634</v>
      </c>
      <c r="E118" s="168" t="s">
        <v>635</v>
      </c>
      <c r="F118" s="168" t="s">
        <v>636</v>
      </c>
      <c r="G118" s="169" t="s">
        <v>488</v>
      </c>
      <c r="H118" s="169" t="s">
        <v>206</v>
      </c>
      <c r="I118" s="166" t="s">
        <v>327</v>
      </c>
      <c r="J118" s="166" t="s">
        <v>328</v>
      </c>
      <c r="K118" s="170" t="str">
        <f aca="false">IF(W118&gt;$Y$2,IF(W118&gt;$Y$3,IF(W118&gt;$AC$2,"上級","中級"),"初級"),"基礎")</f>
        <v>初級</v>
      </c>
      <c r="L118" s="171"/>
      <c r="M118" s="172" t="n">
        <f aca="false">SUM(AE118,AX118,BW118)</f>
        <v>6</v>
      </c>
      <c r="N118" s="173" t="s">
        <v>159</v>
      </c>
      <c r="O118" s="185"/>
      <c r="P118" s="185"/>
      <c r="Q118" s="185"/>
      <c r="R118" s="185"/>
      <c r="S118" s="185"/>
      <c r="T118" s="185"/>
      <c r="U118" s="185"/>
      <c r="V118" s="135"/>
      <c r="W118" s="175" t="n">
        <f aca="false">SUM(X118:AD118)/SUM($X$6:$AD$6)*100</f>
        <v>34.375</v>
      </c>
      <c r="X118" s="136" t="n">
        <v>2</v>
      </c>
      <c r="Z118" s="136" t="n">
        <v>3</v>
      </c>
      <c r="AA118" s="136" t="n">
        <v>3</v>
      </c>
      <c r="AB118" s="136" t="n">
        <v>3</v>
      </c>
      <c r="AE118" s="176" t="n">
        <f aca="false">(AF118*$AF$6+AG118*$AG$6+AH118*$AH$6+AI118*$AI$6+AJ118*$AJ$6+AK118*$AK$6+AL118*$AL$6+AM118*$AM$6+AN118*$AN$6+AO118*$AO$6+AP118*$AP$6+AQ118*$AQ$6+AR118*$AR$6+AS118*$AS$6+AT118*$AT$6+AU118*$AU$6+AV118*$AV$6+AW118*$AW$6)*1.2/60/7</f>
        <v>1.34285714285714</v>
      </c>
      <c r="AF118" s="136" t="n">
        <v>2</v>
      </c>
      <c r="AG118" s="136"/>
      <c r="AH118" s="136" t="n">
        <v>3</v>
      </c>
      <c r="AI118" s="136"/>
      <c r="AJ118" s="136" t="n">
        <v>6</v>
      </c>
      <c r="AK118" s="136"/>
      <c r="AL118" s="136" t="n">
        <v>4</v>
      </c>
      <c r="AM118" s="136"/>
      <c r="AN118" s="136" t="n">
        <v>2</v>
      </c>
      <c r="AO118" s="136"/>
      <c r="AP118" s="136"/>
      <c r="AQ118" s="136"/>
      <c r="AR118" s="136"/>
      <c r="AS118" s="136"/>
      <c r="AT118" s="136"/>
      <c r="AU118" s="136"/>
      <c r="AV118" s="136"/>
      <c r="AW118" s="136" t="n">
        <v>2</v>
      </c>
      <c r="AX118" s="177" t="n">
        <f aca="false">(AY118*$AY$6+AZ118*$AZ$6+BA118*$BA$6+BB118*$BB$6+BC118*$BC$6+BD118*$BD$6+BE118*$BE$6+BF118*$BF$6+BG118*$BG$6+BH118*$BH$6+BI118*$BI$6+BJ118*$BJ$6+BK118*$BK$6+BL118*$BL$6+BM118*$BM$6+BN118*$BN$6+BO118*$BO$6+BP118*$BP$6+BQ118*$BQ$6+BR118*$BR$6+BS118*$BS$6+BT118*$BT$6+BU118*$BU$6+BV118*$BV$6)*1.2/60/7</f>
        <v>2.05714285714286</v>
      </c>
      <c r="AY118" s="136" t="n">
        <v>2</v>
      </c>
      <c r="AZ118" s="136"/>
      <c r="BA118" s="136" t="n">
        <v>2</v>
      </c>
      <c r="BB118" s="136"/>
      <c r="BC118" s="136" t="n">
        <v>1</v>
      </c>
      <c r="BD118" s="136"/>
      <c r="BE118" s="136"/>
      <c r="BF118" s="136"/>
      <c r="BG118" s="136" t="n">
        <v>1</v>
      </c>
      <c r="BH118" s="136"/>
      <c r="BI118" s="136"/>
      <c r="BJ118" s="136"/>
      <c r="BK118" s="136"/>
      <c r="BL118" s="136"/>
      <c r="BM118" s="136" t="n">
        <v>1</v>
      </c>
      <c r="BN118" s="136"/>
      <c r="BO118" s="136"/>
      <c r="BP118" s="136"/>
      <c r="BQ118" s="136"/>
      <c r="BR118" s="136"/>
      <c r="BS118" s="136"/>
      <c r="BT118" s="136"/>
      <c r="BU118" s="136" t="n">
        <v>4</v>
      </c>
      <c r="BV118" s="136" t="n">
        <v>2</v>
      </c>
      <c r="BW118" s="178" t="n">
        <f aca="false">(BX118*$BX$6+BY118*$BY$6+BZ118*$BZ$6+CA118*$CA$6+CB118*$CB$6+CC118*$CC$6+CD118*$CD$6+CE118*$CE$6+CF118*$CF$6+CG118*$CG$6+CH118*$CH$6+CI118*$CI$6)*1.2/60/7</f>
        <v>2.6</v>
      </c>
      <c r="BX118" s="136" t="n">
        <v>2</v>
      </c>
      <c r="BY118" s="136" t="n">
        <v>3</v>
      </c>
      <c r="BZ118" s="136" t="n">
        <v>6</v>
      </c>
      <c r="CA118" s="136" t="n">
        <v>7</v>
      </c>
      <c r="CB118" s="136" t="n">
        <v>10</v>
      </c>
      <c r="CC118" s="136" t="n">
        <v>1</v>
      </c>
      <c r="CD118" s="136" t="n">
        <v>2</v>
      </c>
      <c r="CE118" s="136" t="n">
        <v>2</v>
      </c>
      <c r="CF118" s="136" t="n">
        <v>2</v>
      </c>
      <c r="CG118" s="136" t="n">
        <v>2</v>
      </c>
      <c r="CH118" s="136" t="n">
        <v>2</v>
      </c>
      <c r="CI118" s="136" t="n">
        <v>2</v>
      </c>
    </row>
    <row r="119" customFormat="false" ht="60" hidden="false" customHeight="false" outlineLevel="0" collapsed="false">
      <c r="A119" s="166" t="n">
        <v>113</v>
      </c>
      <c r="B119" s="166" t="s">
        <v>637</v>
      </c>
      <c r="C119" s="166" t="s">
        <v>638</v>
      </c>
      <c r="D119" s="167" t="s">
        <v>639</v>
      </c>
      <c r="E119" s="168" t="s">
        <v>640</v>
      </c>
      <c r="F119" s="168" t="s">
        <v>641</v>
      </c>
      <c r="G119" s="169" t="s">
        <v>488</v>
      </c>
      <c r="H119" s="169" t="s">
        <v>206</v>
      </c>
      <c r="I119" s="166" t="s">
        <v>378</v>
      </c>
      <c r="J119" s="166" t="s">
        <v>328</v>
      </c>
      <c r="K119" s="170" t="str">
        <f aca="false">IF(W119&gt;$Y$2,IF(W119&gt;$Y$3,IF(W119&gt;$AC$2,"上級","中級"),"初級"),"基礎")</f>
        <v>上級</v>
      </c>
      <c r="L119" s="171" t="s">
        <v>254</v>
      </c>
      <c r="M119" s="172" t="n">
        <f aca="false">SUM(AE119,AX119,BW119)</f>
        <v>19.1714285714286</v>
      </c>
      <c r="N119" s="173" t="s">
        <v>159</v>
      </c>
      <c r="O119" s="185"/>
      <c r="P119" s="185"/>
      <c r="Q119" s="185"/>
      <c r="R119" s="185"/>
      <c r="S119" s="185"/>
      <c r="T119" s="185"/>
      <c r="U119" s="185"/>
      <c r="V119" s="135"/>
      <c r="W119" s="175" t="n">
        <f aca="false">SUM(X119:AD119)/SUM($X$6:$AD$6)*100</f>
        <v>71.875</v>
      </c>
      <c r="X119" s="136" t="n">
        <v>4</v>
      </c>
      <c r="Y119" s="136" t="n">
        <v>1</v>
      </c>
      <c r="Z119" s="136" t="n">
        <v>5</v>
      </c>
      <c r="AA119" s="136" t="n">
        <v>5</v>
      </c>
      <c r="AB119" s="136" t="n">
        <v>4</v>
      </c>
      <c r="AC119" s="136" t="n">
        <v>4</v>
      </c>
      <c r="AE119" s="176" t="n">
        <f aca="false">(AF119*$AF$6+AG119*$AG$6+AH119*$AH$6+AI119*$AI$6+AJ119*$AJ$6+AK119*$AK$6+AL119*$AL$6+AM119*$AM$6+AN119*$AN$6+AO119*$AO$6+AP119*$AP$6+AQ119*$AQ$6+AR119*$AR$6+AS119*$AS$6+AT119*$AT$6+AU119*$AU$6+AV119*$AV$6+AW119*$AW$6)*1.2/60/7</f>
        <v>5</v>
      </c>
      <c r="AF119" s="136" t="n">
        <v>5</v>
      </c>
      <c r="AG119" s="136"/>
      <c r="AH119" s="136" t="n">
        <v>4</v>
      </c>
      <c r="AI119" s="136"/>
      <c r="AJ119" s="136" t="n">
        <v>18</v>
      </c>
      <c r="AK119" s="136"/>
      <c r="AL119" s="136" t="n">
        <v>18</v>
      </c>
      <c r="AM119" s="136"/>
      <c r="AN119" s="136" t="n">
        <v>5</v>
      </c>
      <c r="AO119" s="136" t="n">
        <v>2</v>
      </c>
      <c r="AP119" s="136"/>
      <c r="AQ119" s="136"/>
      <c r="AR119" s="136" t="n">
        <v>5</v>
      </c>
      <c r="AS119" s="136"/>
      <c r="AT119" s="136"/>
      <c r="AU119" s="136"/>
      <c r="AV119" s="136"/>
      <c r="AW119" s="136" t="n">
        <v>5</v>
      </c>
      <c r="AX119" s="177" t="n">
        <f aca="false">(AY119*$AY$6+AZ119*$AZ$6+BA119*$BA$6+BB119*$BB$6+BC119*$BC$6+BD119*$BD$6+BE119*$BE$6+BF119*$BF$6+BG119*$BG$6+BH119*$BH$6+BI119*$BI$6+BJ119*$BJ$6+BK119*$BK$6+BL119*$BL$6+BM119*$BM$6+BN119*$BN$6+BO119*$BO$6+BP119*$BP$6+BQ119*$BQ$6+BR119*$BR$6+BS119*$BS$6+BT119*$BT$6+BU119*$BU$6+BV119*$BV$6)*1.2/60/7</f>
        <v>7.88571428571429</v>
      </c>
      <c r="AY119" s="136" t="n">
        <v>5</v>
      </c>
      <c r="AZ119" s="136"/>
      <c r="BA119" s="136" t="n">
        <v>4</v>
      </c>
      <c r="BB119" s="136"/>
      <c r="BC119" s="136" t="n">
        <v>2</v>
      </c>
      <c r="BD119" s="136" t="n">
        <v>4</v>
      </c>
      <c r="BE119" s="136"/>
      <c r="BF119" s="136"/>
      <c r="BG119" s="136" t="n">
        <v>1</v>
      </c>
      <c r="BH119" s="136"/>
      <c r="BI119" s="136" t="n">
        <v>5</v>
      </c>
      <c r="BJ119" s="136"/>
      <c r="BK119" s="136"/>
      <c r="BL119" s="136"/>
      <c r="BM119" s="136"/>
      <c r="BN119" s="136"/>
      <c r="BO119" s="136" t="n">
        <v>1</v>
      </c>
      <c r="BP119" s="136" t="n">
        <v>1</v>
      </c>
      <c r="BQ119" s="136"/>
      <c r="BR119" s="136"/>
      <c r="BS119" s="136"/>
      <c r="BT119" s="136"/>
      <c r="BU119" s="136" t="n">
        <v>14</v>
      </c>
      <c r="BV119" s="136" t="n">
        <v>5</v>
      </c>
      <c r="BW119" s="178" t="n">
        <f aca="false">(BX119*$BX$6+BY119*$BY$6+BZ119*$BZ$6+CA119*$CA$6+CB119*$CB$6+CC119*$CC$6+CD119*$CD$6+CE119*$CE$6+CF119*$CF$6+CG119*$CG$6+CH119*$CH$6+CI119*$CI$6)*1.2/60/7</f>
        <v>6.28571428571429</v>
      </c>
      <c r="BX119" s="136" t="n">
        <v>3</v>
      </c>
      <c r="BY119" s="136" t="n">
        <v>4</v>
      </c>
      <c r="BZ119" s="136" t="n">
        <v>18</v>
      </c>
      <c r="CA119" s="136" t="n">
        <v>7</v>
      </c>
      <c r="CB119" s="136" t="n">
        <v>12</v>
      </c>
      <c r="CC119" s="136" t="n">
        <v>1</v>
      </c>
      <c r="CD119" s="136" t="n">
        <v>2</v>
      </c>
      <c r="CE119" s="136" t="n">
        <v>14</v>
      </c>
      <c r="CF119" s="136" t="n">
        <v>3</v>
      </c>
      <c r="CG119" s="136" t="n">
        <v>5</v>
      </c>
      <c r="CH119" s="136" t="n">
        <v>7</v>
      </c>
      <c r="CI119" s="136" t="n">
        <v>3</v>
      </c>
    </row>
    <row r="120" customFormat="false" ht="48" hidden="false" customHeight="false" outlineLevel="0" collapsed="false">
      <c r="A120" s="166" t="n">
        <v>114</v>
      </c>
      <c r="B120" s="166" t="s">
        <v>642</v>
      </c>
      <c r="C120" s="166" t="s">
        <v>643</v>
      </c>
      <c r="D120" s="167" t="s">
        <v>644</v>
      </c>
      <c r="E120" s="168" t="s">
        <v>645</v>
      </c>
      <c r="F120" s="168" t="s">
        <v>646</v>
      </c>
      <c r="G120" s="169" t="s">
        <v>488</v>
      </c>
      <c r="H120" s="169" t="s">
        <v>206</v>
      </c>
      <c r="I120" s="166" t="s">
        <v>327</v>
      </c>
      <c r="J120" s="166" t="s">
        <v>328</v>
      </c>
      <c r="K120" s="170" t="str">
        <f aca="false">IF(W120&gt;$Y$2,IF(W120&gt;$Y$3,IF(W120&gt;$AC$2,"上級","中級"),"初級"),"基礎")</f>
        <v>中級</v>
      </c>
      <c r="L120" s="171" t="s">
        <v>176</v>
      </c>
      <c r="M120" s="172" t="n">
        <f aca="false">SUM(AE120,AX120,BW120)</f>
        <v>15.6</v>
      </c>
      <c r="N120" s="173" t="s">
        <v>159</v>
      </c>
      <c r="O120" s="185"/>
      <c r="P120" s="185"/>
      <c r="Q120" s="185"/>
      <c r="R120" s="185"/>
      <c r="S120" s="185"/>
      <c r="T120" s="185"/>
      <c r="U120" s="185"/>
      <c r="V120" s="135"/>
      <c r="W120" s="175" t="n">
        <f aca="false">SUM(X120:AD120)/SUM($X$6:$AD$6)*100</f>
        <v>65.625</v>
      </c>
      <c r="X120" s="136" t="n">
        <v>4</v>
      </c>
      <c r="Z120" s="136" t="n">
        <v>3</v>
      </c>
      <c r="AA120" s="136" t="n">
        <v>4</v>
      </c>
      <c r="AB120" s="136" t="n">
        <v>4</v>
      </c>
      <c r="AC120" s="136" t="n">
        <v>5</v>
      </c>
      <c r="AD120" s="136" t="n">
        <v>1</v>
      </c>
      <c r="AE120" s="176" t="n">
        <f aca="false">(AF120*$AF$6+AG120*$AG$6+AH120*$AH$6+AI120*$AI$6+AJ120*$AJ$6+AK120*$AK$6+AL120*$AL$6+AM120*$AM$6+AN120*$AN$6+AO120*$AO$6+AP120*$AP$6+AQ120*$AQ$6+AR120*$AR$6+AS120*$AS$6+AT120*$AT$6+AU120*$AU$6+AV120*$AV$6+AW120*$AW$6)*1.2/60/7</f>
        <v>4.88571428571429</v>
      </c>
      <c r="AF120" s="136" t="n">
        <v>4</v>
      </c>
      <c r="AG120" s="136"/>
      <c r="AH120" s="136" t="n">
        <v>2</v>
      </c>
      <c r="AI120" s="136"/>
      <c r="AJ120" s="136" t="n">
        <v>9</v>
      </c>
      <c r="AK120" s="136"/>
      <c r="AL120" s="136" t="n">
        <v>8</v>
      </c>
      <c r="AM120" s="136"/>
      <c r="AN120" s="136"/>
      <c r="AO120" s="136" t="n">
        <v>1</v>
      </c>
      <c r="AP120" s="136" t="n">
        <v>1</v>
      </c>
      <c r="AQ120" s="136" t="n">
        <v>1</v>
      </c>
      <c r="AR120" s="136" t="n">
        <v>9</v>
      </c>
      <c r="AS120" s="136" t="n">
        <v>1</v>
      </c>
      <c r="AT120" s="136"/>
      <c r="AU120" s="136" t="n">
        <v>1</v>
      </c>
      <c r="AV120" s="136"/>
      <c r="AW120" s="136" t="n">
        <v>4</v>
      </c>
      <c r="AX120" s="177" t="n">
        <f aca="false">(AY120*$AY$6+AZ120*$AZ$6+BA120*$BA$6+BB120*$BB$6+BC120*$BC$6+BD120*$BD$6+BE120*$BE$6+BF120*$BF$6+BG120*$BG$6+BH120*$BH$6+BI120*$BI$6+BJ120*$BJ$6+BK120*$BK$6+BL120*$BL$6+BM120*$BM$6+BN120*$BN$6+BO120*$BO$6+BP120*$BP$6+BQ120*$BQ$6+BR120*$BR$6+BS120*$BS$6+BT120*$BT$6+BU120*$BU$6+BV120*$BV$6)*1.2/60/7</f>
        <v>6.08571428571429</v>
      </c>
      <c r="AY120" s="136" t="n">
        <v>4</v>
      </c>
      <c r="AZ120" s="136"/>
      <c r="BA120" s="136" t="n">
        <v>2</v>
      </c>
      <c r="BB120" s="136"/>
      <c r="BC120" s="136" t="n">
        <v>2</v>
      </c>
      <c r="BD120" s="136" t="n">
        <v>1</v>
      </c>
      <c r="BE120" s="136" t="n">
        <v>1</v>
      </c>
      <c r="BF120" s="136"/>
      <c r="BG120" s="136" t="n">
        <v>2</v>
      </c>
      <c r="BH120" s="136" t="n">
        <v>1</v>
      </c>
      <c r="BI120" s="136" t="n">
        <v>9</v>
      </c>
      <c r="BJ120" s="136" t="n">
        <v>1</v>
      </c>
      <c r="BK120" s="136"/>
      <c r="BL120" s="136"/>
      <c r="BM120" s="136"/>
      <c r="BN120" s="136" t="n">
        <v>1</v>
      </c>
      <c r="BO120" s="136"/>
      <c r="BP120" s="136"/>
      <c r="BQ120" s="136"/>
      <c r="BR120" s="136"/>
      <c r="BS120" s="136"/>
      <c r="BT120" s="136"/>
      <c r="BU120" s="136" t="n">
        <v>4</v>
      </c>
      <c r="BV120" s="136" t="n">
        <v>4</v>
      </c>
      <c r="BW120" s="178" t="n">
        <f aca="false">(BX120*$BX$6+BY120*$BY$6+BZ120*$BZ$6+CA120*$CA$6+CB120*$CB$6+CC120*$CC$6+CD120*$CD$6+CE120*$CE$6+CF120*$CF$6+CG120*$CG$6+CH120*$CH$6+CI120*$CI$6)*1.2/60/7</f>
        <v>4.62857142857143</v>
      </c>
      <c r="BX120" s="136" t="n">
        <v>2</v>
      </c>
      <c r="BY120" s="136" t="n">
        <v>2</v>
      </c>
      <c r="BZ120" s="136" t="n">
        <v>9</v>
      </c>
      <c r="CA120" s="136" t="n">
        <v>9</v>
      </c>
      <c r="CB120" s="136" t="n">
        <v>20</v>
      </c>
      <c r="CC120" s="136" t="n">
        <v>1</v>
      </c>
      <c r="CD120" s="136" t="n">
        <v>2</v>
      </c>
      <c r="CE120" s="136" t="n">
        <v>9</v>
      </c>
      <c r="CF120" s="136" t="n">
        <v>3</v>
      </c>
      <c r="CG120" s="136" t="n">
        <v>2</v>
      </c>
      <c r="CH120" s="136" t="n">
        <v>9</v>
      </c>
      <c r="CI120" s="136" t="n">
        <v>2</v>
      </c>
    </row>
    <row r="121" customFormat="false" ht="60" hidden="false" customHeight="false" outlineLevel="0" collapsed="false">
      <c r="A121" s="166" t="n">
        <v>115</v>
      </c>
      <c r="B121" s="166" t="s">
        <v>647</v>
      </c>
      <c r="C121" s="166" t="s">
        <v>648</v>
      </c>
      <c r="D121" s="167" t="s">
        <v>649</v>
      </c>
      <c r="E121" s="168" t="s">
        <v>650</v>
      </c>
      <c r="F121" s="168" t="s">
        <v>651</v>
      </c>
      <c r="G121" s="169" t="s">
        <v>488</v>
      </c>
      <c r="H121" s="169" t="s">
        <v>206</v>
      </c>
      <c r="I121" s="179" t="s">
        <v>378</v>
      </c>
      <c r="J121" s="166" t="s">
        <v>328</v>
      </c>
      <c r="K121" s="170" t="str">
        <f aca="false">IF(W121&gt;$Y$2,IF(W121&gt;$Y$3,IF(W121&gt;$AC$2,"上級","中級"),"初級"),"基礎")</f>
        <v>上級</v>
      </c>
      <c r="L121" s="171" t="s">
        <v>176</v>
      </c>
      <c r="M121" s="172" t="n">
        <f aca="false">SUM(AE121,AX121,BW121)</f>
        <v>18.4285714285714</v>
      </c>
      <c r="N121" s="173" t="s">
        <v>159</v>
      </c>
      <c r="O121" s="185"/>
      <c r="P121" s="185"/>
      <c r="Q121" s="185"/>
      <c r="R121" s="185"/>
      <c r="S121" s="185"/>
      <c r="T121" s="185"/>
      <c r="U121" s="185"/>
      <c r="V121" s="135"/>
      <c r="W121" s="175" t="n">
        <f aca="false">SUM(X121:AD121)/SUM($X$6:$AD$6)*100</f>
        <v>75</v>
      </c>
      <c r="X121" s="136" t="n">
        <v>4</v>
      </c>
      <c r="Y121" s="136" t="n">
        <v>5</v>
      </c>
      <c r="Z121" s="136" t="n">
        <v>3</v>
      </c>
      <c r="AA121" s="136" t="n">
        <v>4</v>
      </c>
      <c r="AB121" s="136" t="n">
        <v>4</v>
      </c>
      <c r="AC121" s="136" t="n">
        <v>4</v>
      </c>
      <c r="AE121" s="176" t="n">
        <f aca="false">(AF121*$AF$6+AG121*$AG$6+AH121*$AH$6+AI121*$AI$6+AJ121*$AJ$6+AK121*$AK$6+AL121*$AL$6+AM121*$AM$6+AN121*$AN$6+AO121*$AO$6+AP121*$AP$6+AQ121*$AQ$6+AR121*$AR$6+AS121*$AS$6+AT121*$AT$6+AU121*$AU$6+AV121*$AV$6+AW121*$AW$6)*1.2/60/7</f>
        <v>5.08571428571429</v>
      </c>
      <c r="AF121" s="136" t="n">
        <v>3</v>
      </c>
      <c r="AG121" s="136"/>
      <c r="AH121" s="136" t="n">
        <v>3</v>
      </c>
      <c r="AI121" s="136"/>
      <c r="AJ121" s="136" t="n">
        <v>15</v>
      </c>
      <c r="AK121" s="136"/>
      <c r="AL121" s="136" t="n">
        <v>14</v>
      </c>
      <c r="AM121" s="136"/>
      <c r="AN121" s="136" t="n">
        <v>5</v>
      </c>
      <c r="AO121" s="136" t="n">
        <v>4</v>
      </c>
      <c r="AP121" s="136"/>
      <c r="AQ121" s="136" t="n">
        <v>1</v>
      </c>
      <c r="AR121" s="136" t="n">
        <v>4</v>
      </c>
      <c r="AS121" s="136"/>
      <c r="AT121" s="136"/>
      <c r="AU121" s="136" t="n">
        <v>2</v>
      </c>
      <c r="AV121" s="136" t="n">
        <v>1</v>
      </c>
      <c r="AW121" s="136" t="n">
        <v>3</v>
      </c>
      <c r="AX121" s="177" t="n">
        <f aca="false">(AY121*$AY$6+AZ121*$AZ$6+BA121*$BA$6+BB121*$BB$6+BC121*$BC$6+BD121*$BD$6+BE121*$BE$6+BF121*$BF$6+BG121*$BG$6+BH121*$BH$6+BI121*$BI$6+BJ121*$BJ$6+BK121*$BK$6+BL121*$BL$6+BM121*$BM$6+BN121*$BN$6+BO121*$BO$6+BP121*$BP$6+BQ121*$BQ$6+BR121*$BR$6+BS121*$BS$6+BT121*$BT$6+BU121*$BU$6+BV121*$BV$6)*1.2/60/7</f>
        <v>8.6</v>
      </c>
      <c r="AY121" s="136" t="n">
        <v>4</v>
      </c>
      <c r="AZ121" s="136"/>
      <c r="BA121" s="136" t="n">
        <v>2</v>
      </c>
      <c r="BB121" s="136"/>
      <c r="BC121" s="136"/>
      <c r="BD121" s="136" t="n">
        <v>2</v>
      </c>
      <c r="BE121" s="136"/>
      <c r="BF121" s="136" t="n">
        <v>2</v>
      </c>
      <c r="BG121" s="136" t="n">
        <v>2</v>
      </c>
      <c r="BH121" s="136" t="n">
        <v>1</v>
      </c>
      <c r="BI121" s="136" t="n">
        <v>4</v>
      </c>
      <c r="BJ121" s="136"/>
      <c r="BK121" s="136"/>
      <c r="BL121" s="136"/>
      <c r="BM121" s="136"/>
      <c r="BN121" s="136" t="n">
        <v>1</v>
      </c>
      <c r="BO121" s="136"/>
      <c r="BP121" s="136" t="n">
        <v>6</v>
      </c>
      <c r="BQ121" s="136" t="n">
        <v>7</v>
      </c>
      <c r="BR121" s="136"/>
      <c r="BS121" s="136"/>
      <c r="BT121" s="136"/>
      <c r="BU121" s="136" t="n">
        <v>12</v>
      </c>
      <c r="BV121" s="136" t="n">
        <v>4</v>
      </c>
      <c r="BW121" s="178" t="n">
        <f aca="false">(BX121*$BX$6+BY121*$BY$6+BZ121*$BZ$6+CA121*$CA$6+CB121*$CB$6+CC121*$CC$6+CD121*$CD$6+CE121*$CE$6+CF121*$CF$6+CG121*$CG$6+CH121*$CH$6+CI121*$CI$6)*1.2/60/7</f>
        <v>4.74285714285714</v>
      </c>
      <c r="BX121" s="136" t="n">
        <v>3</v>
      </c>
      <c r="BY121" s="136" t="n">
        <v>3</v>
      </c>
      <c r="BZ121" s="136" t="n">
        <v>15</v>
      </c>
      <c r="CA121" s="136" t="n">
        <v>7</v>
      </c>
      <c r="CB121" s="136" t="n">
        <v>20</v>
      </c>
      <c r="CC121" s="136" t="n">
        <v>1</v>
      </c>
      <c r="CD121" s="136" t="n">
        <v>2</v>
      </c>
      <c r="CE121" s="136" t="n">
        <v>7</v>
      </c>
      <c r="CF121" s="136" t="n">
        <v>3</v>
      </c>
      <c r="CG121" s="136" t="n">
        <v>3</v>
      </c>
      <c r="CH121" s="136" t="n">
        <v>7</v>
      </c>
      <c r="CI121" s="136" t="n">
        <v>3</v>
      </c>
    </row>
    <row r="122" customFormat="false" ht="60" hidden="false" customHeight="false" outlineLevel="0" collapsed="false">
      <c r="A122" s="166" t="n">
        <v>116</v>
      </c>
      <c r="B122" s="166" t="s">
        <v>235</v>
      </c>
      <c r="C122" s="173" t="s">
        <v>652</v>
      </c>
      <c r="D122" s="180" t="s">
        <v>653</v>
      </c>
      <c r="E122" s="168" t="s">
        <v>654</v>
      </c>
      <c r="F122" s="168" t="s">
        <v>655</v>
      </c>
      <c r="G122" s="169" t="s">
        <v>488</v>
      </c>
      <c r="H122" s="169" t="s">
        <v>155</v>
      </c>
      <c r="I122" s="166" t="s">
        <v>327</v>
      </c>
      <c r="J122" s="166" t="s">
        <v>328</v>
      </c>
      <c r="K122" s="170" t="str">
        <f aca="false">IF(W122&gt;$Y$2,IF(W122&gt;$Y$3,IF(W122&gt;$AC$2,"上級","中級"),"初級"),"基礎")</f>
        <v>中級</v>
      </c>
      <c r="L122" s="171" t="s">
        <v>158</v>
      </c>
      <c r="M122" s="172" t="n">
        <f aca="false">SUM(AE122,AX122,BW122)</f>
        <v>16.7857142857143</v>
      </c>
      <c r="N122" s="173" t="s">
        <v>159</v>
      </c>
      <c r="O122" s="185"/>
      <c r="P122" s="185"/>
      <c r="Q122" s="185"/>
      <c r="R122" s="185"/>
      <c r="S122" s="185"/>
      <c r="T122" s="185"/>
      <c r="U122" s="185"/>
      <c r="V122" s="135"/>
      <c r="W122" s="175" t="n">
        <f aca="false">SUM(X122:AD122)/SUM($X$6:$AD$6)*100</f>
        <v>59.375</v>
      </c>
      <c r="X122" s="136" t="n">
        <v>4</v>
      </c>
      <c r="Z122" s="136" t="n">
        <v>3</v>
      </c>
      <c r="AA122" s="136" t="n">
        <v>4</v>
      </c>
      <c r="AB122" s="136" t="n">
        <v>4</v>
      </c>
      <c r="AC122" s="136" t="n">
        <v>4</v>
      </c>
      <c r="AE122" s="176" t="n">
        <f aca="false">(AF122*$AF$6+AG122*$AG$6+AH122*$AH$6+AI122*$AI$6+AJ122*$AJ$6+AK122*$AK$6+AL122*$AL$6+AM122*$AM$6+AN122*$AN$6+AO122*$AO$6+AP122*$AP$6+AQ122*$AQ$6+AR122*$AR$6+AS122*$AS$6+AT122*$AT$6+AU122*$AU$6+AV122*$AV$6+AW122*$AW$6)*1.2/60/7</f>
        <v>5.18571428571429</v>
      </c>
      <c r="AF122" s="136" t="n">
        <v>3</v>
      </c>
      <c r="AG122" s="136"/>
      <c r="AH122" s="136" t="n">
        <v>4</v>
      </c>
      <c r="AI122" s="136"/>
      <c r="AJ122" s="136" t="n">
        <v>9</v>
      </c>
      <c r="AK122" s="136"/>
      <c r="AL122" s="136" t="n">
        <v>13</v>
      </c>
      <c r="AM122" s="136" t="n">
        <v>1</v>
      </c>
      <c r="AN122" s="136" t="n">
        <v>3</v>
      </c>
      <c r="AO122" s="136" t="n">
        <v>3</v>
      </c>
      <c r="AP122" s="136"/>
      <c r="AQ122" s="136" t="n">
        <v>2</v>
      </c>
      <c r="AR122" s="136" t="n">
        <v>10</v>
      </c>
      <c r="AS122" s="136"/>
      <c r="AT122" s="136"/>
      <c r="AU122" s="136" t="n">
        <v>1</v>
      </c>
      <c r="AV122" s="136"/>
      <c r="AW122" s="136" t="n">
        <v>3</v>
      </c>
      <c r="AX122" s="177" t="n">
        <f aca="false">(AY122*$AY$6+AZ122*$AZ$6+BA122*$BA$6+BB122*$BB$6+BC122*$BC$6+BD122*$BD$6+BE122*$BE$6+BF122*$BF$6+BG122*$BG$6+BH122*$BH$6+BI122*$BI$6+BJ122*$BJ$6+BK122*$BK$6+BL122*$BL$6+BM122*$BM$6+BN122*$BN$6+BO122*$BO$6+BP122*$BP$6+BQ122*$BQ$6+BR122*$BR$6+BS122*$BS$6+BT122*$BT$6+BU122*$BU$6+BV122*$BV$6)*1.2/60/7</f>
        <v>7.08571428571429</v>
      </c>
      <c r="AY122" s="136" t="n">
        <v>4</v>
      </c>
      <c r="AZ122" s="136"/>
      <c r="BA122" s="136" t="n">
        <v>5</v>
      </c>
      <c r="BB122" s="136"/>
      <c r="BC122" s="136" t="n">
        <v>6</v>
      </c>
      <c r="BD122" s="136" t="n">
        <v>2</v>
      </c>
      <c r="BE122" s="136"/>
      <c r="BF122" s="136" t="n">
        <v>1</v>
      </c>
      <c r="BG122" s="136" t="n">
        <v>1</v>
      </c>
      <c r="BH122" s="136" t="n">
        <v>2</v>
      </c>
      <c r="BI122" s="136" t="n">
        <v>10</v>
      </c>
      <c r="BJ122" s="136"/>
      <c r="BK122" s="136"/>
      <c r="BL122" s="136" t="n">
        <v>5</v>
      </c>
      <c r="BM122" s="136"/>
      <c r="BN122" s="136"/>
      <c r="BO122" s="136"/>
      <c r="BP122" s="136"/>
      <c r="BQ122" s="136"/>
      <c r="BR122" s="136"/>
      <c r="BS122" s="136"/>
      <c r="BT122" s="136"/>
      <c r="BU122" s="136" t="n">
        <v>3</v>
      </c>
      <c r="BV122" s="136" t="n">
        <v>4</v>
      </c>
      <c r="BW122" s="178" t="n">
        <f aca="false">(BX122*$BX$6+BY122*$BY$6+BZ122*$BZ$6+CA122*$CA$6+CB122*$CB$6+CC122*$CC$6+CD122*$CD$6+CE122*$CE$6+CF122*$CF$6+CG122*$CG$6+CH122*$CH$6+CI122*$CI$6)*1.2/60/7</f>
        <v>4.51428571428571</v>
      </c>
      <c r="BX122" s="136" t="n">
        <v>3</v>
      </c>
      <c r="BY122" s="136" t="n">
        <v>4</v>
      </c>
      <c r="BZ122" s="136" t="n">
        <v>9</v>
      </c>
      <c r="CA122" s="136" t="n">
        <v>6</v>
      </c>
      <c r="CB122" s="136" t="n">
        <v>20</v>
      </c>
      <c r="CC122" s="136" t="n">
        <v>1</v>
      </c>
      <c r="CD122" s="136" t="n">
        <v>2</v>
      </c>
      <c r="CE122" s="136" t="n">
        <v>6</v>
      </c>
      <c r="CF122" s="136" t="n">
        <v>3</v>
      </c>
      <c r="CG122" s="136" t="n">
        <v>4</v>
      </c>
      <c r="CH122" s="136" t="n">
        <v>6</v>
      </c>
      <c r="CI122" s="136" t="n">
        <v>3</v>
      </c>
    </row>
  </sheetData>
  <autoFilter ref="A5:U122"/>
  <mergeCells count="22">
    <mergeCell ref="A2:D2"/>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U5:U6"/>
  </mergeCells>
  <dataValidations count="2">
    <dataValidation allowBlank="true" errorStyle="stop" operator="equal" showDropDown="false" showErrorMessage="true" showInputMessage="false" sqref="L7:L122" type="list">
      <formula1>"A,B,C"</formula1>
      <formula2>0</formula2>
    </dataValidation>
    <dataValidation allowBlank="true" errorStyle="stop" operator="equal" showDropDown="false" showErrorMessage="true" showInputMessage="false" sqref="N7:N122" type="list">
      <formula1>"起票中,未対応,対応中,対応済み,完了"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DC5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104" activePane="bottomRight" state="frozen"/>
      <selection pane="topLeft" activeCell="A1" activeCellId="0" sqref="A1"/>
      <selection pane="topRight" activeCell="D1" activeCellId="0" sqref="D1"/>
      <selection pane="bottomLeft" activeCell="A104" activeCellId="0" sqref="A104"/>
      <selection pane="bottomRight" activeCell="A3" activeCellId="0" sqref="A3"/>
    </sheetView>
  </sheetViews>
  <sheetFormatPr defaultColWidth="8.125" defaultRowHeight="18.75" zeroHeight="false" outlineLevelRow="0" outlineLevelCol="1"/>
  <cols>
    <col collapsed="false" customWidth="true" hidden="false" outlineLevel="0" max="1" min="1" style="4" width="4.75"/>
    <col collapsed="false" customWidth="true" hidden="false" outlineLevel="0" max="2" min="2" style="5" width="8.38"/>
    <col collapsed="false" customWidth="true" hidden="false" outlineLevel="0" max="3" min="3" style="6" width="19.25"/>
    <col collapsed="false" customWidth="true" hidden="false" outlineLevel="1" max="4" min="4" style="6" width="27.62"/>
    <col collapsed="false" customWidth="true" hidden="false" outlineLevel="1" max="5" min="5" style="5" width="10.26"/>
    <col collapsed="false" customWidth="true" hidden="false" outlineLevel="1" max="6" min="6" style="4" width="7.88"/>
    <col collapsed="false" customWidth="true" hidden="true" outlineLevel="1" max="7" min="7" style="6" width="10.5"/>
    <col collapsed="false" customWidth="true" hidden="false" outlineLevel="0" max="8" min="8" style="7" width="7.88"/>
    <col collapsed="false" customWidth="true" hidden="false" outlineLevel="0" max="9" min="9" style="8" width="9.25"/>
    <col collapsed="false" customWidth="true" hidden="false" outlineLevel="0" max="10" min="10" style="9" width="4.38"/>
    <col collapsed="false" customWidth="true" hidden="false" outlineLevel="0" max="12" min="11" style="9" width="7.62"/>
    <col collapsed="false" customWidth="true" hidden="false" outlineLevel="0" max="13" min="13" style="10" width="9.25"/>
    <col collapsed="false" customWidth="true" hidden="false" outlineLevel="0" max="14" min="14" style="4" width="8.5"/>
    <col collapsed="false" customWidth="true" hidden="false" outlineLevel="0" max="44" min="15" style="10" width="4.25"/>
    <col collapsed="false" customWidth="true" hidden="false" outlineLevel="0" max="107" min="45" style="9" width="4.25"/>
  </cols>
  <sheetData>
    <row r="1" customFormat="false" ht="18.75" hidden="true" customHeight="false" outlineLevel="0" collapsed="false">
      <c r="B1" s="11"/>
      <c r="C1" s="12"/>
      <c r="D1" s="13"/>
      <c r="E1" s="11"/>
      <c r="F1" s="11"/>
      <c r="G1" s="13"/>
      <c r="H1" s="14"/>
      <c r="I1" s="5"/>
      <c r="J1" s="4"/>
      <c r="N1" s="15"/>
      <c r="O1" s="16"/>
      <c r="AS1" s="10"/>
      <c r="AT1" s="16"/>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6"/>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row>
    <row r="2" customFormat="false" ht="18.75" hidden="true" customHeight="false" outlineLevel="0" collapsed="false">
      <c r="C2" s="12"/>
      <c r="D2" s="13"/>
      <c r="G2" s="13"/>
      <c r="H2" s="17"/>
      <c r="I2" s="18" t="s">
        <v>12</v>
      </c>
      <c r="J2" s="18"/>
      <c r="K2" s="18"/>
      <c r="L2" s="19" t="str">
        <f aca="false">TEXT(WORKDAY(DATE($L$3,$L$4,0),9,祝日・休校日!$B$3:$B$63),"yyyy/m/d")</f>
        <v>2025/7/11</v>
      </c>
      <c r="M2" s="19" t="str">
        <f aca="false">TEXT(WORKDAY(DATE($L$3,$L$4+1,0),2,祝日・休校日!$B$3:$B$63),"yyyy/m/d")</f>
        <v>2025/8/4</v>
      </c>
      <c r="N2" s="19" t="str">
        <f aca="false">TEXT(WORKDAY(DATE($L$3,$L$4+2,0),2,祝日・休校日!$B$3:$B$63),"yyyy/m/d")</f>
        <v>2025/9/2</v>
      </c>
      <c r="O2" s="20" t="n">
        <f aca="false">DATE(L3,L4,1)</f>
        <v>45839</v>
      </c>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10"/>
      <c r="AT2" s="16" t="n">
        <f aca="false">DATE(L3,L4+1,1)</f>
        <v>45870</v>
      </c>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6" t="n">
        <f aca="false">DATE(L3,AT3+1,1)</f>
        <v>45901</v>
      </c>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row>
    <row r="3" customFormat="false" ht="18" hidden="false" customHeight="true" outlineLevel="0" collapsed="false">
      <c r="A3" s="22" t="str">
        <f aca="false">$L$4 &amp; "月開講 WBS管理表"</f>
        <v>7月開講 WBS管理表</v>
      </c>
      <c r="B3" s="22"/>
      <c r="C3" s="22"/>
      <c r="E3" s="6"/>
      <c r="F3" s="6"/>
      <c r="H3" s="23"/>
      <c r="I3" s="24" t="s">
        <v>13</v>
      </c>
      <c r="J3" s="24"/>
      <c r="K3" s="24"/>
      <c r="L3" s="25" t="n">
        <v>2025</v>
      </c>
      <c r="M3" s="26" t="s">
        <v>14</v>
      </c>
      <c r="O3" s="27" t="n">
        <f aca="false">MONTH(O2)</f>
        <v>7</v>
      </c>
      <c r="P3" s="28" t="s">
        <v>15</v>
      </c>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9"/>
      <c r="AT3" s="30" t="n">
        <f aca="false">MONTH(AT2)</f>
        <v>8</v>
      </c>
      <c r="AU3" s="28" t="s">
        <v>15</v>
      </c>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31"/>
      <c r="BY3" s="28" t="n">
        <f aca="false">MONTH(BY2)</f>
        <v>9</v>
      </c>
      <c r="BZ3" s="28" t="s">
        <v>15</v>
      </c>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31"/>
    </row>
    <row r="4" customFormat="false" ht="18" hidden="false" customHeight="true" outlineLevel="0" collapsed="false">
      <c r="A4" s="22"/>
      <c r="B4" s="22"/>
      <c r="C4" s="22"/>
      <c r="D4" s="13"/>
      <c r="E4" s="13"/>
      <c r="F4" s="13"/>
      <c r="G4" s="13"/>
      <c r="H4" s="23"/>
      <c r="I4" s="24"/>
      <c r="J4" s="24"/>
      <c r="K4" s="24"/>
      <c r="L4" s="32" t="n">
        <v>7</v>
      </c>
      <c r="M4" s="26" t="s">
        <v>15</v>
      </c>
      <c r="O4" s="33" t="n">
        <f aca="false">DATE(L3,O3,1)</f>
        <v>45839</v>
      </c>
      <c r="P4" s="34" t="n">
        <f aca="false">O4+1</f>
        <v>45840</v>
      </c>
      <c r="Q4" s="34" t="n">
        <f aca="false">P4+1</f>
        <v>45841</v>
      </c>
      <c r="R4" s="34" t="n">
        <f aca="false">Q4+1</f>
        <v>45842</v>
      </c>
      <c r="S4" s="34" t="n">
        <f aca="false">R4+1</f>
        <v>45843</v>
      </c>
      <c r="T4" s="34" t="n">
        <f aca="false">S4+1</f>
        <v>45844</v>
      </c>
      <c r="U4" s="34" t="n">
        <f aca="false">T4+1</f>
        <v>45845</v>
      </c>
      <c r="V4" s="34" t="n">
        <f aca="false">U4+1</f>
        <v>45846</v>
      </c>
      <c r="W4" s="34" t="n">
        <f aca="false">V4+1</f>
        <v>45847</v>
      </c>
      <c r="X4" s="34" t="n">
        <f aca="false">W4+1</f>
        <v>45848</v>
      </c>
      <c r="Y4" s="34" t="n">
        <f aca="false">X4+1</f>
        <v>45849</v>
      </c>
      <c r="Z4" s="34" t="n">
        <f aca="false">Y4+1</f>
        <v>45850</v>
      </c>
      <c r="AA4" s="34" t="n">
        <f aca="false">Z4+1</f>
        <v>45851</v>
      </c>
      <c r="AB4" s="34" t="n">
        <f aca="false">AA4+1</f>
        <v>45852</v>
      </c>
      <c r="AC4" s="34" t="n">
        <f aca="false">AB4+1</f>
        <v>45853</v>
      </c>
      <c r="AD4" s="34" t="n">
        <f aca="false">AC4+1</f>
        <v>45854</v>
      </c>
      <c r="AE4" s="34" t="n">
        <f aca="false">AD4+1</f>
        <v>45855</v>
      </c>
      <c r="AF4" s="34" t="n">
        <f aca="false">AE4+1</f>
        <v>45856</v>
      </c>
      <c r="AG4" s="34" t="n">
        <f aca="false">AF4+1</f>
        <v>45857</v>
      </c>
      <c r="AH4" s="34" t="n">
        <f aca="false">AG4+1</f>
        <v>45858</v>
      </c>
      <c r="AI4" s="34" t="n">
        <f aca="false">AH4+1</f>
        <v>45859</v>
      </c>
      <c r="AJ4" s="34" t="n">
        <f aca="false">AI4+1</f>
        <v>45860</v>
      </c>
      <c r="AK4" s="34" t="n">
        <f aca="false">AJ4+1</f>
        <v>45861</v>
      </c>
      <c r="AL4" s="34" t="n">
        <f aca="false">AK4+1</f>
        <v>45862</v>
      </c>
      <c r="AM4" s="34" t="n">
        <f aca="false">AL4+1</f>
        <v>45863</v>
      </c>
      <c r="AN4" s="34" t="n">
        <f aca="false">AM4+1</f>
        <v>45864</v>
      </c>
      <c r="AO4" s="34" t="n">
        <f aca="false">AN4+1</f>
        <v>45865</v>
      </c>
      <c r="AP4" s="34" t="n">
        <f aca="false">AO4+1</f>
        <v>45866</v>
      </c>
      <c r="AQ4" s="34" t="n">
        <f aca="false">IF(AP4="","-",IF(DAY(AP4+1)=1,"-",AP4+1))</f>
        <v>45867</v>
      </c>
      <c r="AR4" s="34" t="n">
        <f aca="false">IF(AQ4="-","-",IF(DAY(AQ4+1)=1,"-",AQ4+1))</f>
        <v>45868</v>
      </c>
      <c r="AS4" s="35" t="n">
        <f aca="false">IF(AR4="-","-",IF(DAY(AR4+1)=1,"-",AR4+1))</f>
        <v>45869</v>
      </c>
      <c r="AT4" s="36" t="n">
        <f aca="false">DATE(L3,AT3,1)</f>
        <v>45870</v>
      </c>
      <c r="AU4" s="34" t="n">
        <f aca="false">AT4+1</f>
        <v>45871</v>
      </c>
      <c r="AV4" s="34" t="n">
        <f aca="false">AU4+1</f>
        <v>45872</v>
      </c>
      <c r="AW4" s="34" t="n">
        <f aca="false">AV4+1</f>
        <v>45873</v>
      </c>
      <c r="AX4" s="34" t="n">
        <f aca="false">AW4+1</f>
        <v>45874</v>
      </c>
      <c r="AY4" s="34" t="n">
        <f aca="false">AX4+1</f>
        <v>45875</v>
      </c>
      <c r="AZ4" s="34" t="n">
        <f aca="false">AY4+1</f>
        <v>45876</v>
      </c>
      <c r="BA4" s="34" t="n">
        <f aca="false">AZ4+1</f>
        <v>45877</v>
      </c>
      <c r="BB4" s="34" t="n">
        <f aca="false">BA4+1</f>
        <v>45878</v>
      </c>
      <c r="BC4" s="34" t="n">
        <f aca="false">BB4+1</f>
        <v>45879</v>
      </c>
      <c r="BD4" s="34" t="n">
        <f aca="false">BC4+1</f>
        <v>45880</v>
      </c>
      <c r="BE4" s="34" t="n">
        <f aca="false">BD4+1</f>
        <v>45881</v>
      </c>
      <c r="BF4" s="34" t="n">
        <f aca="false">BE4+1</f>
        <v>45882</v>
      </c>
      <c r="BG4" s="34" t="n">
        <f aca="false">BF4+1</f>
        <v>45883</v>
      </c>
      <c r="BH4" s="34" t="n">
        <f aca="false">BG4+1</f>
        <v>45884</v>
      </c>
      <c r="BI4" s="34" t="n">
        <f aca="false">BH4+1</f>
        <v>45885</v>
      </c>
      <c r="BJ4" s="34" t="n">
        <f aca="false">BI4+1</f>
        <v>45886</v>
      </c>
      <c r="BK4" s="34" t="n">
        <f aca="false">BJ4+1</f>
        <v>45887</v>
      </c>
      <c r="BL4" s="34" t="n">
        <f aca="false">BK4+1</f>
        <v>45888</v>
      </c>
      <c r="BM4" s="34" t="n">
        <f aca="false">BL4+1</f>
        <v>45889</v>
      </c>
      <c r="BN4" s="34" t="n">
        <f aca="false">BM4+1</f>
        <v>45890</v>
      </c>
      <c r="BO4" s="34" t="n">
        <f aca="false">BN4+1</f>
        <v>45891</v>
      </c>
      <c r="BP4" s="34" t="n">
        <f aca="false">BO4+1</f>
        <v>45892</v>
      </c>
      <c r="BQ4" s="34" t="n">
        <f aca="false">BP4+1</f>
        <v>45893</v>
      </c>
      <c r="BR4" s="34" t="n">
        <f aca="false">BQ4+1</f>
        <v>45894</v>
      </c>
      <c r="BS4" s="34" t="n">
        <f aca="false">BR4+1</f>
        <v>45895</v>
      </c>
      <c r="BT4" s="34" t="n">
        <f aca="false">BS4+1</f>
        <v>45896</v>
      </c>
      <c r="BU4" s="34" t="n">
        <f aca="false">BT4+1</f>
        <v>45897</v>
      </c>
      <c r="BV4" s="34" t="n">
        <f aca="false">IF(BU4="","",IF(DAY(BU4+1)=1,"-",BU4+1))</f>
        <v>45898</v>
      </c>
      <c r="BW4" s="34" t="n">
        <f aca="false">IF(BV4="-","-",IF(DAY(BV4+1)=1,"-",BV4+1))</f>
        <v>45899</v>
      </c>
      <c r="BX4" s="35" t="n">
        <f aca="false">IF(BW4="-","-",IF(DAY(BW4+1)=1,"-",BW4+1))</f>
        <v>45900</v>
      </c>
      <c r="BY4" s="36" t="n">
        <f aca="false">DATE(L3,BY3,1)</f>
        <v>45901</v>
      </c>
      <c r="BZ4" s="34" t="n">
        <f aca="false">BY4+1</f>
        <v>45902</v>
      </c>
      <c r="CA4" s="34" t="n">
        <f aca="false">BZ4+1</f>
        <v>45903</v>
      </c>
      <c r="CB4" s="34" t="n">
        <f aca="false">CA4+1</f>
        <v>45904</v>
      </c>
      <c r="CC4" s="34" t="n">
        <f aca="false">CB4+1</f>
        <v>45905</v>
      </c>
      <c r="CD4" s="34" t="n">
        <f aca="false">CC4+1</f>
        <v>45906</v>
      </c>
      <c r="CE4" s="34" t="n">
        <f aca="false">CD4+1</f>
        <v>45907</v>
      </c>
      <c r="CF4" s="34" t="n">
        <f aca="false">CE4+1</f>
        <v>45908</v>
      </c>
      <c r="CG4" s="34" t="n">
        <f aca="false">CF4+1</f>
        <v>45909</v>
      </c>
      <c r="CH4" s="34" t="n">
        <f aca="false">CG4+1</f>
        <v>45910</v>
      </c>
      <c r="CI4" s="34" t="n">
        <f aca="false">CH4+1</f>
        <v>45911</v>
      </c>
      <c r="CJ4" s="34" t="n">
        <f aca="false">CI4+1</f>
        <v>45912</v>
      </c>
      <c r="CK4" s="34" t="n">
        <f aca="false">CJ4+1</f>
        <v>45913</v>
      </c>
      <c r="CL4" s="34" t="n">
        <f aca="false">CK4+1</f>
        <v>45914</v>
      </c>
      <c r="CM4" s="34" t="n">
        <f aca="false">CL4+1</f>
        <v>45915</v>
      </c>
      <c r="CN4" s="34" t="n">
        <f aca="false">CM4+1</f>
        <v>45916</v>
      </c>
      <c r="CO4" s="34" t="n">
        <f aca="false">CN4+1</f>
        <v>45917</v>
      </c>
      <c r="CP4" s="34" t="n">
        <f aca="false">CO4+1</f>
        <v>45918</v>
      </c>
      <c r="CQ4" s="34" t="n">
        <f aca="false">CP4+1</f>
        <v>45919</v>
      </c>
      <c r="CR4" s="34" t="n">
        <f aca="false">CQ4+1</f>
        <v>45920</v>
      </c>
      <c r="CS4" s="34" t="n">
        <f aca="false">CR4+1</f>
        <v>45921</v>
      </c>
      <c r="CT4" s="34" t="n">
        <f aca="false">CS4+1</f>
        <v>45922</v>
      </c>
      <c r="CU4" s="34" t="n">
        <f aca="false">CT4+1</f>
        <v>45923</v>
      </c>
      <c r="CV4" s="34" t="n">
        <f aca="false">CU4+1</f>
        <v>45924</v>
      </c>
      <c r="CW4" s="34" t="n">
        <f aca="false">CV4+1</f>
        <v>45925</v>
      </c>
      <c r="CX4" s="34" t="n">
        <f aca="false">CW4+1</f>
        <v>45926</v>
      </c>
      <c r="CY4" s="34" t="n">
        <f aca="false">CX4+1</f>
        <v>45927</v>
      </c>
      <c r="CZ4" s="34" t="n">
        <f aca="false">CY4+1</f>
        <v>45928</v>
      </c>
      <c r="DA4" s="37" t="n">
        <f aca="false">IF(CZ4="","-",IF(DAY(CZ4+1)=1,"-",CZ4+1))</f>
        <v>45929</v>
      </c>
      <c r="DB4" s="37" t="n">
        <f aca="false">IF(DA4="-","-",IF(DAY(DA4+1)=1,"-",DA4+1))</f>
        <v>45930</v>
      </c>
      <c r="DC4" s="38" t="str">
        <f aca="false">IF(DB4="-","-",IF(DAY(DB4+1)=1,"-",DB4+1))</f>
        <v>-</v>
      </c>
    </row>
    <row r="5" customFormat="false" ht="18" hidden="false" customHeight="true" outlineLevel="0" collapsed="false">
      <c r="A5" s="39" t="s">
        <v>656</v>
      </c>
      <c r="B5" s="39"/>
      <c r="C5" s="39"/>
      <c r="I5" s="40"/>
      <c r="L5" s="24" t="s">
        <v>17</v>
      </c>
      <c r="M5" s="24"/>
      <c r="N5" s="41" t="n">
        <f aca="false">SUM($N$8:$N$599)/COUNTA($N$8:$N$599)</f>
        <v>0</v>
      </c>
      <c r="O5" s="42" t="str">
        <f aca="false">TEXT(O4,"aaa")</f>
        <v>火</v>
      </c>
      <c r="P5" s="43" t="str">
        <f aca="false">TEXT(P4,"aaa")</f>
        <v>水</v>
      </c>
      <c r="Q5" s="43" t="str">
        <f aca="false">TEXT(Q4,"aaa")</f>
        <v>木</v>
      </c>
      <c r="R5" s="43" t="str">
        <f aca="false">TEXT(R4,"aaa")</f>
        <v>金</v>
      </c>
      <c r="S5" s="43" t="str">
        <f aca="false">TEXT(S4,"aaa")</f>
        <v>土</v>
      </c>
      <c r="T5" s="43" t="str">
        <f aca="false">TEXT(T4,"aaa")</f>
        <v>日</v>
      </c>
      <c r="U5" s="43" t="str">
        <f aca="false">TEXT(U4,"aaa")</f>
        <v>月</v>
      </c>
      <c r="V5" s="43" t="str">
        <f aca="false">TEXT(V4,"aaa")</f>
        <v>火</v>
      </c>
      <c r="W5" s="43" t="str">
        <f aca="false">TEXT(W4,"aaa")</f>
        <v>水</v>
      </c>
      <c r="X5" s="43" t="str">
        <f aca="false">TEXT(X4,"aaa")</f>
        <v>木</v>
      </c>
      <c r="Y5" s="43" t="str">
        <f aca="false">TEXT(Y4,"aaa")</f>
        <v>金</v>
      </c>
      <c r="Z5" s="43" t="str">
        <f aca="false">TEXT(Z4,"aaa")</f>
        <v>土</v>
      </c>
      <c r="AA5" s="43" t="str">
        <f aca="false">TEXT(AA4,"aaa")</f>
        <v>日</v>
      </c>
      <c r="AB5" s="43" t="str">
        <f aca="false">TEXT(AB4,"aaa")</f>
        <v>月</v>
      </c>
      <c r="AC5" s="43" t="str">
        <f aca="false">TEXT(AC4,"aaa")</f>
        <v>火</v>
      </c>
      <c r="AD5" s="43" t="str">
        <f aca="false">TEXT(AD4,"aaa")</f>
        <v>水</v>
      </c>
      <c r="AE5" s="43" t="str">
        <f aca="false">TEXT(AE4,"aaa")</f>
        <v>木</v>
      </c>
      <c r="AF5" s="43" t="str">
        <f aca="false">TEXT(AF4,"aaa")</f>
        <v>金</v>
      </c>
      <c r="AG5" s="43" t="str">
        <f aca="false">TEXT(AG4,"aaa")</f>
        <v>土</v>
      </c>
      <c r="AH5" s="43" t="str">
        <f aca="false">TEXT(AH4,"aaa")</f>
        <v>日</v>
      </c>
      <c r="AI5" s="43" t="str">
        <f aca="false">TEXT(AI4,"aaa")</f>
        <v>月</v>
      </c>
      <c r="AJ5" s="43" t="str">
        <f aca="false">TEXT(AJ4,"aaa")</f>
        <v>火</v>
      </c>
      <c r="AK5" s="43" t="str">
        <f aca="false">TEXT(AK4,"aaa")</f>
        <v>水</v>
      </c>
      <c r="AL5" s="43" t="str">
        <f aca="false">TEXT(AL4,"aaa")</f>
        <v>木</v>
      </c>
      <c r="AM5" s="43" t="str">
        <f aca="false">TEXT(AM4,"aaa")</f>
        <v>金</v>
      </c>
      <c r="AN5" s="43" t="str">
        <f aca="false">TEXT(AN4,"aaa")</f>
        <v>土</v>
      </c>
      <c r="AO5" s="43" t="str">
        <f aca="false">TEXT(AO4,"aaa")</f>
        <v>日</v>
      </c>
      <c r="AP5" s="43" t="str">
        <f aca="false">TEXT(AP4,"aaa")</f>
        <v>月</v>
      </c>
      <c r="AQ5" s="44" t="str">
        <f aca="false">TEXT(AQ4,"aaa")</f>
        <v>火</v>
      </c>
      <c r="AR5" s="44" t="str">
        <f aca="false">TEXT(AR4,"aaa")</f>
        <v>水</v>
      </c>
      <c r="AS5" s="45" t="str">
        <f aca="false">TEXT(AS4,"aaa")</f>
        <v>木</v>
      </c>
      <c r="AT5" s="46" t="str">
        <f aca="false">TEXT(AT4,"aaa")</f>
        <v>金</v>
      </c>
      <c r="AU5" s="43" t="str">
        <f aca="false">TEXT(AU4,"aaa")</f>
        <v>土</v>
      </c>
      <c r="AV5" s="43" t="str">
        <f aca="false">TEXT(AV4,"aaa")</f>
        <v>日</v>
      </c>
      <c r="AW5" s="43" t="str">
        <f aca="false">TEXT(AW4,"aaa")</f>
        <v>月</v>
      </c>
      <c r="AX5" s="43" t="str">
        <f aca="false">TEXT(AX4,"aaa")</f>
        <v>火</v>
      </c>
      <c r="AY5" s="43" t="str">
        <f aca="false">TEXT(AY4,"aaa")</f>
        <v>水</v>
      </c>
      <c r="AZ5" s="43" t="str">
        <f aca="false">TEXT(AZ4,"aaa")</f>
        <v>木</v>
      </c>
      <c r="BA5" s="43" t="str">
        <f aca="false">TEXT(BA4,"aaa")</f>
        <v>金</v>
      </c>
      <c r="BB5" s="43" t="str">
        <f aca="false">TEXT(BB4,"aaa")</f>
        <v>土</v>
      </c>
      <c r="BC5" s="43" t="str">
        <f aca="false">TEXT(BC4,"aaa")</f>
        <v>日</v>
      </c>
      <c r="BD5" s="43" t="str">
        <f aca="false">TEXT(BD4,"aaa")</f>
        <v>月</v>
      </c>
      <c r="BE5" s="43" t="str">
        <f aca="false">TEXT(BE4,"aaa")</f>
        <v>火</v>
      </c>
      <c r="BF5" s="43" t="str">
        <f aca="false">TEXT(BF4,"aaa")</f>
        <v>水</v>
      </c>
      <c r="BG5" s="43" t="str">
        <f aca="false">TEXT(BG4,"aaa")</f>
        <v>木</v>
      </c>
      <c r="BH5" s="43" t="str">
        <f aca="false">TEXT(BH4,"aaa")</f>
        <v>金</v>
      </c>
      <c r="BI5" s="43" t="str">
        <f aca="false">TEXT(BI4,"aaa")</f>
        <v>土</v>
      </c>
      <c r="BJ5" s="43" t="str">
        <f aca="false">TEXT(BJ4,"aaa")</f>
        <v>日</v>
      </c>
      <c r="BK5" s="43" t="str">
        <f aca="false">TEXT(BK4,"aaa")</f>
        <v>月</v>
      </c>
      <c r="BL5" s="43" t="str">
        <f aca="false">TEXT(BL4,"aaa")</f>
        <v>火</v>
      </c>
      <c r="BM5" s="43" t="str">
        <f aca="false">TEXT(BM4,"aaa")</f>
        <v>水</v>
      </c>
      <c r="BN5" s="43" t="str">
        <f aca="false">TEXT(BN4,"aaa")</f>
        <v>木</v>
      </c>
      <c r="BO5" s="43" t="str">
        <f aca="false">TEXT(BO4,"aaa")</f>
        <v>金</v>
      </c>
      <c r="BP5" s="43" t="str">
        <f aca="false">TEXT(BP4,"aaa")</f>
        <v>土</v>
      </c>
      <c r="BQ5" s="43" t="str">
        <f aca="false">TEXT(BQ4,"aaa")</f>
        <v>日</v>
      </c>
      <c r="BR5" s="43" t="str">
        <f aca="false">TEXT(BR4,"aaa")</f>
        <v>月</v>
      </c>
      <c r="BS5" s="43" t="str">
        <f aca="false">TEXT(BS4,"aaa")</f>
        <v>火</v>
      </c>
      <c r="BT5" s="43" t="str">
        <f aca="false">TEXT(BT4,"aaa")</f>
        <v>水</v>
      </c>
      <c r="BU5" s="43" t="str">
        <f aca="false">TEXT(BU4,"aaa")</f>
        <v>木</v>
      </c>
      <c r="BV5" s="44" t="str">
        <f aca="false">TEXT(BV4,"aaa")</f>
        <v>金</v>
      </c>
      <c r="BW5" s="44" t="str">
        <f aca="false">TEXT(BW4,"aaa")</f>
        <v>土</v>
      </c>
      <c r="BX5" s="45" t="str">
        <f aca="false">TEXT(BX4,"aaa")</f>
        <v>日</v>
      </c>
      <c r="BY5" s="46" t="str">
        <f aca="false">TEXT(BY4,"aaa")</f>
        <v>月</v>
      </c>
      <c r="BZ5" s="43" t="str">
        <f aca="false">TEXT(BZ4,"aaa")</f>
        <v>火</v>
      </c>
      <c r="CA5" s="43" t="str">
        <f aca="false">TEXT(CA4,"aaa")</f>
        <v>水</v>
      </c>
      <c r="CB5" s="43" t="str">
        <f aca="false">TEXT(CB4,"aaa")</f>
        <v>木</v>
      </c>
      <c r="CC5" s="43" t="str">
        <f aca="false">TEXT(CC4,"aaa")</f>
        <v>金</v>
      </c>
      <c r="CD5" s="43" t="str">
        <f aca="false">TEXT(CD4,"aaa")</f>
        <v>土</v>
      </c>
      <c r="CE5" s="43" t="str">
        <f aca="false">TEXT(CE4,"aaa")</f>
        <v>日</v>
      </c>
      <c r="CF5" s="43" t="str">
        <f aca="false">TEXT(CF4,"aaa")</f>
        <v>月</v>
      </c>
      <c r="CG5" s="43" t="str">
        <f aca="false">TEXT(CG4,"aaa")</f>
        <v>火</v>
      </c>
      <c r="CH5" s="43" t="str">
        <f aca="false">TEXT(CH4,"aaa")</f>
        <v>水</v>
      </c>
      <c r="CI5" s="43" t="str">
        <f aca="false">TEXT(CI4,"aaa")</f>
        <v>木</v>
      </c>
      <c r="CJ5" s="43" t="str">
        <f aca="false">TEXT(CJ4,"aaa")</f>
        <v>金</v>
      </c>
      <c r="CK5" s="43" t="str">
        <f aca="false">TEXT(CK4,"aaa")</f>
        <v>土</v>
      </c>
      <c r="CL5" s="43" t="str">
        <f aca="false">TEXT(CL4,"aaa")</f>
        <v>日</v>
      </c>
      <c r="CM5" s="43" t="str">
        <f aca="false">TEXT(CM4,"aaa")</f>
        <v>月</v>
      </c>
      <c r="CN5" s="43" t="str">
        <f aca="false">TEXT(CN4,"aaa")</f>
        <v>火</v>
      </c>
      <c r="CO5" s="43" t="str">
        <f aca="false">TEXT(CO4,"aaa")</f>
        <v>水</v>
      </c>
      <c r="CP5" s="43" t="str">
        <f aca="false">TEXT(CP4,"aaa")</f>
        <v>木</v>
      </c>
      <c r="CQ5" s="43" t="str">
        <f aca="false">TEXT(CQ4,"aaa")</f>
        <v>金</v>
      </c>
      <c r="CR5" s="43" t="str">
        <f aca="false">TEXT(CR4,"aaa")</f>
        <v>土</v>
      </c>
      <c r="CS5" s="43" t="str">
        <f aca="false">TEXT(CS4,"aaa")</f>
        <v>日</v>
      </c>
      <c r="CT5" s="43" t="str">
        <f aca="false">TEXT(CT4,"aaa")</f>
        <v>月</v>
      </c>
      <c r="CU5" s="43" t="str">
        <f aca="false">TEXT(CU4,"aaa")</f>
        <v>火</v>
      </c>
      <c r="CV5" s="43" t="str">
        <f aca="false">TEXT(CV4,"aaa")</f>
        <v>水</v>
      </c>
      <c r="CW5" s="43" t="str">
        <f aca="false">TEXT(CW4,"aaa")</f>
        <v>木</v>
      </c>
      <c r="CX5" s="43" t="str">
        <f aca="false">TEXT(CX4,"aaa")</f>
        <v>金</v>
      </c>
      <c r="CY5" s="43" t="str">
        <f aca="false">TEXT(CY4,"aaa")</f>
        <v>土</v>
      </c>
      <c r="CZ5" s="43" t="str">
        <f aca="false">TEXT(CZ4,"aaa")</f>
        <v>日</v>
      </c>
      <c r="DA5" s="43" t="str">
        <f aca="false">TEXT(DA4,"aaa")</f>
        <v>月</v>
      </c>
      <c r="DB5" s="43" t="str">
        <f aca="false">TEXT(DB4,"aaa")</f>
        <v>火</v>
      </c>
      <c r="DC5" s="47" t="str">
        <f aca="false">TEXT(DC4,"aaa")</f>
        <v>-</v>
      </c>
    </row>
    <row r="6" customFormat="false" ht="18" hidden="false" customHeight="true" outlineLevel="0" collapsed="false">
      <c r="J6" s="48"/>
      <c r="K6" s="23"/>
      <c r="L6" s="24"/>
      <c r="M6" s="24"/>
      <c r="N6" s="41"/>
      <c r="O6" s="49" t="str">
        <f aca="false">IF(ISNA(VLOOKUP(O4,祝日・休校日!$B$3:$C$71,1,0)),"","祝日")</f>
        <v/>
      </c>
      <c r="P6" s="50" t="str">
        <f aca="false">IF(ISNA(VLOOKUP(P4,祝日・休校日!$B$3:$C$71,1,0)),"","祝日")</f>
        <v/>
      </c>
      <c r="Q6" s="50" t="str">
        <f aca="false">IF(ISNA(VLOOKUP(Q4,祝日・休校日!$B$3:$C$71,1,0)),"","祝日")</f>
        <v/>
      </c>
      <c r="R6" s="50" t="str">
        <f aca="false">IF(ISNA(VLOOKUP(R4,祝日・休校日!$B$3:$C$71,1,0)),"","祝日")</f>
        <v/>
      </c>
      <c r="S6" s="50" t="str">
        <f aca="false">IF(ISNA(VLOOKUP(S4,祝日・休校日!$B$3:$C$71,1,0)),"","祝日")</f>
        <v/>
      </c>
      <c r="T6" s="50" t="str">
        <f aca="false">IF(ISNA(VLOOKUP(T4,祝日・休校日!$B$3:$C$71,1,0)),"","祝日")</f>
        <v/>
      </c>
      <c r="U6" s="50" t="str">
        <f aca="false">IF(ISNA(VLOOKUP(U4,祝日・休校日!$B$3:$C$71,1,0)),"","祝日")</f>
        <v/>
      </c>
      <c r="V6" s="50" t="str">
        <f aca="false">IF(ISNA(VLOOKUP(V4,祝日・休校日!$B$3:$C$71,1,0)),"","祝日")</f>
        <v/>
      </c>
      <c r="W6" s="50" t="str">
        <f aca="false">IF(ISNA(VLOOKUP(W4,祝日・休校日!$B$3:$C$71,1,0)),"","祝日")</f>
        <v/>
      </c>
      <c r="X6" s="50" t="str">
        <f aca="false">IF(ISNA(VLOOKUP(X4,祝日・休校日!$B$3:$C$71,1,0)),"","祝日")</f>
        <v/>
      </c>
      <c r="Y6" s="50" t="str">
        <f aca="false">IF(ISNA(VLOOKUP(Y4,祝日・休校日!$B$3:$C$71,1,0)),"","祝日")</f>
        <v/>
      </c>
      <c r="Z6" s="50" t="str">
        <f aca="false">IF(ISNA(VLOOKUP(Z4,祝日・休校日!$B$3:$C$71,1,0)),"","祝日")</f>
        <v/>
      </c>
      <c r="AA6" s="50" t="str">
        <f aca="false">IF(ISNA(VLOOKUP(AA4,祝日・休校日!$B$3:$C$71,1,0)),"","祝日")</f>
        <v/>
      </c>
      <c r="AB6" s="50" t="str">
        <f aca="false">IF(ISNA(VLOOKUP(AB4,祝日・休校日!$B$3:$C$71,1,0)),"","祝日")</f>
        <v/>
      </c>
      <c r="AC6" s="50" t="str">
        <f aca="false">IF(ISNA(VLOOKUP(AC4,祝日・休校日!$B$3:$C$71,1,0)),"","祝日")</f>
        <v/>
      </c>
      <c r="AD6" s="50" t="str">
        <f aca="false">IF(ISNA(VLOOKUP(AD4,祝日・休校日!$B$3:$C$71,1,0)),"","祝日")</f>
        <v/>
      </c>
      <c r="AE6" s="50" t="str">
        <f aca="false">IF(ISNA(VLOOKUP(AE4,祝日・休校日!$B$3:$C$71,1,0)),"","祝日")</f>
        <v/>
      </c>
      <c r="AF6" s="50" t="str">
        <f aca="false">IF(ISNA(VLOOKUP(AF4,祝日・休校日!$B$3:$C$71,1,0)),"","祝日")</f>
        <v/>
      </c>
      <c r="AG6" s="50" t="str">
        <f aca="false">IF(ISNA(VLOOKUP(AG4,祝日・休校日!$B$3:$C$71,1,0)),"","祝日")</f>
        <v/>
      </c>
      <c r="AH6" s="50" t="str">
        <f aca="false">IF(ISNA(VLOOKUP(AH4,祝日・休校日!$B$3:$C$71,1,0)),"","祝日")</f>
        <v/>
      </c>
      <c r="AI6" s="50" t="str">
        <f aca="false">IF(ISNA(VLOOKUP(AI4,祝日・休校日!$B$3:$C$71,1,0)),"","祝日")</f>
        <v/>
      </c>
      <c r="AJ6" s="50" t="str">
        <f aca="false">IF(ISNA(VLOOKUP(AJ4,祝日・休校日!$B$3:$C$71,1,0)),"","祝日")</f>
        <v/>
      </c>
      <c r="AK6" s="50" t="str">
        <f aca="false">IF(ISNA(VLOOKUP(AK4,祝日・休校日!$B$3:$C$71,1,0)),"","祝日")</f>
        <v/>
      </c>
      <c r="AL6" s="50" t="str">
        <f aca="false">IF(ISNA(VLOOKUP(AL4,祝日・休校日!$B$3:$C$71,1,0)),"","祝日")</f>
        <v/>
      </c>
      <c r="AM6" s="50" t="str">
        <f aca="false">IF(ISNA(VLOOKUP(AM4,祝日・休校日!$B$3:$C$71,1,0)),"","祝日")</f>
        <v/>
      </c>
      <c r="AN6" s="50" t="str">
        <f aca="false">IF(ISNA(VLOOKUP(AN4,祝日・休校日!$B$3:$C$71,1,0)),"","祝日")</f>
        <v/>
      </c>
      <c r="AO6" s="50" t="str">
        <f aca="false">IF(ISNA(VLOOKUP(AO4,祝日・休校日!$B$3:$C$71,1,0)),"","祝日")</f>
        <v/>
      </c>
      <c r="AP6" s="50" t="str">
        <f aca="false">IF(ISNA(VLOOKUP(AP4,祝日・休校日!$B$3:$C$71,1,0)),"","祝日")</f>
        <v/>
      </c>
      <c r="AQ6" s="50" t="str">
        <f aca="false">IF(ISNA(VLOOKUP(AQ4,祝日・休校日!$B$3:$C$71,1,0)),"","祝日")</f>
        <v/>
      </c>
      <c r="AR6" s="50" t="str">
        <f aca="false">IF(ISNA(VLOOKUP(AR4,祝日・休校日!$B$3:$C$71,1,0)),"","祝日")</f>
        <v/>
      </c>
      <c r="AS6" s="35"/>
      <c r="AT6" s="50" t="str">
        <f aca="false">IF(ISNA(VLOOKUP(AT4,祝日・休校日!$B$3:$C$71,1,0)),"","祝日")</f>
        <v/>
      </c>
      <c r="AU6" s="50" t="str">
        <f aca="false">IF(ISNA(VLOOKUP(AU4,祝日・休校日!$B$3:$C$71,1,0)),"","祝日")</f>
        <v/>
      </c>
      <c r="AV6" s="50" t="str">
        <f aca="false">IF(ISNA(VLOOKUP(AV4,祝日・休校日!$B$3:$C$71,1,0)),"","祝日")</f>
        <v/>
      </c>
      <c r="AW6" s="50" t="str">
        <f aca="false">IF(ISNA(VLOOKUP(AW4,祝日・休校日!$B$3:$C$71,1,0)),"","祝日")</f>
        <v/>
      </c>
      <c r="AX6" s="50" t="str">
        <f aca="false">IF(ISNA(VLOOKUP(AX4,祝日・休校日!$B$3:$C$71,1,0)),"","祝日")</f>
        <v/>
      </c>
      <c r="AY6" s="50" t="str">
        <f aca="false">IF(ISNA(VLOOKUP(AY4,祝日・休校日!$B$3:$C$71,1,0)),"","祝日")</f>
        <v/>
      </c>
      <c r="AZ6" s="50" t="str">
        <f aca="false">IF(ISNA(VLOOKUP(AZ4,祝日・休校日!$B$3:$C$71,1,0)),"","祝日")</f>
        <v/>
      </c>
      <c r="BA6" s="50" t="str">
        <f aca="false">IF(ISNA(VLOOKUP(BA4,祝日・休校日!$B$3:$C$71,1,0)),"","祝日")</f>
        <v/>
      </c>
      <c r="BB6" s="50" t="str">
        <f aca="false">IF(ISNA(VLOOKUP(BB4,祝日・休校日!$B$3:$C$71,1,0)),"","祝日")</f>
        <v/>
      </c>
      <c r="BC6" s="50" t="str">
        <f aca="false">IF(ISNA(VLOOKUP(BC4,祝日・休校日!$B$3:$C$71,1,0)),"","祝日")</f>
        <v/>
      </c>
      <c r="BD6" s="50" t="str">
        <f aca="false">IF(ISNA(VLOOKUP(BD4,祝日・休校日!$B$3:$C$71,1,0)),"","祝日")</f>
        <v/>
      </c>
      <c r="BE6" s="50" t="str">
        <f aca="false">IF(ISNA(VLOOKUP(BE4,祝日・休校日!$B$3:$C$71,1,0)),"","祝日")</f>
        <v/>
      </c>
      <c r="BF6" s="50" t="str">
        <f aca="false">IF(ISNA(VLOOKUP(BF4,祝日・休校日!$B$3:$C$71,1,0)),"","祝日")</f>
        <v/>
      </c>
      <c r="BG6" s="50" t="str">
        <f aca="false">IF(ISNA(VLOOKUP(BG4,祝日・休校日!$B$3:$C$71,1,0)),"","祝日")</f>
        <v/>
      </c>
      <c r="BH6" s="50" t="str">
        <f aca="false">IF(ISNA(VLOOKUP(BH4,祝日・休校日!$B$3:$C$71,1,0)),"","祝日")</f>
        <v/>
      </c>
      <c r="BI6" s="50" t="str">
        <f aca="false">IF(ISNA(VLOOKUP(BI4,祝日・休校日!$B$3:$C$71,1,0)),"","祝日")</f>
        <v/>
      </c>
      <c r="BJ6" s="50" t="str">
        <f aca="false">IF(ISNA(VLOOKUP(BJ4,祝日・休校日!$B$3:$C$71,1,0)),"","祝日")</f>
        <v/>
      </c>
      <c r="BK6" s="50" t="str">
        <f aca="false">IF(ISNA(VLOOKUP(BK4,祝日・休校日!$B$3:$C$71,1,0)),"","祝日")</f>
        <v/>
      </c>
      <c r="BL6" s="50" t="str">
        <f aca="false">IF(ISNA(VLOOKUP(BL4,祝日・休校日!$B$3:$C$71,1,0)),"","祝日")</f>
        <v/>
      </c>
      <c r="BM6" s="50" t="str">
        <f aca="false">IF(ISNA(VLOOKUP(BM4,祝日・休校日!$B$3:$C$71,1,0)),"","祝日")</f>
        <v/>
      </c>
      <c r="BN6" s="50" t="str">
        <f aca="false">IF(ISNA(VLOOKUP(BN4,祝日・休校日!$B$3:$C$71,1,0)),"","祝日")</f>
        <v/>
      </c>
      <c r="BO6" s="50" t="str">
        <f aca="false">IF(ISNA(VLOOKUP(BO4,祝日・休校日!$B$3:$C$71,1,0)),"","祝日")</f>
        <v/>
      </c>
      <c r="BP6" s="50" t="str">
        <f aca="false">IF(ISNA(VLOOKUP(BP4,祝日・休校日!$B$3:$C$71,1,0)),"","祝日")</f>
        <v/>
      </c>
      <c r="BQ6" s="50" t="str">
        <f aca="false">IF(ISNA(VLOOKUP(BQ4,祝日・休校日!$B$3:$C$71,1,0)),"","祝日")</f>
        <v/>
      </c>
      <c r="BR6" s="50" t="str">
        <f aca="false">IF(ISNA(VLOOKUP(BR4,祝日・休校日!$B$3:$C$71,1,0)),"","祝日")</f>
        <v/>
      </c>
      <c r="BS6" s="50" t="str">
        <f aca="false">IF(ISNA(VLOOKUP(BS4,祝日・休校日!$B$3:$C$71,1,0)),"","祝日")</f>
        <v/>
      </c>
      <c r="BT6" s="50" t="str">
        <f aca="false">IF(ISNA(VLOOKUP(BT4,祝日・休校日!$B$3:$C$71,1,0)),"","祝日")</f>
        <v/>
      </c>
      <c r="BU6" s="50" t="str">
        <f aca="false">IF(ISNA(VLOOKUP(BU4,祝日・休校日!$B$3:$C$71,1,0)),"","祝日")</f>
        <v/>
      </c>
      <c r="BV6" s="50" t="str">
        <f aca="false">IF(ISNA(VLOOKUP(BV4,祝日・休校日!$B$3:$C$71,1,0)),"","祝日")</f>
        <v/>
      </c>
      <c r="BW6" s="50" t="str">
        <f aca="false">IF(ISNA(VLOOKUP(BW4,祝日・休校日!$B$3:$C$71,1,0)),"","祝日")</f>
        <v/>
      </c>
      <c r="BX6" s="51" t="str">
        <f aca="false">IF(ISNA(VLOOKUP(BX4,祝日・休校日!$B$3:$C$71,1,0)),"","祝日")</f>
        <v/>
      </c>
      <c r="BY6" s="52" t="str">
        <f aca="false">IF(ISNA(VLOOKUP(BY4,祝日・休校日!$B$3:$C$71,1,0)),"","祝日")</f>
        <v/>
      </c>
      <c r="BZ6" s="50" t="str">
        <f aca="false">IF(ISNA(VLOOKUP(BZ4,祝日・休校日!$B$3:$C$71,1,0)),"","祝日")</f>
        <v/>
      </c>
      <c r="CA6" s="50" t="str">
        <f aca="false">IF(ISNA(VLOOKUP(CA4,祝日・休校日!$B$3:$C$71,1,0)),"","祝日")</f>
        <v/>
      </c>
      <c r="CB6" s="50" t="str">
        <f aca="false">IF(ISNA(VLOOKUP(CB4,祝日・休校日!$B$3:$C$71,1,0)),"","祝日")</f>
        <v/>
      </c>
      <c r="CC6" s="50" t="str">
        <f aca="false">IF(ISNA(VLOOKUP(CC4,祝日・休校日!$B$3:$C$71,1,0)),"","祝日")</f>
        <v/>
      </c>
      <c r="CD6" s="50" t="str">
        <f aca="false">IF(ISNA(VLOOKUP(CD4,祝日・休校日!$B$3:$C$71,1,0)),"","祝日")</f>
        <v/>
      </c>
      <c r="CE6" s="50" t="str">
        <f aca="false">IF(ISNA(VLOOKUP(CE4,祝日・休校日!$B$3:$C$71,1,0)),"","祝日")</f>
        <v/>
      </c>
      <c r="CF6" s="50" t="str">
        <f aca="false">IF(ISNA(VLOOKUP(CF4,祝日・休校日!$B$3:$C$71,1,0)),"","祝日")</f>
        <v/>
      </c>
      <c r="CG6" s="50" t="str">
        <f aca="false">IF(ISNA(VLOOKUP(CG4,祝日・休校日!$B$3:$C$71,1,0)),"","祝日")</f>
        <v/>
      </c>
      <c r="CH6" s="50" t="str">
        <f aca="false">IF(ISNA(VLOOKUP(CH4,祝日・休校日!$B$3:$C$71,1,0)),"","祝日")</f>
        <v/>
      </c>
      <c r="CI6" s="50" t="str">
        <f aca="false">IF(ISNA(VLOOKUP(CI4,祝日・休校日!$B$3:$C$71,1,0)),"","祝日")</f>
        <v/>
      </c>
      <c r="CJ6" s="50" t="str">
        <f aca="false">IF(ISNA(VLOOKUP(CJ4,祝日・休校日!$B$3:$C$71,1,0)),"","祝日")</f>
        <v/>
      </c>
      <c r="CK6" s="50" t="str">
        <f aca="false">IF(ISNA(VLOOKUP(CK4,祝日・休校日!$B$3:$C$71,1,0)),"","祝日")</f>
        <v/>
      </c>
      <c r="CL6" s="50" t="str">
        <f aca="false">IF(ISNA(VLOOKUP(CL4,祝日・休校日!$B$3:$C$71,1,0)),"","祝日")</f>
        <v/>
      </c>
      <c r="CM6" s="50" t="str">
        <f aca="false">IF(ISNA(VLOOKUP(CM4,祝日・休校日!$B$3:$C$71,1,0)),"","祝日")</f>
        <v/>
      </c>
      <c r="CN6" s="50" t="str">
        <f aca="false">IF(ISNA(VLOOKUP(CN4,祝日・休校日!$B$3:$C$71,1,0)),"","祝日")</f>
        <v/>
      </c>
      <c r="CO6" s="50" t="str">
        <f aca="false">IF(ISNA(VLOOKUP(CO4,祝日・休校日!$B$3:$C$71,1,0)),"","祝日")</f>
        <v/>
      </c>
      <c r="CP6" s="50" t="str">
        <f aca="false">IF(ISNA(VLOOKUP(CP4,祝日・休校日!$B$3:$C$71,1,0)),"","祝日")</f>
        <v/>
      </c>
      <c r="CQ6" s="50" t="str">
        <f aca="false">IF(ISNA(VLOOKUP(CQ4,祝日・休校日!$B$3:$C$71,1,0)),"","祝日")</f>
        <v/>
      </c>
      <c r="CR6" s="50" t="str">
        <f aca="false">IF(ISNA(VLOOKUP(CR4,祝日・休校日!$B$3:$C$71,1,0)),"","祝日")</f>
        <v/>
      </c>
      <c r="CS6" s="50" t="str">
        <f aca="false">IF(ISNA(VLOOKUP(CS4,祝日・休校日!$B$3:$C$71,1,0)),"","祝日")</f>
        <v/>
      </c>
      <c r="CT6" s="50" t="str">
        <f aca="false">IF(ISNA(VLOOKUP(CT4,祝日・休校日!$B$3:$C$71,1,0)),"","祝日")</f>
        <v/>
      </c>
      <c r="CU6" s="50" t="str">
        <f aca="false">IF(ISNA(VLOOKUP(CU4,祝日・休校日!$B$3:$C$71,1,0)),"","祝日")</f>
        <v/>
      </c>
      <c r="CV6" s="50" t="str">
        <f aca="false">IF(ISNA(VLOOKUP(CV4,祝日・休校日!$B$3:$C$71,1,0)),"","祝日")</f>
        <v/>
      </c>
      <c r="CW6" s="50" t="str">
        <f aca="false">IF(ISNA(VLOOKUP(CW4,祝日・休校日!$B$3:$C$71,1,0)),"","祝日")</f>
        <v/>
      </c>
      <c r="CX6" s="50" t="str">
        <f aca="false">IF(ISNA(VLOOKUP(CX4,祝日・休校日!$B$3:$C$71,1,0)),"","祝日")</f>
        <v/>
      </c>
      <c r="CY6" s="50" t="str">
        <f aca="false">IF(ISNA(VLOOKUP(CY4,祝日・休校日!$B$3:$C$71,1,0)),"","祝日")</f>
        <v/>
      </c>
      <c r="CZ6" s="50" t="str">
        <f aca="false">IF(ISNA(VLOOKUP(CZ4,祝日・休校日!$B$3:$C$71,1,0)),"","祝日")</f>
        <v/>
      </c>
      <c r="DA6" s="50" t="str">
        <f aca="false">IF(ISNA(VLOOKUP(DA4,祝日・休校日!$B$3:$C$71,1,0)),"","祝日")</f>
        <v/>
      </c>
      <c r="DB6" s="50" t="str">
        <f aca="false">IF(ISNA(VLOOKUP(DB4,祝日・休校日!$B$3:$C$71,1,0)),"","祝日")</f>
        <v/>
      </c>
      <c r="DC6" s="53" t="str">
        <f aca="false">IF(ISNA(VLOOKUP(DC4,祝日・休校日!$B$3:$C$71,1,0)),"","祝日")</f>
        <v/>
      </c>
    </row>
    <row r="7" customFormat="false" ht="18.75" hidden="false" customHeight="false" outlineLevel="0" collapsed="false">
      <c r="A7" s="54" t="s">
        <v>18</v>
      </c>
      <c r="B7" s="54" t="s">
        <v>19</v>
      </c>
      <c r="C7" s="55" t="s">
        <v>20</v>
      </c>
      <c r="D7" s="56" t="s">
        <v>21</v>
      </c>
      <c r="E7" s="54" t="s">
        <v>22</v>
      </c>
      <c r="F7" s="57" t="s">
        <v>23</v>
      </c>
      <c r="G7" s="56" t="s">
        <v>24</v>
      </c>
      <c r="H7" s="58" t="s">
        <v>25</v>
      </c>
      <c r="I7" s="56" t="s">
        <v>26</v>
      </c>
      <c r="J7" s="58"/>
      <c r="K7" s="59" t="s">
        <v>27</v>
      </c>
      <c r="L7" s="59" t="s">
        <v>28</v>
      </c>
      <c r="M7" s="60" t="s">
        <v>29</v>
      </c>
      <c r="N7" s="61" t="s">
        <v>30</v>
      </c>
      <c r="O7" s="62"/>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4"/>
      <c r="AR7" s="64"/>
      <c r="AS7" s="65"/>
      <c r="AT7" s="66"/>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4"/>
      <c r="BW7" s="64"/>
      <c r="BX7" s="68"/>
      <c r="BY7" s="66"/>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9"/>
      <c r="DB7" s="69"/>
      <c r="DC7" s="68"/>
    </row>
    <row r="8" customFormat="false" ht="22.5" hidden="true" customHeight="false" outlineLevel="0" collapsed="false">
      <c r="A8" s="70" t="n">
        <f aca="false">(ROW()-6)/2</f>
        <v>1</v>
      </c>
      <c r="B8" s="71" t="n">
        <f aca="false">変更管理台帳!$A7</f>
        <v>1</v>
      </c>
      <c r="C8" s="72" t="str">
        <f aca="false">変更管理台帳!$B7</f>
        <v>共通部品</v>
      </c>
      <c r="D8" s="73" t="str">
        <f aca="false">変更管理台帳!$C7</f>
        <v>①ヘッダーとフッターの固定
②トップへ戻る機能の追加</v>
      </c>
      <c r="E8" s="74" t="str">
        <f aca="false">変更管理台帳!$G7</f>
        <v>受講生</v>
      </c>
      <c r="F8" s="75" t="str">
        <f aca="false">変更管理台帳!$K7</f>
        <v>初級</v>
      </c>
      <c r="G8" s="76" t="str">
        <f aca="false">変更管理台帳!$L7</f>
        <v>A</v>
      </c>
      <c r="H8" s="77" t="s">
        <v>31</v>
      </c>
      <c r="I8" s="78" t="n">
        <f aca="false">変更管理台帳!$AX7</f>
        <v>3.08571428571429</v>
      </c>
      <c r="J8" s="79" t="s">
        <v>32</v>
      </c>
      <c r="K8" s="80" t="n">
        <v>45355</v>
      </c>
      <c r="L8" s="81" t="n">
        <f aca="false">IF($K8&lt;&gt;"",WORKDAY($K8,$I8 -0.11,祝日・休校日!$B$3:$B$62),"")</f>
        <v>45357</v>
      </c>
      <c r="M8" s="76"/>
      <c r="N8" s="82" t="n">
        <f aca="false">IF(MAX(O8:DC8)&lt;&gt;0,IF(MAX(O9:DC9)/MAX(O8:DC8)=1,1,MAX(O9:DC9)/MAX(O8:DC8)),0)</f>
        <v>0</v>
      </c>
      <c r="O8" s="83"/>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5"/>
      <c r="AT8" s="86"/>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5"/>
      <c r="BY8" s="86"/>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5"/>
    </row>
    <row r="9" customFormat="false" ht="22.5" hidden="true" customHeight="false" outlineLevel="0" collapsed="false">
      <c r="A9" s="87" t="n">
        <f aca="false">A8</f>
        <v>1</v>
      </c>
      <c r="B9" s="88" t="n">
        <f aca="false">B8</f>
        <v>1</v>
      </c>
      <c r="C9" s="89" t="str">
        <f aca="false">C8</f>
        <v>共通部品</v>
      </c>
      <c r="D9" s="90" t="str">
        <f aca="false">D8</f>
        <v>①ヘッダーとフッターの固定
②トップへ戻る機能の追加</v>
      </c>
      <c r="E9" s="91" t="str">
        <f aca="false">E8</f>
        <v>受講生</v>
      </c>
      <c r="F9" s="91" t="str">
        <f aca="false">F8</f>
        <v>初級</v>
      </c>
      <c r="G9" s="91" t="str">
        <f aca="false">G8</f>
        <v>A</v>
      </c>
      <c r="H9" s="92" t="str">
        <f aca="false">H8</f>
        <v>製造</v>
      </c>
      <c r="I9" s="93" t="n">
        <f aca="false">I8</f>
        <v>3.08571428571429</v>
      </c>
      <c r="J9" s="94" t="s">
        <v>33</v>
      </c>
      <c r="K9" s="95"/>
      <c r="L9" s="96"/>
      <c r="M9" s="97" t="n">
        <f aca="false">M8</f>
        <v>0</v>
      </c>
      <c r="N9" s="98" t="n">
        <f aca="false">N8</f>
        <v>0</v>
      </c>
      <c r="O9" s="83"/>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5"/>
      <c r="AT9" s="86"/>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5"/>
      <c r="BY9" s="86"/>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5"/>
    </row>
    <row r="10" customFormat="false" ht="22.5" hidden="true" customHeight="false" outlineLevel="0" collapsed="false">
      <c r="A10" s="99" t="n">
        <f aca="false">(ROW()-6)/2</f>
        <v>2</v>
      </c>
      <c r="B10" s="100" t="n">
        <f aca="false">B9</f>
        <v>1</v>
      </c>
      <c r="C10" s="101" t="str">
        <f aca="false">C9</f>
        <v>共通部品</v>
      </c>
      <c r="D10" s="102" t="str">
        <f aca="false">D9</f>
        <v>①ヘッダーとフッターの固定
②トップへ戻る機能の追加</v>
      </c>
      <c r="E10" s="74" t="str">
        <f aca="false">E9</f>
        <v>受講生</v>
      </c>
      <c r="F10" s="74" t="str">
        <f aca="false">F9</f>
        <v>初級</v>
      </c>
      <c r="G10" s="74" t="str">
        <f aca="false">G9</f>
        <v>A</v>
      </c>
      <c r="H10" s="103" t="s">
        <v>34</v>
      </c>
      <c r="I10" s="78" t="n">
        <f aca="false">変更管理台帳!$BW7</f>
        <v>4.08571428571429</v>
      </c>
      <c r="J10" s="79" t="s">
        <v>32</v>
      </c>
      <c r="K10" s="81" t="n">
        <f aca="false">IF($L8&lt;&gt;"",WORKDAY($L8,1,祝日・休校日!$B$3:$B$62),"")</f>
        <v>45358</v>
      </c>
      <c r="L10" s="81" t="n">
        <f aca="false">IF($K10&lt;&gt;"",WORKDAY($K10,$I10 -0.11,祝日・休校日!$B$3:$B$62),"")</f>
        <v>45363</v>
      </c>
      <c r="M10" s="76" t="n">
        <f aca="false">M9</f>
        <v>0</v>
      </c>
      <c r="N10" s="82" t="n">
        <f aca="false">IF(MAX(O10:DC10)&lt;&gt;0,IF(MAX(O11:DC11)/MAX(O10:DC10)=1,1,MAX(O11:DC11)/MAX(O10:DC10)),0)</f>
        <v>0</v>
      </c>
      <c r="O10" s="83"/>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5"/>
      <c r="AT10" s="86"/>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5"/>
      <c r="BY10" s="86"/>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5"/>
    </row>
    <row r="11" customFormat="false" ht="22.5" hidden="true" customHeight="false" outlineLevel="0" collapsed="false">
      <c r="A11" s="104" t="n">
        <f aca="false">A10</f>
        <v>2</v>
      </c>
      <c r="B11" s="105" t="n">
        <f aca="false">B10</f>
        <v>1</v>
      </c>
      <c r="C11" s="106" t="str">
        <f aca="false">C10</f>
        <v>共通部品</v>
      </c>
      <c r="D11" s="107" t="str">
        <f aca="false">D10</f>
        <v>①ヘッダーとフッターの固定
②トップへ戻る機能の追加</v>
      </c>
      <c r="E11" s="91" t="str">
        <f aca="false">E10</f>
        <v>受講生</v>
      </c>
      <c r="F11" s="91" t="str">
        <f aca="false">F10</f>
        <v>初級</v>
      </c>
      <c r="G11" s="91" t="str">
        <f aca="false">G10</f>
        <v>A</v>
      </c>
      <c r="H11" s="108" t="str">
        <f aca="false">H10</f>
        <v>試験</v>
      </c>
      <c r="I11" s="109" t="n">
        <f aca="false">I10</f>
        <v>4.08571428571429</v>
      </c>
      <c r="J11" s="94" t="s">
        <v>33</v>
      </c>
      <c r="K11" s="110"/>
      <c r="L11" s="96"/>
      <c r="M11" s="97" t="n">
        <f aca="false">M10</f>
        <v>0</v>
      </c>
      <c r="N11" s="98" t="n">
        <f aca="false">N10</f>
        <v>0</v>
      </c>
      <c r="O11" s="83"/>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5"/>
      <c r="AT11" s="86"/>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5"/>
      <c r="BY11" s="86"/>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5"/>
    </row>
    <row r="12" customFormat="false" ht="33.75" hidden="true" customHeight="false" outlineLevel="0" collapsed="false">
      <c r="A12" s="70" t="n">
        <f aca="false">(ROW()-6)/2</f>
        <v>3</v>
      </c>
      <c r="B12" s="71" t="n">
        <f aca="false">変更管理台帳!$A8</f>
        <v>2</v>
      </c>
      <c r="C12" s="72" t="str">
        <f aca="false">変更管理台帳!$B8</f>
        <v>共通部品(ヘッダー)</v>
      </c>
      <c r="D12" s="73" t="str">
        <f aca="false">変更管理台帳!$C8</f>
        <v>①TOP画面への遷移
②ユーザー詳細への遷移
③新規お知らせの強調</v>
      </c>
      <c r="E12" s="74" t="str">
        <f aca="false">変更管理台帳!$G8</f>
        <v>受講生</v>
      </c>
      <c r="F12" s="75" t="str">
        <f aca="false">変更管理台帳!$K8</f>
        <v>基礎</v>
      </c>
      <c r="G12" s="76" t="str">
        <f aca="false">変更管理台帳!$L8</f>
        <v>A</v>
      </c>
      <c r="H12" s="77" t="s">
        <v>31</v>
      </c>
      <c r="I12" s="78" t="n">
        <f aca="false">変更管理台帳!$AX8</f>
        <v>2.65714285714286</v>
      </c>
      <c r="J12" s="79" t="s">
        <v>32</v>
      </c>
      <c r="K12" s="80" t="n">
        <v>45355</v>
      </c>
      <c r="L12" s="81" t="n">
        <f aca="false">IF($K12&lt;&gt;"",WORKDAY($K12,$I12 -0.11,祝日・休校日!$B$3:$B$62),"")</f>
        <v>45357</v>
      </c>
      <c r="M12" s="76"/>
      <c r="N12" s="82" t="n">
        <f aca="false">IF(MAX(O12:DC12)&lt;&gt;0,IF(MAX(O13:DC13)/MAX(O12:DC12)=1,1,MAX(O13:DC13)/MAX(O12:DC12)),0)</f>
        <v>0</v>
      </c>
      <c r="O12" s="83"/>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5"/>
      <c r="AT12" s="86"/>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6"/>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5"/>
    </row>
    <row r="13" customFormat="false" ht="33.75" hidden="true" customHeight="false" outlineLevel="0" collapsed="false">
      <c r="A13" s="87" t="n">
        <f aca="false">A12</f>
        <v>3</v>
      </c>
      <c r="B13" s="88" t="n">
        <f aca="false">B12</f>
        <v>2</v>
      </c>
      <c r="C13" s="89" t="str">
        <f aca="false">C12</f>
        <v>共通部品(ヘッダー)</v>
      </c>
      <c r="D13" s="90" t="str">
        <f aca="false">D12</f>
        <v>①TOP画面への遷移
②ユーザー詳細への遷移
③新規お知らせの強調</v>
      </c>
      <c r="E13" s="91" t="str">
        <f aca="false">E12</f>
        <v>受講生</v>
      </c>
      <c r="F13" s="91" t="str">
        <f aca="false">F12</f>
        <v>基礎</v>
      </c>
      <c r="G13" s="91" t="str">
        <f aca="false">G12</f>
        <v>A</v>
      </c>
      <c r="H13" s="92" t="str">
        <f aca="false">H12</f>
        <v>製造</v>
      </c>
      <c r="I13" s="93" t="n">
        <f aca="false">I12</f>
        <v>2.65714285714286</v>
      </c>
      <c r="J13" s="94" t="s">
        <v>33</v>
      </c>
      <c r="K13" s="95"/>
      <c r="L13" s="96"/>
      <c r="M13" s="97" t="n">
        <f aca="false">M12</f>
        <v>0</v>
      </c>
      <c r="N13" s="98" t="n">
        <f aca="false">N12</f>
        <v>0</v>
      </c>
      <c r="O13" s="83"/>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5"/>
      <c r="AT13" s="86"/>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5"/>
      <c r="BY13" s="86"/>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5"/>
    </row>
    <row r="14" customFormat="false" ht="33.75" hidden="true" customHeight="false" outlineLevel="0" collapsed="false">
      <c r="A14" s="99" t="n">
        <f aca="false">(ROW()-6)/2</f>
        <v>4</v>
      </c>
      <c r="B14" s="100" t="n">
        <f aca="false">B13</f>
        <v>2</v>
      </c>
      <c r="C14" s="101" t="str">
        <f aca="false">C13</f>
        <v>共通部品(ヘッダー)</v>
      </c>
      <c r="D14" s="102" t="str">
        <f aca="false">D13</f>
        <v>①TOP画面への遷移
②ユーザー詳細への遷移
③新規お知らせの強調</v>
      </c>
      <c r="E14" s="74" t="str">
        <f aca="false">E13</f>
        <v>受講生</v>
      </c>
      <c r="F14" s="74" t="str">
        <f aca="false">F13</f>
        <v>基礎</v>
      </c>
      <c r="G14" s="74" t="str">
        <f aca="false">G13</f>
        <v>A</v>
      </c>
      <c r="H14" s="103" t="s">
        <v>34</v>
      </c>
      <c r="I14" s="78" t="n">
        <f aca="false">変更管理台帳!$BW8</f>
        <v>2.17142857142857</v>
      </c>
      <c r="J14" s="79" t="s">
        <v>32</v>
      </c>
      <c r="K14" s="81" t="n">
        <f aca="false">IF($L12&lt;&gt;"",WORKDAY($L12,1,祝日・休校日!$B$3:$B$62),"")</f>
        <v>45358</v>
      </c>
      <c r="L14" s="81" t="n">
        <f aca="false">IF($K14&lt;&gt;"",WORKDAY($K14,$I14 -0.11,祝日・休校日!$B$3:$B$62),"")</f>
        <v>45362</v>
      </c>
      <c r="M14" s="76" t="n">
        <f aca="false">M13</f>
        <v>0</v>
      </c>
      <c r="N14" s="82" t="n">
        <f aca="false">IF(MAX(O14:DC14)&lt;&gt;0,IF(MAX(O15:DC15)/MAX(O14:DC14)=1,1,MAX(O15:DC15)/MAX(O14:DC14)),0)</f>
        <v>0</v>
      </c>
      <c r="O14" s="83"/>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5"/>
      <c r="AT14" s="86"/>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6"/>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5"/>
    </row>
    <row r="15" customFormat="false" ht="33.75" hidden="true" customHeight="false" outlineLevel="0" collapsed="false">
      <c r="A15" s="104" t="n">
        <f aca="false">A14</f>
        <v>4</v>
      </c>
      <c r="B15" s="105" t="n">
        <f aca="false">B14</f>
        <v>2</v>
      </c>
      <c r="C15" s="106" t="str">
        <f aca="false">C14</f>
        <v>共通部品(ヘッダー)</v>
      </c>
      <c r="D15" s="107" t="str">
        <f aca="false">D14</f>
        <v>①TOP画面への遷移
②ユーザー詳細への遷移
③新規お知らせの強調</v>
      </c>
      <c r="E15" s="91" t="str">
        <f aca="false">E14</f>
        <v>受講生</v>
      </c>
      <c r="F15" s="91" t="str">
        <f aca="false">F14</f>
        <v>基礎</v>
      </c>
      <c r="G15" s="91" t="str">
        <f aca="false">G14</f>
        <v>A</v>
      </c>
      <c r="H15" s="108" t="str">
        <f aca="false">H14</f>
        <v>試験</v>
      </c>
      <c r="I15" s="109" t="n">
        <f aca="false">I14</f>
        <v>2.17142857142857</v>
      </c>
      <c r="J15" s="94" t="s">
        <v>33</v>
      </c>
      <c r="K15" s="110"/>
      <c r="L15" s="96"/>
      <c r="M15" s="97" t="n">
        <f aca="false">M14</f>
        <v>0</v>
      </c>
      <c r="N15" s="98" t="n">
        <f aca="false">N14</f>
        <v>0</v>
      </c>
      <c r="O15" s="83"/>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5"/>
      <c r="AT15" s="86"/>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5"/>
      <c r="BY15" s="86"/>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5"/>
    </row>
    <row r="16" customFormat="false" ht="22.5" hidden="true" customHeight="false" outlineLevel="0" collapsed="false">
      <c r="A16" s="70" t="n">
        <f aca="false">(ROW()-6)/2</f>
        <v>5</v>
      </c>
      <c r="B16" s="71" t="n">
        <f aca="false">変更管理台帳!$A9</f>
        <v>3</v>
      </c>
      <c r="C16" s="72" t="str">
        <f aca="false">変更管理台帳!$B9</f>
        <v>ログイン画面</v>
      </c>
      <c r="D16" s="73" t="str">
        <f aca="false">変更管理台帳!$C9</f>
        <v>①お知らせのスクロール
②新規お知らせの強調</v>
      </c>
      <c r="E16" s="74" t="str">
        <f aca="false">変更管理台帳!$G9</f>
        <v>受講生</v>
      </c>
      <c r="F16" s="75" t="str">
        <f aca="false">変更管理台帳!$K9</f>
        <v>基礎</v>
      </c>
      <c r="G16" s="76" t="str">
        <f aca="false">変更管理台帳!$L9</f>
        <v>A</v>
      </c>
      <c r="H16" s="77" t="s">
        <v>31</v>
      </c>
      <c r="I16" s="78" t="n">
        <f aca="false">変更管理台帳!$AX9</f>
        <v>2.05714285714286</v>
      </c>
      <c r="J16" s="79" t="s">
        <v>32</v>
      </c>
      <c r="K16" s="80" t="n">
        <v>45355</v>
      </c>
      <c r="L16" s="81" t="n">
        <f aca="false">IF($K16&lt;&gt;"",WORKDAY($K16,$I16 -0.11,祝日・休校日!$B$3:$B$62),"")</f>
        <v>45356</v>
      </c>
      <c r="M16" s="76"/>
      <c r="N16" s="82" t="n">
        <f aca="false">IF(MAX(O16:DC16)&lt;&gt;0,IF(MAX(O17:DC17)/MAX(O16:DC16)=1,1,MAX(O17:DC17)/MAX(O16:DC16)),0)</f>
        <v>0</v>
      </c>
      <c r="O16" s="83"/>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5"/>
      <c r="AT16" s="86"/>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6"/>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5"/>
    </row>
    <row r="17" customFormat="false" ht="22.5" hidden="true" customHeight="false" outlineLevel="0" collapsed="false">
      <c r="A17" s="87" t="n">
        <f aca="false">A16</f>
        <v>5</v>
      </c>
      <c r="B17" s="88" t="n">
        <f aca="false">B16</f>
        <v>3</v>
      </c>
      <c r="C17" s="89" t="str">
        <f aca="false">C16</f>
        <v>ログイン画面</v>
      </c>
      <c r="D17" s="90" t="str">
        <f aca="false">D16</f>
        <v>①お知らせのスクロール
②新規お知らせの強調</v>
      </c>
      <c r="E17" s="91" t="str">
        <f aca="false">E16</f>
        <v>受講生</v>
      </c>
      <c r="F17" s="91" t="str">
        <f aca="false">F16</f>
        <v>基礎</v>
      </c>
      <c r="G17" s="91" t="str">
        <f aca="false">G16</f>
        <v>A</v>
      </c>
      <c r="H17" s="92" t="str">
        <f aca="false">H16</f>
        <v>製造</v>
      </c>
      <c r="I17" s="93" t="n">
        <f aca="false">I16</f>
        <v>2.05714285714286</v>
      </c>
      <c r="J17" s="94" t="s">
        <v>33</v>
      </c>
      <c r="K17" s="95"/>
      <c r="L17" s="96"/>
      <c r="M17" s="97" t="n">
        <f aca="false">M16</f>
        <v>0</v>
      </c>
      <c r="N17" s="98" t="n">
        <f aca="false">N16</f>
        <v>0</v>
      </c>
      <c r="O17" s="83"/>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5"/>
      <c r="AT17" s="86"/>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5"/>
      <c r="BY17" s="86"/>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5"/>
    </row>
    <row r="18" customFormat="false" ht="22.5" hidden="true" customHeight="false" outlineLevel="0" collapsed="false">
      <c r="A18" s="99" t="n">
        <f aca="false">(ROW()-6)/2</f>
        <v>6</v>
      </c>
      <c r="B18" s="100" t="n">
        <f aca="false">B17</f>
        <v>3</v>
      </c>
      <c r="C18" s="101" t="str">
        <f aca="false">C17</f>
        <v>ログイン画面</v>
      </c>
      <c r="D18" s="102" t="str">
        <f aca="false">D17</f>
        <v>①お知らせのスクロール
②新規お知らせの強調</v>
      </c>
      <c r="E18" s="74" t="str">
        <f aca="false">E17</f>
        <v>受講生</v>
      </c>
      <c r="F18" s="74" t="str">
        <f aca="false">F17</f>
        <v>基礎</v>
      </c>
      <c r="G18" s="74" t="str">
        <f aca="false">G17</f>
        <v>A</v>
      </c>
      <c r="H18" s="103" t="s">
        <v>34</v>
      </c>
      <c r="I18" s="78" t="n">
        <f aca="false">変更管理台帳!$BW9</f>
        <v>1.54285714285714</v>
      </c>
      <c r="J18" s="79" t="s">
        <v>32</v>
      </c>
      <c r="K18" s="81" t="n">
        <f aca="false">IF($L16&lt;&gt;"",WORKDAY($L16,1,祝日・休校日!$B$3:$B$62),"")</f>
        <v>45357</v>
      </c>
      <c r="L18" s="81" t="n">
        <f aca="false">IF($K18&lt;&gt;"",WORKDAY($K18,$I18 -0.11,祝日・休校日!$B$3:$B$62),"")</f>
        <v>45358</v>
      </c>
      <c r="M18" s="76" t="n">
        <f aca="false">M17</f>
        <v>0</v>
      </c>
      <c r="N18" s="82" t="n">
        <f aca="false">IF(MAX(O18:DC18)&lt;&gt;0,IF(MAX(O19:DC19)/MAX(O18:DC18)=1,1,MAX(O19:DC19)/MAX(O18:DC18)),0)</f>
        <v>0</v>
      </c>
      <c r="O18" s="83"/>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5"/>
      <c r="AT18" s="86"/>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6"/>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5"/>
    </row>
    <row r="19" customFormat="false" ht="22.5" hidden="true" customHeight="false" outlineLevel="0" collapsed="false">
      <c r="A19" s="104" t="n">
        <f aca="false">A18</f>
        <v>6</v>
      </c>
      <c r="B19" s="105" t="n">
        <f aca="false">B18</f>
        <v>3</v>
      </c>
      <c r="C19" s="106" t="str">
        <f aca="false">C18</f>
        <v>ログイン画面</v>
      </c>
      <c r="D19" s="107" t="str">
        <f aca="false">D18</f>
        <v>①お知らせのスクロール
②新規お知らせの強調</v>
      </c>
      <c r="E19" s="91" t="str">
        <f aca="false">E18</f>
        <v>受講生</v>
      </c>
      <c r="F19" s="91" t="str">
        <f aca="false">F18</f>
        <v>基礎</v>
      </c>
      <c r="G19" s="91" t="str">
        <f aca="false">G18</f>
        <v>A</v>
      </c>
      <c r="H19" s="108" t="str">
        <f aca="false">H18</f>
        <v>試験</v>
      </c>
      <c r="I19" s="109" t="n">
        <f aca="false">I18</f>
        <v>1.54285714285714</v>
      </c>
      <c r="J19" s="94" t="s">
        <v>33</v>
      </c>
      <c r="K19" s="110"/>
      <c r="L19" s="96"/>
      <c r="M19" s="97" t="n">
        <f aca="false">M18</f>
        <v>0</v>
      </c>
      <c r="N19" s="98" t="n">
        <f aca="false">N18</f>
        <v>0</v>
      </c>
      <c r="O19" s="83"/>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5"/>
      <c r="AT19" s="86"/>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5"/>
      <c r="BY19" s="86"/>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5"/>
    </row>
    <row r="20" customFormat="false" ht="33.75" hidden="true" customHeight="false" outlineLevel="0" collapsed="false">
      <c r="A20" s="70" t="n">
        <f aca="false">(ROW()-6)/2</f>
        <v>7</v>
      </c>
      <c r="B20" s="71" t="n">
        <f aca="false">変更管理台帳!$A10</f>
        <v>4</v>
      </c>
      <c r="C20" s="72" t="str">
        <f aca="false">変更管理台帳!$B10</f>
        <v>パスワード再設定画面</v>
      </c>
      <c r="D20" s="73" t="str">
        <f aca="false">変更管理台帳!$C10</f>
        <v>①メールアドレスの入力チェック
②戻るボタンの追加
③確認ダイアログの追加</v>
      </c>
      <c r="E20" s="74" t="str">
        <f aca="false">変更管理台帳!$G10</f>
        <v>受講生</v>
      </c>
      <c r="F20" s="75" t="str">
        <f aca="false">変更管理台帳!$K10</f>
        <v>初級</v>
      </c>
      <c r="G20" s="76" t="str">
        <f aca="false">変更管理台帳!$L10</f>
        <v>C</v>
      </c>
      <c r="H20" s="77" t="s">
        <v>31</v>
      </c>
      <c r="I20" s="78" t="n">
        <f aca="false">変更管理台帳!$AX10</f>
        <v>1.71428571428571</v>
      </c>
      <c r="J20" s="79" t="s">
        <v>32</v>
      </c>
      <c r="K20" s="80"/>
      <c r="L20" s="81"/>
      <c r="M20" s="76"/>
      <c r="N20" s="82" t="n">
        <f aca="false">IF(MAX(O20:DC20)&lt;&gt;0,IF(MAX(O21:DC21)/MAX(O20:DC20)=1,1,MAX(O21:DC21)/MAX(O20:DC20)),0)</f>
        <v>0</v>
      </c>
      <c r="O20" s="83"/>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5"/>
      <c r="AT20" s="86"/>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6"/>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5"/>
    </row>
    <row r="21" customFormat="false" ht="33.75" hidden="true" customHeight="false" outlineLevel="0" collapsed="false">
      <c r="A21" s="87" t="n">
        <f aca="false">A20</f>
        <v>7</v>
      </c>
      <c r="B21" s="88" t="n">
        <f aca="false">B20</f>
        <v>4</v>
      </c>
      <c r="C21" s="89" t="str">
        <f aca="false">C20</f>
        <v>パスワード再設定画面</v>
      </c>
      <c r="D21" s="90" t="str">
        <f aca="false">D20</f>
        <v>①メールアドレスの入力チェック
②戻るボタンの追加
③確認ダイアログの追加</v>
      </c>
      <c r="E21" s="91" t="str">
        <f aca="false">E20</f>
        <v>受講生</v>
      </c>
      <c r="F21" s="91" t="str">
        <f aca="false">F20</f>
        <v>初級</v>
      </c>
      <c r="G21" s="91" t="str">
        <f aca="false">G20</f>
        <v>C</v>
      </c>
      <c r="H21" s="92" t="str">
        <f aca="false">H20</f>
        <v>製造</v>
      </c>
      <c r="I21" s="93" t="n">
        <f aca="false">I20</f>
        <v>1.71428571428571</v>
      </c>
      <c r="J21" s="94" t="s">
        <v>33</v>
      </c>
      <c r="K21" s="95"/>
      <c r="L21" s="96"/>
      <c r="M21" s="97" t="n">
        <f aca="false">M20</f>
        <v>0</v>
      </c>
      <c r="N21" s="98" t="n">
        <f aca="false">N20</f>
        <v>0</v>
      </c>
      <c r="O21" s="83"/>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5"/>
      <c r="AT21" s="86"/>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5"/>
      <c r="BY21" s="86"/>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5"/>
    </row>
    <row r="22" customFormat="false" ht="33.75" hidden="true" customHeight="false" outlineLevel="0" collapsed="false">
      <c r="A22" s="99" t="n">
        <f aca="false">(ROW()-6)/2</f>
        <v>8</v>
      </c>
      <c r="B22" s="100" t="n">
        <f aca="false">B21</f>
        <v>4</v>
      </c>
      <c r="C22" s="101" t="str">
        <f aca="false">C21</f>
        <v>パスワード再設定画面</v>
      </c>
      <c r="D22" s="102" t="str">
        <f aca="false">D21</f>
        <v>①メールアドレスの入力チェック
②戻るボタンの追加
③確認ダイアログの追加</v>
      </c>
      <c r="E22" s="74" t="str">
        <f aca="false">E21</f>
        <v>受講生</v>
      </c>
      <c r="F22" s="74" t="str">
        <f aca="false">F21</f>
        <v>初級</v>
      </c>
      <c r="G22" s="74" t="str">
        <f aca="false">G21</f>
        <v>C</v>
      </c>
      <c r="H22" s="103" t="s">
        <v>34</v>
      </c>
      <c r="I22" s="78" t="n">
        <f aca="false">変更管理台帳!$BW10</f>
        <v>1.94285714285714</v>
      </c>
      <c r="J22" s="79" t="s">
        <v>32</v>
      </c>
      <c r="K22" s="81" t="str">
        <f aca="false">IF($L20&lt;&gt;"",WORKDAY($L20,1,祝日・休校日!$B$3:$B$62),"")</f>
        <v/>
      </c>
      <c r="L22" s="81" t="str">
        <f aca="false">IF($K22&lt;&gt;"",WORKDAY($K22,$I22 -0.11,祝日・休校日!$B$3:$B$62),"")</f>
        <v/>
      </c>
      <c r="M22" s="76" t="n">
        <f aca="false">M21</f>
        <v>0</v>
      </c>
      <c r="N22" s="82" t="n">
        <f aca="false">IF(MAX(O22:DC22)&lt;&gt;0,IF(MAX(O23:DC23)/MAX(O22:DC22)=1,1,MAX(O23:DC23)/MAX(O22:DC22)),0)</f>
        <v>0</v>
      </c>
      <c r="O22" s="83"/>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5"/>
      <c r="AT22" s="86"/>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6"/>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5"/>
    </row>
    <row r="23" customFormat="false" ht="33.75" hidden="true" customHeight="false" outlineLevel="0" collapsed="false">
      <c r="A23" s="104" t="n">
        <f aca="false">A22</f>
        <v>8</v>
      </c>
      <c r="B23" s="105" t="n">
        <f aca="false">B22</f>
        <v>4</v>
      </c>
      <c r="C23" s="106" t="str">
        <f aca="false">C22</f>
        <v>パスワード再設定画面</v>
      </c>
      <c r="D23" s="107" t="str">
        <f aca="false">D22</f>
        <v>①メールアドレスの入力チェック
②戻るボタンの追加
③確認ダイアログの追加</v>
      </c>
      <c r="E23" s="91" t="str">
        <f aca="false">E22</f>
        <v>受講生</v>
      </c>
      <c r="F23" s="91" t="str">
        <f aca="false">F22</f>
        <v>初級</v>
      </c>
      <c r="G23" s="91" t="str">
        <f aca="false">G22</f>
        <v>C</v>
      </c>
      <c r="H23" s="108" t="str">
        <f aca="false">H22</f>
        <v>試験</v>
      </c>
      <c r="I23" s="109" t="n">
        <f aca="false">I22</f>
        <v>1.94285714285714</v>
      </c>
      <c r="J23" s="94" t="s">
        <v>33</v>
      </c>
      <c r="K23" s="110"/>
      <c r="L23" s="96"/>
      <c r="M23" s="97" t="n">
        <f aca="false">M22</f>
        <v>0</v>
      </c>
      <c r="N23" s="98" t="n">
        <f aca="false">N22</f>
        <v>0</v>
      </c>
      <c r="O23" s="83"/>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5"/>
      <c r="AT23" s="86"/>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5"/>
      <c r="BY23" s="86"/>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5"/>
    </row>
    <row r="24" customFormat="false" ht="22.5" hidden="true" customHeight="false" outlineLevel="0" collapsed="false">
      <c r="A24" s="70" t="n">
        <f aca="false">(ROW()-6)/2</f>
        <v>9</v>
      </c>
      <c r="B24" s="71" t="n">
        <f aca="false">変更管理台帳!$A11</f>
        <v>5</v>
      </c>
      <c r="C24" s="72" t="str">
        <f aca="false">変更管理台帳!$B11</f>
        <v>パスワード再設定画面</v>
      </c>
      <c r="D24" s="73" t="str">
        <f aca="false">変更管理台帳!$C11</f>
        <v>①権限プルダウンの追加
②対象者特定の条件に権限を追加</v>
      </c>
      <c r="E24" s="74" t="str">
        <f aca="false">変更管理台帳!$G11</f>
        <v>受講生</v>
      </c>
      <c r="F24" s="75" t="str">
        <f aca="false">変更管理台帳!$K11</f>
        <v>初級</v>
      </c>
      <c r="G24" s="76" t="str">
        <f aca="false">変更管理台帳!$L11</f>
        <v>C</v>
      </c>
      <c r="H24" s="77" t="s">
        <v>31</v>
      </c>
      <c r="I24" s="78" t="n">
        <f aca="false">変更管理台帳!$AX11</f>
        <v>3.37142857142857</v>
      </c>
      <c r="J24" s="79" t="s">
        <v>32</v>
      </c>
      <c r="K24" s="80"/>
      <c r="L24" s="81"/>
      <c r="M24" s="76"/>
      <c r="N24" s="82" t="n">
        <f aca="false">IF(MAX(O24:DC24)&lt;&gt;0,IF(MAX(O25:DC25)/MAX(O24:DC24)=1,1,MAX(O25:DC25)/MAX(O24:DC24)),0)</f>
        <v>0</v>
      </c>
      <c r="O24" s="83"/>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5"/>
      <c r="AT24" s="86"/>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6"/>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5"/>
    </row>
    <row r="25" customFormat="false" ht="22.5" hidden="true" customHeight="false" outlineLevel="0" collapsed="false">
      <c r="A25" s="87" t="n">
        <f aca="false">A24</f>
        <v>9</v>
      </c>
      <c r="B25" s="88" t="n">
        <f aca="false">B24</f>
        <v>5</v>
      </c>
      <c r="C25" s="89" t="str">
        <f aca="false">C24</f>
        <v>パスワード再設定画面</v>
      </c>
      <c r="D25" s="90" t="str">
        <f aca="false">D24</f>
        <v>①権限プルダウンの追加
②対象者特定の条件に権限を追加</v>
      </c>
      <c r="E25" s="91" t="str">
        <f aca="false">E24</f>
        <v>受講生</v>
      </c>
      <c r="F25" s="91" t="str">
        <f aca="false">F24</f>
        <v>初級</v>
      </c>
      <c r="G25" s="91" t="str">
        <f aca="false">G24</f>
        <v>C</v>
      </c>
      <c r="H25" s="92" t="str">
        <f aca="false">H24</f>
        <v>製造</v>
      </c>
      <c r="I25" s="93" t="n">
        <f aca="false">I24</f>
        <v>3.37142857142857</v>
      </c>
      <c r="J25" s="94" t="s">
        <v>33</v>
      </c>
      <c r="K25" s="95"/>
      <c r="L25" s="96"/>
      <c r="M25" s="97" t="n">
        <f aca="false">M24</f>
        <v>0</v>
      </c>
      <c r="N25" s="98" t="n">
        <f aca="false">N24</f>
        <v>0</v>
      </c>
      <c r="O25" s="83"/>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5"/>
      <c r="AT25" s="86"/>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5"/>
      <c r="BY25" s="86"/>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5"/>
    </row>
    <row r="26" customFormat="false" ht="22.5" hidden="true" customHeight="false" outlineLevel="0" collapsed="false">
      <c r="A26" s="99" t="n">
        <f aca="false">(ROW()-6)/2</f>
        <v>10</v>
      </c>
      <c r="B26" s="100" t="n">
        <f aca="false">B25</f>
        <v>5</v>
      </c>
      <c r="C26" s="101" t="str">
        <f aca="false">C25</f>
        <v>パスワード再設定画面</v>
      </c>
      <c r="D26" s="102" t="str">
        <f aca="false">D25</f>
        <v>①権限プルダウンの追加
②対象者特定の条件に権限を追加</v>
      </c>
      <c r="E26" s="74" t="str">
        <f aca="false">E25</f>
        <v>受講生</v>
      </c>
      <c r="F26" s="74" t="str">
        <f aca="false">F25</f>
        <v>初級</v>
      </c>
      <c r="G26" s="74" t="str">
        <f aca="false">G25</f>
        <v>C</v>
      </c>
      <c r="H26" s="103" t="s">
        <v>34</v>
      </c>
      <c r="I26" s="78" t="n">
        <f aca="false">変更管理台帳!$BW11</f>
        <v>2.65714285714286</v>
      </c>
      <c r="J26" s="79" t="s">
        <v>32</v>
      </c>
      <c r="K26" s="81" t="str">
        <f aca="false">IF($L24&lt;&gt;"",WORKDAY($L24,1,祝日・休校日!$B$3:$B$62),"")</f>
        <v/>
      </c>
      <c r="L26" s="81" t="str">
        <f aca="false">IF($K26&lt;&gt;"",WORKDAY($K26,$I26 -0.11,祝日・休校日!$B$3:$B$62),"")</f>
        <v/>
      </c>
      <c r="M26" s="76" t="n">
        <f aca="false">M25</f>
        <v>0</v>
      </c>
      <c r="N26" s="82" t="n">
        <f aca="false">IF(MAX(O26:DC26)&lt;&gt;0,IF(MAX(O27:DC27)/MAX(O26:DC26)=1,1,MAX(O27:DC27)/MAX(O26:DC26)),0)</f>
        <v>0</v>
      </c>
      <c r="O26" s="83"/>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5"/>
      <c r="AT26" s="86"/>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6"/>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5"/>
    </row>
    <row r="27" customFormat="false" ht="22.5" hidden="true" customHeight="false" outlineLevel="0" collapsed="false">
      <c r="A27" s="104" t="n">
        <f aca="false">A26</f>
        <v>10</v>
      </c>
      <c r="B27" s="105" t="n">
        <f aca="false">B26</f>
        <v>5</v>
      </c>
      <c r="C27" s="106" t="str">
        <f aca="false">C26</f>
        <v>パスワード再設定画面</v>
      </c>
      <c r="D27" s="107" t="str">
        <f aca="false">D26</f>
        <v>①権限プルダウンの追加
②対象者特定の条件に権限を追加</v>
      </c>
      <c r="E27" s="91" t="str">
        <f aca="false">E26</f>
        <v>受講生</v>
      </c>
      <c r="F27" s="91" t="str">
        <f aca="false">F26</f>
        <v>初級</v>
      </c>
      <c r="G27" s="91" t="str">
        <f aca="false">G26</f>
        <v>C</v>
      </c>
      <c r="H27" s="108" t="str">
        <f aca="false">H26</f>
        <v>試験</v>
      </c>
      <c r="I27" s="109" t="n">
        <f aca="false">I26</f>
        <v>2.65714285714286</v>
      </c>
      <c r="J27" s="94" t="s">
        <v>33</v>
      </c>
      <c r="K27" s="110"/>
      <c r="L27" s="96"/>
      <c r="M27" s="97" t="n">
        <f aca="false">M26</f>
        <v>0</v>
      </c>
      <c r="N27" s="98" t="n">
        <f aca="false">N26</f>
        <v>0</v>
      </c>
      <c r="O27" s="83"/>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5"/>
      <c r="AT27" s="86"/>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5"/>
      <c r="BY27" s="86"/>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5"/>
    </row>
    <row r="28" customFormat="false" ht="18.75" hidden="true" customHeight="false" outlineLevel="0" collapsed="false">
      <c r="A28" s="70" t="n">
        <f aca="false">(ROW()-6)/2</f>
        <v>11</v>
      </c>
      <c r="B28" s="71" t="n">
        <f aca="false">変更管理台帳!$A12</f>
        <v>6</v>
      </c>
      <c r="C28" s="72" t="str">
        <f aca="false">変更管理台帳!$B12</f>
        <v>パスワード再設定画面</v>
      </c>
      <c r="D28" s="73" t="str">
        <f aca="false">変更管理台帳!$C12</f>
        <v>対象者が複数の場合の対応</v>
      </c>
      <c r="E28" s="74" t="str">
        <f aca="false">変更管理台帳!$G12</f>
        <v>受講生</v>
      </c>
      <c r="F28" s="75" t="str">
        <f aca="false">変更管理台帳!$K12</f>
        <v>初級</v>
      </c>
      <c r="G28" s="76" t="str">
        <f aca="false">変更管理台帳!$L12</f>
        <v>C</v>
      </c>
      <c r="H28" s="77" t="s">
        <v>31</v>
      </c>
      <c r="I28" s="78" t="n">
        <f aca="false">変更管理台帳!$AX12</f>
        <v>1.88571428571429</v>
      </c>
      <c r="J28" s="79" t="s">
        <v>32</v>
      </c>
      <c r="K28" s="80"/>
      <c r="L28" s="81"/>
      <c r="M28" s="76"/>
      <c r="N28" s="82" t="n">
        <f aca="false">IF(MAX(O28:DC28)&lt;&gt;0,IF(MAX(O29:DC29)/MAX(O28:DC28)=1,1,MAX(O29:DC29)/MAX(O28:DC28)),0)</f>
        <v>0</v>
      </c>
      <c r="O28" s="83"/>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5"/>
      <c r="AT28" s="86"/>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6"/>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5"/>
    </row>
    <row r="29" customFormat="false" ht="18.75" hidden="true" customHeight="false" outlineLevel="0" collapsed="false">
      <c r="A29" s="87" t="n">
        <f aca="false">A28</f>
        <v>11</v>
      </c>
      <c r="B29" s="88" t="n">
        <f aca="false">B28</f>
        <v>6</v>
      </c>
      <c r="C29" s="89" t="str">
        <f aca="false">C28</f>
        <v>パスワード再設定画面</v>
      </c>
      <c r="D29" s="90" t="str">
        <f aca="false">D28</f>
        <v>対象者が複数の場合の対応</v>
      </c>
      <c r="E29" s="91" t="str">
        <f aca="false">E28</f>
        <v>受講生</v>
      </c>
      <c r="F29" s="91" t="str">
        <f aca="false">F28</f>
        <v>初級</v>
      </c>
      <c r="G29" s="91" t="str">
        <f aca="false">G28</f>
        <v>C</v>
      </c>
      <c r="H29" s="92" t="str">
        <f aca="false">H28</f>
        <v>製造</v>
      </c>
      <c r="I29" s="93" t="n">
        <f aca="false">I28</f>
        <v>1.88571428571429</v>
      </c>
      <c r="J29" s="94" t="s">
        <v>33</v>
      </c>
      <c r="K29" s="95"/>
      <c r="L29" s="96"/>
      <c r="M29" s="97" t="n">
        <f aca="false">M28</f>
        <v>0</v>
      </c>
      <c r="N29" s="98" t="n">
        <f aca="false">N28</f>
        <v>0</v>
      </c>
      <c r="O29" s="83"/>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5"/>
      <c r="AT29" s="86"/>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5"/>
      <c r="BY29" s="86"/>
      <c r="BZ29" s="84"/>
      <c r="CA29" s="8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5"/>
    </row>
    <row r="30" customFormat="false" ht="18.75" hidden="true" customHeight="false" outlineLevel="0" collapsed="false">
      <c r="A30" s="99" t="n">
        <f aca="false">(ROW()-6)/2</f>
        <v>12</v>
      </c>
      <c r="B30" s="100" t="n">
        <f aca="false">B29</f>
        <v>6</v>
      </c>
      <c r="C30" s="101" t="str">
        <f aca="false">C29</f>
        <v>パスワード再設定画面</v>
      </c>
      <c r="D30" s="102" t="str">
        <f aca="false">D29</f>
        <v>対象者が複数の場合の対応</v>
      </c>
      <c r="E30" s="74" t="str">
        <f aca="false">E29</f>
        <v>受講生</v>
      </c>
      <c r="F30" s="74" t="str">
        <f aca="false">F29</f>
        <v>初級</v>
      </c>
      <c r="G30" s="74" t="str">
        <f aca="false">G29</f>
        <v>C</v>
      </c>
      <c r="H30" s="103" t="s">
        <v>34</v>
      </c>
      <c r="I30" s="78" t="n">
        <f aca="false">変更管理台帳!$BW12</f>
        <v>1.65714285714286</v>
      </c>
      <c r="J30" s="79" t="s">
        <v>32</v>
      </c>
      <c r="K30" s="81" t="str">
        <f aca="false">IF($L28&lt;&gt;"",WORKDAY($L28,1,祝日・休校日!$B$3:$B$62),"")</f>
        <v/>
      </c>
      <c r="L30" s="81" t="str">
        <f aca="false">IF($K30&lt;&gt;"",WORKDAY($K30,$I30 -0.11,祝日・休校日!$B$3:$B$62),"")</f>
        <v/>
      </c>
      <c r="M30" s="76" t="n">
        <f aca="false">M29</f>
        <v>0</v>
      </c>
      <c r="N30" s="82" t="n">
        <f aca="false">IF(MAX(O30:DC30)&lt;&gt;0,IF(MAX(O31:DC31)/MAX(O30:DC30)=1,1,MAX(O31:DC31)/MAX(O30:DC30)),0)</f>
        <v>0</v>
      </c>
      <c r="O30" s="83"/>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5"/>
      <c r="AT30" s="86"/>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6"/>
      <c r="BZ30" s="84"/>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5"/>
    </row>
    <row r="31" customFormat="false" ht="18.75" hidden="true" customHeight="false" outlineLevel="0" collapsed="false">
      <c r="A31" s="104" t="n">
        <f aca="false">A30</f>
        <v>12</v>
      </c>
      <c r="B31" s="105" t="n">
        <f aca="false">B30</f>
        <v>6</v>
      </c>
      <c r="C31" s="106" t="str">
        <f aca="false">C30</f>
        <v>パスワード再設定画面</v>
      </c>
      <c r="D31" s="107" t="str">
        <f aca="false">D30</f>
        <v>対象者が複数の場合の対応</v>
      </c>
      <c r="E31" s="91" t="str">
        <f aca="false">E30</f>
        <v>受講生</v>
      </c>
      <c r="F31" s="91" t="str">
        <f aca="false">F30</f>
        <v>初級</v>
      </c>
      <c r="G31" s="91" t="str">
        <f aca="false">G30</f>
        <v>C</v>
      </c>
      <c r="H31" s="108" t="str">
        <f aca="false">H30</f>
        <v>試験</v>
      </c>
      <c r="I31" s="109" t="n">
        <f aca="false">I30</f>
        <v>1.65714285714286</v>
      </c>
      <c r="J31" s="94" t="s">
        <v>33</v>
      </c>
      <c r="K31" s="110"/>
      <c r="L31" s="96"/>
      <c r="M31" s="97" t="n">
        <f aca="false">M30</f>
        <v>0</v>
      </c>
      <c r="N31" s="98" t="n">
        <f aca="false">N30</f>
        <v>0</v>
      </c>
      <c r="O31" s="83"/>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5"/>
      <c r="AT31" s="86"/>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5"/>
      <c r="BY31" s="86"/>
      <c r="BZ31" s="84"/>
      <c r="CA31" s="8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5"/>
    </row>
    <row r="32" customFormat="false" ht="24" hidden="true" customHeight="false" outlineLevel="0" collapsed="false">
      <c r="A32" s="70" t="n">
        <f aca="false">(ROW()-6)/2</f>
        <v>13</v>
      </c>
      <c r="B32" s="71" t="n">
        <f aca="false">変更管理台帳!$A13</f>
        <v>7</v>
      </c>
      <c r="C32" s="72" t="str">
        <f aca="false">変更管理台帳!$B13</f>
        <v>パスワード再設定画面(パスワード変更)</v>
      </c>
      <c r="D32" s="73" t="str">
        <f aca="false">変更管理台帳!$C13</f>
        <v>①ログインIDを変更
②確認モーダルの変更</v>
      </c>
      <c r="E32" s="74" t="str">
        <f aca="false">変更管理台帳!$G13</f>
        <v>受講生</v>
      </c>
      <c r="F32" s="75" t="str">
        <f aca="false">変更管理台帳!$K13</f>
        <v>基礎</v>
      </c>
      <c r="G32" s="76" t="str">
        <f aca="false">変更管理台帳!$L13</f>
        <v>C</v>
      </c>
      <c r="H32" s="77" t="s">
        <v>31</v>
      </c>
      <c r="I32" s="78" t="n">
        <f aca="false">変更管理台帳!$AX13</f>
        <v>2.48571428571429</v>
      </c>
      <c r="J32" s="79" t="s">
        <v>32</v>
      </c>
      <c r="K32" s="80" t="n">
        <v>45336</v>
      </c>
      <c r="L32" s="81" t="n">
        <f aca="false">IF($K32&lt;&gt;"",WORKDAY($K32,$I32 -0.11,祝日・休校日!$B$3:$B$62),"")</f>
        <v>45338</v>
      </c>
      <c r="M32" s="76"/>
      <c r="N32" s="82" t="n">
        <f aca="false">IF(MAX(O32:DC32)&lt;&gt;0,IF(MAX(O33:DC33)/MAX(O32:DC32)=1,1,MAX(O33:DC33)/MAX(O32:DC32)),0)</f>
        <v>0</v>
      </c>
      <c r="O32" s="83"/>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5"/>
      <c r="AT32" s="86"/>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6"/>
      <c r="BZ32" s="84"/>
      <c r="CA32" s="84"/>
      <c r="CB32" s="84"/>
      <c r="CC32" s="84"/>
      <c r="CD32" s="84"/>
      <c r="CE32" s="84"/>
      <c r="CF32" s="84"/>
      <c r="CG32" s="84"/>
      <c r="CH32" s="84"/>
      <c r="CI32" s="84"/>
      <c r="CJ32" s="84"/>
      <c r="CK32" s="84"/>
      <c r="CL32" s="84"/>
      <c r="CM32" s="84"/>
      <c r="CN32" s="84"/>
      <c r="CO32" s="84"/>
      <c r="CP32" s="84"/>
      <c r="CQ32" s="84"/>
      <c r="CR32" s="84"/>
      <c r="CS32" s="84"/>
      <c r="CT32" s="84"/>
      <c r="CU32" s="84"/>
      <c r="CV32" s="84"/>
      <c r="CW32" s="84"/>
      <c r="CX32" s="84"/>
      <c r="CY32" s="84"/>
      <c r="CZ32" s="84"/>
      <c r="DA32" s="84"/>
      <c r="DB32" s="84"/>
      <c r="DC32" s="85"/>
    </row>
    <row r="33" customFormat="false" ht="24" hidden="true" customHeight="false" outlineLevel="0" collapsed="false">
      <c r="A33" s="87" t="n">
        <f aca="false">A32</f>
        <v>13</v>
      </c>
      <c r="B33" s="88" t="n">
        <f aca="false">B32</f>
        <v>7</v>
      </c>
      <c r="C33" s="89" t="str">
        <f aca="false">C32</f>
        <v>パスワード再設定画面(パスワード変更)</v>
      </c>
      <c r="D33" s="90" t="str">
        <f aca="false">D32</f>
        <v>①ログインIDを変更
②確認モーダルの変更</v>
      </c>
      <c r="E33" s="91" t="str">
        <f aca="false">E32</f>
        <v>受講生</v>
      </c>
      <c r="F33" s="91" t="str">
        <f aca="false">F32</f>
        <v>基礎</v>
      </c>
      <c r="G33" s="91" t="str">
        <f aca="false">G32</f>
        <v>C</v>
      </c>
      <c r="H33" s="92" t="str">
        <f aca="false">H32</f>
        <v>製造</v>
      </c>
      <c r="I33" s="93" t="n">
        <f aca="false">I32</f>
        <v>2.48571428571429</v>
      </c>
      <c r="J33" s="94" t="s">
        <v>33</v>
      </c>
      <c r="K33" s="95"/>
      <c r="L33" s="96"/>
      <c r="M33" s="97" t="n">
        <f aca="false">M32</f>
        <v>0</v>
      </c>
      <c r="N33" s="98" t="n">
        <f aca="false">N32</f>
        <v>0</v>
      </c>
      <c r="O33" s="83"/>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5"/>
      <c r="AT33" s="86"/>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5"/>
      <c r="BY33" s="86"/>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5"/>
    </row>
    <row r="34" customFormat="false" ht="24" hidden="true" customHeight="false" outlineLevel="0" collapsed="false">
      <c r="A34" s="99" t="n">
        <f aca="false">(ROW()-6)/2</f>
        <v>14</v>
      </c>
      <c r="B34" s="100" t="n">
        <f aca="false">B33</f>
        <v>7</v>
      </c>
      <c r="C34" s="101" t="str">
        <f aca="false">C33</f>
        <v>パスワード再設定画面(パスワード変更)</v>
      </c>
      <c r="D34" s="102" t="str">
        <f aca="false">D33</f>
        <v>①ログインIDを変更
②確認モーダルの変更</v>
      </c>
      <c r="E34" s="74" t="str">
        <f aca="false">E33</f>
        <v>受講生</v>
      </c>
      <c r="F34" s="74" t="str">
        <f aca="false">F33</f>
        <v>基礎</v>
      </c>
      <c r="G34" s="74" t="str">
        <f aca="false">G33</f>
        <v>C</v>
      </c>
      <c r="H34" s="103" t="s">
        <v>34</v>
      </c>
      <c r="I34" s="78" t="n">
        <f aca="false">変更管理台帳!$BW13</f>
        <v>1.17142857142857</v>
      </c>
      <c r="J34" s="79" t="s">
        <v>32</v>
      </c>
      <c r="K34" s="81" t="n">
        <f aca="false">IF($L32&lt;&gt;"",WORKDAY($L32,1,祝日・休校日!$B$3:$B$62),"")</f>
        <v>45341</v>
      </c>
      <c r="L34" s="81" t="n">
        <f aca="false">IF($K34&lt;&gt;"",WORKDAY($K34,$I34 -0.11,祝日・休校日!$B$3:$B$62),"")</f>
        <v>45342</v>
      </c>
      <c r="M34" s="76" t="n">
        <f aca="false">M33</f>
        <v>0</v>
      </c>
      <c r="N34" s="82" t="n">
        <f aca="false">IF(MAX(O34:DC34)&lt;&gt;0,IF(MAX(O35:DC35)/MAX(O34:DC34)=1,1,MAX(O35:DC35)/MAX(O34:DC34)),0)</f>
        <v>0</v>
      </c>
      <c r="O34" s="83"/>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5"/>
      <c r="AT34" s="86"/>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6"/>
      <c r="BZ34" s="84"/>
      <c r="CA34" s="84"/>
      <c r="CB34" s="84"/>
      <c r="CC34" s="84"/>
      <c r="CD34" s="84"/>
      <c r="CE34" s="84"/>
      <c r="CF34" s="84"/>
      <c r="CG34" s="84"/>
      <c r="CH34" s="84"/>
      <c r="CI34" s="84"/>
      <c r="CJ34" s="84"/>
      <c r="CK34" s="84"/>
      <c r="CL34" s="84"/>
      <c r="CM34" s="84"/>
      <c r="CN34" s="84"/>
      <c r="CO34" s="84"/>
      <c r="CP34" s="84"/>
      <c r="CQ34" s="84"/>
      <c r="CR34" s="84"/>
      <c r="CS34" s="84"/>
      <c r="CT34" s="84"/>
      <c r="CU34" s="84"/>
      <c r="CV34" s="84"/>
      <c r="CW34" s="84"/>
      <c r="CX34" s="84"/>
      <c r="CY34" s="84"/>
      <c r="CZ34" s="84"/>
      <c r="DA34" s="84"/>
      <c r="DB34" s="84"/>
      <c r="DC34" s="85"/>
    </row>
    <row r="35" customFormat="false" ht="24" hidden="true" customHeight="false" outlineLevel="0" collapsed="false">
      <c r="A35" s="104" t="n">
        <f aca="false">A34</f>
        <v>14</v>
      </c>
      <c r="B35" s="105" t="n">
        <f aca="false">B34</f>
        <v>7</v>
      </c>
      <c r="C35" s="106" t="str">
        <f aca="false">C34</f>
        <v>パスワード再設定画面(パスワード変更)</v>
      </c>
      <c r="D35" s="107" t="str">
        <f aca="false">D34</f>
        <v>①ログインIDを変更
②確認モーダルの変更</v>
      </c>
      <c r="E35" s="91" t="str">
        <f aca="false">E34</f>
        <v>受講生</v>
      </c>
      <c r="F35" s="91" t="str">
        <f aca="false">F34</f>
        <v>基礎</v>
      </c>
      <c r="G35" s="91" t="str">
        <f aca="false">G34</f>
        <v>C</v>
      </c>
      <c r="H35" s="108" t="str">
        <f aca="false">H34</f>
        <v>試験</v>
      </c>
      <c r="I35" s="109" t="n">
        <f aca="false">I34</f>
        <v>1.17142857142857</v>
      </c>
      <c r="J35" s="94" t="s">
        <v>33</v>
      </c>
      <c r="K35" s="110"/>
      <c r="L35" s="96"/>
      <c r="M35" s="97" t="n">
        <f aca="false">M34</f>
        <v>0</v>
      </c>
      <c r="N35" s="98" t="n">
        <f aca="false">N34</f>
        <v>0</v>
      </c>
      <c r="O35" s="83"/>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5"/>
      <c r="AT35" s="86"/>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5"/>
      <c r="BY35" s="86"/>
      <c r="BZ35" s="84"/>
      <c r="CA35" s="84"/>
      <c r="CB35" s="84"/>
      <c r="CC35" s="84"/>
      <c r="CD35" s="84"/>
      <c r="CE35" s="84"/>
      <c r="CF35" s="84"/>
      <c r="CG35" s="84"/>
      <c r="CH35" s="84"/>
      <c r="CI35" s="84"/>
      <c r="CJ35" s="84"/>
      <c r="CK35" s="84"/>
      <c r="CL35" s="84"/>
      <c r="CM35" s="84"/>
      <c r="CN35" s="84"/>
      <c r="CO35" s="84"/>
      <c r="CP35" s="84"/>
      <c r="CQ35" s="84"/>
      <c r="CR35" s="84"/>
      <c r="CS35" s="84"/>
      <c r="CT35" s="84"/>
      <c r="CU35" s="84"/>
      <c r="CV35" s="84"/>
      <c r="CW35" s="84"/>
      <c r="CX35" s="84"/>
      <c r="CY35" s="84"/>
      <c r="CZ35" s="84"/>
      <c r="DA35" s="84"/>
      <c r="DB35" s="84"/>
      <c r="DC35" s="85"/>
    </row>
    <row r="36" customFormat="false" ht="33.75" hidden="true" customHeight="false" outlineLevel="0" collapsed="false">
      <c r="A36" s="70" t="n">
        <f aca="false">(ROW()-6)/2</f>
        <v>15</v>
      </c>
      <c r="B36" s="71" t="n">
        <f aca="false">変更管理台帳!$A14</f>
        <v>8</v>
      </c>
      <c r="C36" s="72" t="str">
        <f aca="false">変更管理台帳!$B14</f>
        <v>パスワード変更画面</v>
      </c>
      <c r="D36" s="73" t="str">
        <f aca="false">変更管理台帳!$C14</f>
        <v>①ヘッダーのメニュー表示
②戻るボタンの追加
③確認モーダルの変更</v>
      </c>
      <c r="E36" s="74" t="str">
        <f aca="false">変更管理台帳!$G14</f>
        <v>受講生</v>
      </c>
      <c r="F36" s="75" t="str">
        <f aca="false">変更管理台帳!$K14</f>
        <v>基礎</v>
      </c>
      <c r="G36" s="76" t="n">
        <f aca="false">変更管理台帳!$L14</f>
        <v>0</v>
      </c>
      <c r="H36" s="77" t="s">
        <v>31</v>
      </c>
      <c r="I36" s="78" t="n">
        <f aca="false">変更管理台帳!$AX14</f>
        <v>2.65714285714286</v>
      </c>
      <c r="J36" s="79" t="s">
        <v>32</v>
      </c>
      <c r="K36" s="80"/>
      <c r="L36" s="81" t="str">
        <f aca="false">IF($K36&lt;&gt;"",WORKDAY($K36,$I36 -0.11,祝日・休校日!$B$3:$B$62),"")</f>
        <v/>
      </c>
      <c r="M36" s="76"/>
      <c r="N36" s="82" t="n">
        <f aca="false">IF(MAX(O36:DC36)&lt;&gt;0,IF(MAX(O37:DC37)/MAX(O36:DC36)=1,1,MAX(O37:DC37)/MAX(O36:DC36)),0)</f>
        <v>0</v>
      </c>
      <c r="O36" s="83"/>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5"/>
      <c r="AT36" s="86"/>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6"/>
      <c r="BZ36" s="84"/>
      <c r="CA36" s="84"/>
      <c r="CB36" s="84"/>
      <c r="CC36" s="84"/>
      <c r="CD36" s="84"/>
      <c r="CE36" s="84"/>
      <c r="CF36" s="84"/>
      <c r="CG36" s="84"/>
      <c r="CH36" s="84"/>
      <c r="CI36" s="84"/>
      <c r="CJ36" s="84"/>
      <c r="CK36" s="84"/>
      <c r="CL36" s="84"/>
      <c r="CM36" s="84"/>
      <c r="CN36" s="84"/>
      <c r="CO36" s="84"/>
      <c r="CP36" s="84"/>
      <c r="CQ36" s="84"/>
      <c r="CR36" s="84"/>
      <c r="CS36" s="84"/>
      <c r="CT36" s="84"/>
      <c r="CU36" s="84"/>
      <c r="CV36" s="84"/>
      <c r="CW36" s="84"/>
      <c r="CX36" s="84"/>
      <c r="CY36" s="84"/>
      <c r="CZ36" s="84"/>
      <c r="DA36" s="84"/>
      <c r="DB36" s="84"/>
      <c r="DC36" s="85"/>
    </row>
    <row r="37" customFormat="false" ht="33.75" hidden="true" customHeight="false" outlineLevel="0" collapsed="false">
      <c r="A37" s="87" t="n">
        <f aca="false">A36</f>
        <v>15</v>
      </c>
      <c r="B37" s="88" t="n">
        <f aca="false">B36</f>
        <v>8</v>
      </c>
      <c r="C37" s="89" t="str">
        <f aca="false">C36</f>
        <v>パスワード変更画面</v>
      </c>
      <c r="D37" s="90" t="str">
        <f aca="false">D36</f>
        <v>①ヘッダーのメニュー表示
②戻るボタンの追加
③確認モーダルの変更</v>
      </c>
      <c r="E37" s="91" t="str">
        <f aca="false">E36</f>
        <v>受講生</v>
      </c>
      <c r="F37" s="91" t="str">
        <f aca="false">F36</f>
        <v>基礎</v>
      </c>
      <c r="G37" s="91" t="n">
        <f aca="false">G36</f>
        <v>0</v>
      </c>
      <c r="H37" s="92" t="str">
        <f aca="false">H36</f>
        <v>製造</v>
      </c>
      <c r="I37" s="93" t="n">
        <f aca="false">I36</f>
        <v>2.65714285714286</v>
      </c>
      <c r="J37" s="94" t="s">
        <v>33</v>
      </c>
      <c r="K37" s="95"/>
      <c r="L37" s="96"/>
      <c r="M37" s="97" t="n">
        <f aca="false">M36</f>
        <v>0</v>
      </c>
      <c r="N37" s="98" t="n">
        <f aca="false">N36</f>
        <v>0</v>
      </c>
      <c r="O37" s="83"/>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5"/>
      <c r="AT37" s="86"/>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5"/>
      <c r="BY37" s="86"/>
      <c r="BZ37" s="84"/>
      <c r="CA37" s="84"/>
      <c r="CB37" s="84"/>
      <c r="CC37" s="84"/>
      <c r="CD37" s="84"/>
      <c r="CE37" s="84"/>
      <c r="CF37" s="84"/>
      <c r="CG37" s="84"/>
      <c r="CH37" s="84"/>
      <c r="CI37" s="84"/>
      <c r="CJ37" s="84"/>
      <c r="CK37" s="84"/>
      <c r="CL37" s="84"/>
      <c r="CM37" s="84"/>
      <c r="CN37" s="84"/>
      <c r="CO37" s="84"/>
      <c r="CP37" s="84"/>
      <c r="CQ37" s="84"/>
      <c r="CR37" s="84"/>
      <c r="CS37" s="84"/>
      <c r="CT37" s="84"/>
      <c r="CU37" s="84"/>
      <c r="CV37" s="84"/>
      <c r="CW37" s="84"/>
      <c r="CX37" s="84"/>
      <c r="CY37" s="84"/>
      <c r="CZ37" s="84"/>
      <c r="DA37" s="84"/>
      <c r="DB37" s="84"/>
      <c r="DC37" s="85"/>
    </row>
    <row r="38" customFormat="false" ht="33.75" hidden="true" customHeight="false" outlineLevel="0" collapsed="false">
      <c r="A38" s="99" t="n">
        <f aca="false">(ROW()-6)/2</f>
        <v>16</v>
      </c>
      <c r="B38" s="100" t="n">
        <f aca="false">B37</f>
        <v>8</v>
      </c>
      <c r="C38" s="101" t="str">
        <f aca="false">C37</f>
        <v>パスワード変更画面</v>
      </c>
      <c r="D38" s="102" t="str">
        <f aca="false">D37</f>
        <v>①ヘッダーのメニュー表示
②戻るボタンの追加
③確認モーダルの変更</v>
      </c>
      <c r="E38" s="74" t="str">
        <f aca="false">E37</f>
        <v>受講生</v>
      </c>
      <c r="F38" s="74" t="str">
        <f aca="false">F37</f>
        <v>基礎</v>
      </c>
      <c r="G38" s="74" t="n">
        <f aca="false">G37</f>
        <v>0</v>
      </c>
      <c r="H38" s="103" t="s">
        <v>34</v>
      </c>
      <c r="I38" s="78" t="n">
        <f aca="false">変更管理台帳!$BW14</f>
        <v>2.11428571428571</v>
      </c>
      <c r="J38" s="79" t="s">
        <v>32</v>
      </c>
      <c r="K38" s="81" t="str">
        <f aca="false">IF($L36&lt;&gt;"",WORKDAY($L36,1,祝日・休校日!$B$3:$B$62),"")</f>
        <v/>
      </c>
      <c r="L38" s="81" t="str">
        <f aca="false">IF($K38&lt;&gt;"",WORKDAY($K38,$I38 -0.11,祝日・休校日!$B$3:$B$62),"")</f>
        <v/>
      </c>
      <c r="M38" s="76" t="n">
        <f aca="false">M37</f>
        <v>0</v>
      </c>
      <c r="N38" s="82" t="n">
        <f aca="false">IF(MAX(O38:DC38)&lt;&gt;0,IF(MAX(O39:DC39)/MAX(O38:DC38)=1,1,MAX(O39:DC39)/MAX(O38:DC38)),0)</f>
        <v>0</v>
      </c>
      <c r="O38" s="83"/>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5"/>
      <c r="AT38" s="86"/>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6"/>
      <c r="BZ38" s="84"/>
      <c r="CA38" s="84"/>
      <c r="CB38" s="84"/>
      <c r="CC38" s="84"/>
      <c r="CD38" s="84"/>
      <c r="CE38" s="84"/>
      <c r="CF38" s="84"/>
      <c r="CG38" s="84"/>
      <c r="CH38" s="84"/>
      <c r="CI38" s="84"/>
      <c r="CJ38" s="84"/>
      <c r="CK38" s="84"/>
      <c r="CL38" s="84"/>
      <c r="CM38" s="84"/>
      <c r="CN38" s="84"/>
      <c r="CO38" s="84"/>
      <c r="CP38" s="84"/>
      <c r="CQ38" s="84"/>
      <c r="CR38" s="84"/>
      <c r="CS38" s="84"/>
      <c r="CT38" s="84"/>
      <c r="CU38" s="84"/>
      <c r="CV38" s="84"/>
      <c r="CW38" s="84"/>
      <c r="CX38" s="84"/>
      <c r="CY38" s="84"/>
      <c r="CZ38" s="84"/>
      <c r="DA38" s="84"/>
      <c r="DB38" s="84"/>
      <c r="DC38" s="85"/>
    </row>
    <row r="39" customFormat="false" ht="33.75" hidden="true" customHeight="false" outlineLevel="0" collapsed="false">
      <c r="A39" s="104" t="n">
        <f aca="false">A38</f>
        <v>16</v>
      </c>
      <c r="B39" s="105" t="n">
        <f aca="false">B38</f>
        <v>8</v>
      </c>
      <c r="C39" s="106" t="str">
        <f aca="false">C38</f>
        <v>パスワード変更画面</v>
      </c>
      <c r="D39" s="107" t="str">
        <f aca="false">D38</f>
        <v>①ヘッダーのメニュー表示
②戻るボタンの追加
③確認モーダルの変更</v>
      </c>
      <c r="E39" s="91" t="str">
        <f aca="false">E38</f>
        <v>受講生</v>
      </c>
      <c r="F39" s="91" t="str">
        <f aca="false">F38</f>
        <v>基礎</v>
      </c>
      <c r="G39" s="91" t="n">
        <f aca="false">G38</f>
        <v>0</v>
      </c>
      <c r="H39" s="108" t="str">
        <f aca="false">H38</f>
        <v>試験</v>
      </c>
      <c r="I39" s="109" t="n">
        <f aca="false">I38</f>
        <v>2.11428571428571</v>
      </c>
      <c r="J39" s="94" t="s">
        <v>33</v>
      </c>
      <c r="K39" s="110"/>
      <c r="L39" s="96"/>
      <c r="M39" s="97" t="n">
        <f aca="false">M38</f>
        <v>0</v>
      </c>
      <c r="N39" s="98" t="n">
        <f aca="false">N38</f>
        <v>0</v>
      </c>
      <c r="O39" s="83"/>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5"/>
      <c r="AT39" s="86"/>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5"/>
      <c r="BY39" s="86"/>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5"/>
    </row>
    <row r="40" customFormat="false" ht="36" hidden="true" customHeight="false" outlineLevel="0" collapsed="false">
      <c r="A40" s="70" t="n">
        <f aca="false">(ROW()-6)/2</f>
        <v>17</v>
      </c>
      <c r="B40" s="71" t="n">
        <f aca="false">変更管理台帳!$A15</f>
        <v>9</v>
      </c>
      <c r="C40" s="72" t="str">
        <f aca="false">変更管理台帳!$B15</f>
        <v>①不正アクセス画面、エラー画面
②404画面</v>
      </c>
      <c r="D40" s="73" t="str">
        <f aca="false">変更管理台帳!$C15</f>
        <v>ホーム画面に戻るボタン追加</v>
      </c>
      <c r="E40" s="74" t="str">
        <f aca="false">変更管理台帳!$G15</f>
        <v>受講生</v>
      </c>
      <c r="F40" s="75" t="str">
        <f aca="false">変更管理台帳!$K15</f>
        <v>基礎</v>
      </c>
      <c r="G40" s="76" t="n">
        <f aca="false">変更管理台帳!$L15</f>
        <v>0</v>
      </c>
      <c r="H40" s="77" t="s">
        <v>31</v>
      </c>
      <c r="I40" s="78" t="n">
        <f aca="false">変更管理台帳!$AX15</f>
        <v>1.02857142857143</v>
      </c>
      <c r="J40" s="79" t="s">
        <v>32</v>
      </c>
      <c r="K40" s="80"/>
      <c r="L40" s="81" t="str">
        <f aca="false">IF($K40&lt;&gt;"",WORKDAY($K40,$I40 -0.11,祝日・休校日!$B$3:$B$62),"")</f>
        <v/>
      </c>
      <c r="M40" s="76"/>
      <c r="N40" s="82" t="n">
        <f aca="false">IF(MAX(O40:DC40)&lt;&gt;0,IF(MAX(O41:DC41)/MAX(O40:DC40)=1,1,MAX(O41:DC41)/MAX(O40:DC40)),0)</f>
        <v>0</v>
      </c>
      <c r="O40" s="83"/>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5"/>
      <c r="AT40" s="86"/>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6"/>
      <c r="BZ40" s="84"/>
      <c r="CA40" s="84"/>
      <c r="CB40" s="84"/>
      <c r="CC40" s="84"/>
      <c r="CD40" s="84"/>
      <c r="CE40" s="84"/>
      <c r="CF40" s="84"/>
      <c r="CG40" s="84"/>
      <c r="CH40" s="84"/>
      <c r="CI40" s="84"/>
      <c r="CJ40" s="84"/>
      <c r="CK40" s="84"/>
      <c r="CL40" s="84"/>
      <c r="CM40" s="84"/>
      <c r="CN40" s="84"/>
      <c r="CO40" s="84"/>
      <c r="CP40" s="84"/>
      <c r="CQ40" s="84"/>
      <c r="CR40" s="84"/>
      <c r="CS40" s="84"/>
      <c r="CT40" s="84"/>
      <c r="CU40" s="84"/>
      <c r="CV40" s="84"/>
      <c r="CW40" s="84"/>
      <c r="CX40" s="84"/>
      <c r="CY40" s="84"/>
      <c r="CZ40" s="84"/>
      <c r="DA40" s="84"/>
      <c r="DB40" s="84"/>
      <c r="DC40" s="85"/>
    </row>
    <row r="41" customFormat="false" ht="36" hidden="true" customHeight="false" outlineLevel="0" collapsed="false">
      <c r="A41" s="87" t="n">
        <f aca="false">A40</f>
        <v>17</v>
      </c>
      <c r="B41" s="88" t="n">
        <f aca="false">B40</f>
        <v>9</v>
      </c>
      <c r="C41" s="89" t="str">
        <f aca="false">C40</f>
        <v>①不正アクセス画面、エラー画面
②404画面</v>
      </c>
      <c r="D41" s="90" t="str">
        <f aca="false">D40</f>
        <v>ホーム画面に戻るボタン追加</v>
      </c>
      <c r="E41" s="91" t="str">
        <f aca="false">E40</f>
        <v>受講生</v>
      </c>
      <c r="F41" s="91" t="str">
        <f aca="false">F40</f>
        <v>基礎</v>
      </c>
      <c r="G41" s="91" t="n">
        <f aca="false">G40</f>
        <v>0</v>
      </c>
      <c r="H41" s="92" t="str">
        <f aca="false">H40</f>
        <v>製造</v>
      </c>
      <c r="I41" s="93" t="n">
        <f aca="false">I40</f>
        <v>1.02857142857143</v>
      </c>
      <c r="J41" s="94" t="s">
        <v>33</v>
      </c>
      <c r="K41" s="95"/>
      <c r="L41" s="96"/>
      <c r="M41" s="97" t="n">
        <f aca="false">M40</f>
        <v>0</v>
      </c>
      <c r="N41" s="98" t="n">
        <f aca="false">N40</f>
        <v>0</v>
      </c>
      <c r="O41" s="83"/>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5"/>
      <c r="AT41" s="86"/>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5"/>
      <c r="BY41" s="86"/>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5"/>
    </row>
    <row r="42" customFormat="false" ht="36" hidden="true" customHeight="false" outlineLevel="0" collapsed="false">
      <c r="A42" s="99" t="n">
        <f aca="false">(ROW()-6)/2</f>
        <v>18</v>
      </c>
      <c r="B42" s="100" t="n">
        <f aca="false">B41</f>
        <v>9</v>
      </c>
      <c r="C42" s="101" t="str">
        <f aca="false">C41</f>
        <v>①不正アクセス画面、エラー画面
②404画面</v>
      </c>
      <c r="D42" s="102" t="str">
        <f aca="false">D41</f>
        <v>ホーム画面に戻るボタン追加</v>
      </c>
      <c r="E42" s="74" t="str">
        <f aca="false">E41</f>
        <v>受講生</v>
      </c>
      <c r="F42" s="74" t="str">
        <f aca="false">F41</f>
        <v>基礎</v>
      </c>
      <c r="G42" s="74" t="n">
        <f aca="false">G41</f>
        <v>0</v>
      </c>
      <c r="H42" s="103" t="s">
        <v>34</v>
      </c>
      <c r="I42" s="78" t="n">
        <f aca="false">変更管理台帳!$BW15</f>
        <v>1.37142857142857</v>
      </c>
      <c r="J42" s="79" t="s">
        <v>32</v>
      </c>
      <c r="K42" s="81" t="str">
        <f aca="false">IF($L40&lt;&gt;"",WORKDAY($L40,1,祝日・休校日!$B$3:$B$62),"")</f>
        <v/>
      </c>
      <c r="L42" s="81" t="str">
        <f aca="false">IF($K42&lt;&gt;"",WORKDAY($K42,$I42 -0.11,祝日・休校日!$B$3:$B$62),"")</f>
        <v/>
      </c>
      <c r="M42" s="76" t="n">
        <f aca="false">M41</f>
        <v>0</v>
      </c>
      <c r="N42" s="82" t="n">
        <f aca="false">IF(MAX(O42:DC42)&lt;&gt;0,IF(MAX(O43:DC43)/MAX(O42:DC42)=1,1,MAX(O43:DC43)/MAX(O42:DC42)),0)</f>
        <v>0</v>
      </c>
      <c r="O42" s="83"/>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5"/>
      <c r="AT42" s="86"/>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6"/>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5"/>
    </row>
    <row r="43" customFormat="false" ht="36" hidden="true" customHeight="false" outlineLevel="0" collapsed="false">
      <c r="A43" s="104" t="n">
        <f aca="false">A42</f>
        <v>18</v>
      </c>
      <c r="B43" s="105" t="n">
        <f aca="false">B42</f>
        <v>9</v>
      </c>
      <c r="C43" s="106" t="str">
        <f aca="false">C42</f>
        <v>①不正アクセス画面、エラー画面
②404画面</v>
      </c>
      <c r="D43" s="107" t="str">
        <f aca="false">D42</f>
        <v>ホーム画面に戻るボタン追加</v>
      </c>
      <c r="E43" s="91" t="str">
        <f aca="false">E42</f>
        <v>受講生</v>
      </c>
      <c r="F43" s="91" t="str">
        <f aca="false">F42</f>
        <v>基礎</v>
      </c>
      <c r="G43" s="91" t="n">
        <f aca="false">G42</f>
        <v>0</v>
      </c>
      <c r="H43" s="108" t="str">
        <f aca="false">H42</f>
        <v>試験</v>
      </c>
      <c r="I43" s="109" t="n">
        <f aca="false">I42</f>
        <v>1.37142857142857</v>
      </c>
      <c r="J43" s="94" t="s">
        <v>33</v>
      </c>
      <c r="K43" s="110"/>
      <c r="L43" s="96"/>
      <c r="M43" s="97" t="n">
        <f aca="false">M42</f>
        <v>0</v>
      </c>
      <c r="N43" s="98" t="n">
        <f aca="false">N42</f>
        <v>0</v>
      </c>
      <c r="O43" s="83"/>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5"/>
      <c r="AT43" s="86"/>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5"/>
      <c r="BY43" s="86"/>
      <c r="BZ43" s="84"/>
      <c r="CA43" s="84"/>
      <c r="CB43" s="84"/>
      <c r="CC43" s="84"/>
      <c r="CD43" s="84"/>
      <c r="CE43" s="84"/>
      <c r="CF43" s="84"/>
      <c r="CG43" s="84"/>
      <c r="CH43" s="84"/>
      <c r="CI43" s="84"/>
      <c r="CJ43" s="84"/>
      <c r="CK43" s="84"/>
      <c r="CL43" s="84"/>
      <c r="CM43" s="84"/>
      <c r="CN43" s="84"/>
      <c r="CO43" s="84"/>
      <c r="CP43" s="84"/>
      <c r="CQ43" s="84"/>
      <c r="CR43" s="84"/>
      <c r="CS43" s="84"/>
      <c r="CT43" s="84"/>
      <c r="CU43" s="84"/>
      <c r="CV43" s="84"/>
      <c r="CW43" s="84"/>
      <c r="CX43" s="84"/>
      <c r="CY43" s="84"/>
      <c r="CZ43" s="84"/>
      <c r="DA43" s="84"/>
      <c r="DB43" s="84"/>
      <c r="DC43" s="85"/>
    </row>
    <row r="44" customFormat="false" ht="18.75" hidden="true" customHeight="false" outlineLevel="0" collapsed="false">
      <c r="A44" s="70" t="n">
        <f aca="false">(ROW()-6)/2</f>
        <v>19</v>
      </c>
      <c r="B44" s="71" t="n">
        <f aca="false">変更管理台帳!$A16</f>
        <v>10</v>
      </c>
      <c r="C44" s="72" t="str">
        <f aca="false">変更管理台帳!$B16</f>
        <v>ヘルプ画面</v>
      </c>
      <c r="D44" s="73" t="str">
        <f aca="false">変更管理台帳!$C16</f>
        <v>ヘルプ画面の新規作成</v>
      </c>
      <c r="E44" s="74" t="str">
        <f aca="false">変更管理台帳!$G16</f>
        <v>受講生</v>
      </c>
      <c r="F44" s="75" t="str">
        <f aca="false">変更管理台帳!$K16</f>
        <v>初級</v>
      </c>
      <c r="G44" s="76" t="str">
        <f aca="false">変更管理台帳!$L16</f>
        <v>A</v>
      </c>
      <c r="H44" s="77" t="s">
        <v>31</v>
      </c>
      <c r="I44" s="78" t="n">
        <f aca="false">変更管理台帳!$AX16</f>
        <v>2.4</v>
      </c>
      <c r="J44" s="79" t="s">
        <v>32</v>
      </c>
      <c r="K44" s="80" t="n">
        <v>45355</v>
      </c>
      <c r="L44" s="81" t="n">
        <f aca="false">IF($K44&lt;&gt;"",WORKDAY($K44,$I44 -0.11,祝日・休校日!$B$3:$B$62),"")</f>
        <v>45357</v>
      </c>
      <c r="M44" s="76"/>
      <c r="N44" s="82" t="n">
        <f aca="false">IF(MAX(O44:DC44)&lt;&gt;0,IF(MAX(O45:DC45)/MAX(O44:DC44)=1,1,MAX(O45:DC45)/MAX(O44:DC44)),0)</f>
        <v>0</v>
      </c>
      <c r="O44" s="83"/>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5"/>
      <c r="AT44" s="86"/>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6"/>
      <c r="BZ44" s="84"/>
      <c r="CA44" s="84"/>
      <c r="CB44" s="84"/>
      <c r="CC44" s="84"/>
      <c r="CD44" s="84"/>
      <c r="CE44" s="84"/>
      <c r="CF44" s="84"/>
      <c r="CG44" s="84"/>
      <c r="CH44" s="84"/>
      <c r="CI44" s="84"/>
      <c r="CJ44" s="84"/>
      <c r="CK44" s="84"/>
      <c r="CL44" s="84"/>
      <c r="CM44" s="84"/>
      <c r="CN44" s="84"/>
      <c r="CO44" s="84"/>
      <c r="CP44" s="84"/>
      <c r="CQ44" s="84"/>
      <c r="CR44" s="84"/>
      <c r="CS44" s="84"/>
      <c r="CT44" s="84"/>
      <c r="CU44" s="84"/>
      <c r="CV44" s="84"/>
      <c r="CW44" s="84"/>
      <c r="CX44" s="84"/>
      <c r="CY44" s="84"/>
      <c r="CZ44" s="84"/>
      <c r="DA44" s="84"/>
      <c r="DB44" s="84"/>
      <c r="DC44" s="85"/>
    </row>
    <row r="45" customFormat="false" ht="18.75" hidden="true" customHeight="false" outlineLevel="0" collapsed="false">
      <c r="A45" s="87" t="n">
        <f aca="false">A44</f>
        <v>19</v>
      </c>
      <c r="B45" s="88" t="n">
        <f aca="false">B44</f>
        <v>10</v>
      </c>
      <c r="C45" s="89" t="str">
        <f aca="false">C44</f>
        <v>ヘルプ画面</v>
      </c>
      <c r="D45" s="90" t="str">
        <f aca="false">D44</f>
        <v>ヘルプ画面の新規作成</v>
      </c>
      <c r="E45" s="91" t="str">
        <f aca="false">E44</f>
        <v>受講生</v>
      </c>
      <c r="F45" s="91" t="str">
        <f aca="false">F44</f>
        <v>初級</v>
      </c>
      <c r="G45" s="91" t="str">
        <f aca="false">G44</f>
        <v>A</v>
      </c>
      <c r="H45" s="92" t="str">
        <f aca="false">H44</f>
        <v>製造</v>
      </c>
      <c r="I45" s="93" t="n">
        <f aca="false">I44</f>
        <v>2.4</v>
      </c>
      <c r="J45" s="94" t="s">
        <v>33</v>
      </c>
      <c r="K45" s="95"/>
      <c r="L45" s="96"/>
      <c r="M45" s="97" t="n">
        <f aca="false">M44</f>
        <v>0</v>
      </c>
      <c r="N45" s="98" t="n">
        <f aca="false">N44</f>
        <v>0</v>
      </c>
      <c r="O45" s="83"/>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5"/>
      <c r="AT45" s="86"/>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5"/>
      <c r="BY45" s="86"/>
      <c r="BZ45" s="84"/>
      <c r="CA45" s="84"/>
      <c r="CB45" s="84"/>
      <c r="CC45" s="84"/>
      <c r="CD45" s="84"/>
      <c r="CE45" s="84"/>
      <c r="CF45" s="84"/>
      <c r="CG45" s="84"/>
      <c r="CH45" s="84"/>
      <c r="CI45" s="84"/>
      <c r="CJ45" s="84"/>
      <c r="CK45" s="84"/>
      <c r="CL45" s="84"/>
      <c r="CM45" s="84"/>
      <c r="CN45" s="84"/>
      <c r="CO45" s="84"/>
      <c r="CP45" s="84"/>
      <c r="CQ45" s="84"/>
      <c r="CR45" s="84"/>
      <c r="CS45" s="84"/>
      <c r="CT45" s="84"/>
      <c r="CU45" s="84"/>
      <c r="CV45" s="84"/>
      <c r="CW45" s="84"/>
      <c r="CX45" s="84"/>
      <c r="CY45" s="84"/>
      <c r="CZ45" s="84"/>
      <c r="DA45" s="84"/>
      <c r="DB45" s="84"/>
      <c r="DC45" s="85"/>
    </row>
    <row r="46" customFormat="false" ht="18.75" hidden="true" customHeight="false" outlineLevel="0" collapsed="false">
      <c r="A46" s="99" t="n">
        <f aca="false">(ROW()-6)/2</f>
        <v>20</v>
      </c>
      <c r="B46" s="100" t="n">
        <f aca="false">B45</f>
        <v>10</v>
      </c>
      <c r="C46" s="101" t="str">
        <f aca="false">C45</f>
        <v>ヘルプ画面</v>
      </c>
      <c r="D46" s="102" t="str">
        <f aca="false">D45</f>
        <v>ヘルプ画面の新規作成</v>
      </c>
      <c r="E46" s="74" t="str">
        <f aca="false">E45</f>
        <v>受講生</v>
      </c>
      <c r="F46" s="74" t="str">
        <f aca="false">F45</f>
        <v>初級</v>
      </c>
      <c r="G46" s="74" t="str">
        <f aca="false">G45</f>
        <v>A</v>
      </c>
      <c r="H46" s="103" t="s">
        <v>34</v>
      </c>
      <c r="I46" s="78" t="n">
        <f aca="false">変更管理台帳!$BW16</f>
        <v>2.4</v>
      </c>
      <c r="J46" s="79" t="s">
        <v>32</v>
      </c>
      <c r="K46" s="81" t="n">
        <f aca="false">IF($L44&lt;&gt;"",WORKDAY($L44,1,祝日・休校日!$B$3:$B$62),"")</f>
        <v>45358</v>
      </c>
      <c r="L46" s="81" t="n">
        <f aca="false">IF($K46&lt;&gt;"",WORKDAY($K46,$I46 -0.11,祝日・休校日!$B$3:$B$62),"")</f>
        <v>45362</v>
      </c>
      <c r="M46" s="76" t="n">
        <f aca="false">M45</f>
        <v>0</v>
      </c>
      <c r="N46" s="82" t="n">
        <f aca="false">IF(MAX(O46:DC46)&lt;&gt;0,IF(MAX(O47:DC47)/MAX(O46:DC46)=1,1,MAX(O47:DC47)/MAX(O46:DC46)),0)</f>
        <v>0</v>
      </c>
      <c r="O46" s="83"/>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5"/>
      <c r="AT46" s="86"/>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6"/>
      <c r="BZ46" s="84"/>
      <c r="CA46" s="84"/>
      <c r="CB46" s="84"/>
      <c r="CC46" s="84"/>
      <c r="CD46" s="84"/>
      <c r="CE46" s="84"/>
      <c r="CF46" s="84"/>
      <c r="CG46" s="84"/>
      <c r="CH46" s="84"/>
      <c r="CI46" s="84"/>
      <c r="CJ46" s="84"/>
      <c r="CK46" s="84"/>
      <c r="CL46" s="84"/>
      <c r="CM46" s="84"/>
      <c r="CN46" s="84"/>
      <c r="CO46" s="84"/>
      <c r="CP46" s="84"/>
      <c r="CQ46" s="84"/>
      <c r="CR46" s="84"/>
      <c r="CS46" s="84"/>
      <c r="CT46" s="84"/>
      <c r="CU46" s="84"/>
      <c r="CV46" s="84"/>
      <c r="CW46" s="84"/>
      <c r="CX46" s="84"/>
      <c r="CY46" s="84"/>
      <c r="CZ46" s="84"/>
      <c r="DA46" s="84"/>
      <c r="DB46" s="84"/>
      <c r="DC46" s="85"/>
    </row>
    <row r="47" customFormat="false" ht="18.75" hidden="true" customHeight="false" outlineLevel="0" collapsed="false">
      <c r="A47" s="104" t="n">
        <f aca="false">A46</f>
        <v>20</v>
      </c>
      <c r="B47" s="105" t="n">
        <f aca="false">B46</f>
        <v>10</v>
      </c>
      <c r="C47" s="106" t="str">
        <f aca="false">C46</f>
        <v>ヘルプ画面</v>
      </c>
      <c r="D47" s="107" t="str">
        <f aca="false">D46</f>
        <v>ヘルプ画面の新規作成</v>
      </c>
      <c r="E47" s="91" t="str">
        <f aca="false">E46</f>
        <v>受講生</v>
      </c>
      <c r="F47" s="91" t="str">
        <f aca="false">F46</f>
        <v>初級</v>
      </c>
      <c r="G47" s="91" t="str">
        <f aca="false">G46</f>
        <v>A</v>
      </c>
      <c r="H47" s="108" t="str">
        <f aca="false">H46</f>
        <v>試験</v>
      </c>
      <c r="I47" s="109" t="n">
        <f aca="false">I46</f>
        <v>2.4</v>
      </c>
      <c r="J47" s="94" t="s">
        <v>33</v>
      </c>
      <c r="K47" s="110"/>
      <c r="L47" s="96"/>
      <c r="M47" s="97" t="n">
        <f aca="false">M46</f>
        <v>0</v>
      </c>
      <c r="N47" s="98" t="n">
        <f aca="false">N46</f>
        <v>0</v>
      </c>
      <c r="O47" s="83"/>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5"/>
      <c r="AT47" s="86"/>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5"/>
      <c r="BY47" s="86"/>
      <c r="BZ47" s="84"/>
      <c r="CA47" s="84"/>
      <c r="CB47" s="84"/>
      <c r="CC47" s="84"/>
      <c r="CD47" s="84"/>
      <c r="CE47" s="84"/>
      <c r="CF47" s="84"/>
      <c r="CG47" s="84"/>
      <c r="CH47" s="84"/>
      <c r="CI47" s="84"/>
      <c r="CJ47" s="84"/>
      <c r="CK47" s="84"/>
      <c r="CL47" s="84"/>
      <c r="CM47" s="84"/>
      <c r="CN47" s="84"/>
      <c r="CO47" s="84"/>
      <c r="CP47" s="84"/>
      <c r="CQ47" s="84"/>
      <c r="CR47" s="84"/>
      <c r="CS47" s="84"/>
      <c r="CT47" s="84"/>
      <c r="CU47" s="84"/>
      <c r="CV47" s="84"/>
      <c r="CW47" s="84"/>
      <c r="CX47" s="84"/>
      <c r="CY47" s="84"/>
      <c r="CZ47" s="84"/>
      <c r="DA47" s="84"/>
      <c r="DB47" s="84"/>
      <c r="DC47" s="85"/>
    </row>
    <row r="48" customFormat="false" ht="18.75" hidden="true" customHeight="false" outlineLevel="0" collapsed="false">
      <c r="A48" s="70" t="n">
        <f aca="false">(ROW()-6)/2</f>
        <v>21</v>
      </c>
      <c r="B48" s="71" t="n">
        <f aca="false">変更管理台帳!$A17</f>
        <v>11</v>
      </c>
      <c r="C48" s="72" t="str">
        <f aca="false">変更管理台帳!$B17</f>
        <v>よくある質問画面</v>
      </c>
      <c r="D48" s="73" t="str">
        <f aca="false">変更管理台帳!$C17</f>
        <v>よくある質問画面の新規作成</v>
      </c>
      <c r="E48" s="74" t="str">
        <f aca="false">変更管理台帳!$G17</f>
        <v>受講生</v>
      </c>
      <c r="F48" s="75" t="str">
        <f aca="false">変更管理台帳!$K17</f>
        <v>初級</v>
      </c>
      <c r="G48" s="76" t="str">
        <f aca="false">変更管理台帳!$L17</f>
        <v>A</v>
      </c>
      <c r="H48" s="77" t="s">
        <v>31</v>
      </c>
      <c r="I48" s="78" t="n">
        <f aca="false">変更管理台帳!$AX17</f>
        <v>3.77142857142857</v>
      </c>
      <c r="J48" s="79" t="s">
        <v>32</v>
      </c>
      <c r="K48" s="80" t="n">
        <v>45355</v>
      </c>
      <c r="L48" s="81" t="n">
        <f aca="false">IF($K48&lt;&gt;"",WORKDAY($K48,$I48 -0.11,祝日・休校日!$B$3:$B$62),"")</f>
        <v>45358</v>
      </c>
      <c r="M48" s="76"/>
      <c r="N48" s="82" t="n">
        <f aca="false">IF(MAX(O48:DC48)&lt;&gt;0,IF(MAX(O49:DC49)/MAX(O48:DC48)=1,1,MAX(O49:DC49)/MAX(O48:DC48)),0)</f>
        <v>0</v>
      </c>
      <c r="O48" s="83"/>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5"/>
      <c r="AT48" s="86"/>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6"/>
      <c r="BZ48" s="84"/>
      <c r="CA48" s="84"/>
      <c r="CB48" s="84"/>
      <c r="CC48" s="84"/>
      <c r="CD48" s="84"/>
      <c r="CE48" s="84"/>
      <c r="CF48" s="84"/>
      <c r="CG48" s="84"/>
      <c r="CH48" s="84"/>
      <c r="CI48" s="84"/>
      <c r="CJ48" s="84"/>
      <c r="CK48" s="84"/>
      <c r="CL48" s="84"/>
      <c r="CM48" s="84"/>
      <c r="CN48" s="84"/>
      <c r="CO48" s="84"/>
      <c r="CP48" s="84"/>
      <c r="CQ48" s="84"/>
      <c r="CR48" s="84"/>
      <c r="CS48" s="84"/>
      <c r="CT48" s="84"/>
      <c r="CU48" s="84"/>
      <c r="CV48" s="84"/>
      <c r="CW48" s="84"/>
      <c r="CX48" s="84"/>
      <c r="CY48" s="84"/>
      <c r="CZ48" s="84"/>
      <c r="DA48" s="84"/>
      <c r="DB48" s="84"/>
      <c r="DC48" s="85"/>
    </row>
    <row r="49" customFormat="false" ht="18.75" hidden="true" customHeight="false" outlineLevel="0" collapsed="false">
      <c r="A49" s="87" t="n">
        <f aca="false">A48</f>
        <v>21</v>
      </c>
      <c r="B49" s="88" t="n">
        <f aca="false">B48</f>
        <v>11</v>
      </c>
      <c r="C49" s="89" t="str">
        <f aca="false">C48</f>
        <v>よくある質問画面</v>
      </c>
      <c r="D49" s="90" t="str">
        <f aca="false">D48</f>
        <v>よくある質問画面の新規作成</v>
      </c>
      <c r="E49" s="91" t="str">
        <f aca="false">E48</f>
        <v>受講生</v>
      </c>
      <c r="F49" s="91" t="str">
        <f aca="false">F48</f>
        <v>初級</v>
      </c>
      <c r="G49" s="91" t="str">
        <f aca="false">G48</f>
        <v>A</v>
      </c>
      <c r="H49" s="92" t="str">
        <f aca="false">H48</f>
        <v>製造</v>
      </c>
      <c r="I49" s="93" t="n">
        <f aca="false">I48</f>
        <v>3.77142857142857</v>
      </c>
      <c r="J49" s="94" t="s">
        <v>33</v>
      </c>
      <c r="K49" s="95"/>
      <c r="L49" s="96"/>
      <c r="M49" s="97" t="n">
        <f aca="false">M48</f>
        <v>0</v>
      </c>
      <c r="N49" s="98" t="n">
        <f aca="false">N48</f>
        <v>0</v>
      </c>
      <c r="O49" s="83"/>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5"/>
      <c r="AT49" s="86"/>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5"/>
      <c r="BY49" s="86"/>
      <c r="BZ49" s="84"/>
      <c r="CA49" s="84"/>
      <c r="CB49" s="84"/>
      <c r="CC49" s="84"/>
      <c r="CD49" s="84"/>
      <c r="CE49" s="84"/>
      <c r="CF49" s="84"/>
      <c r="CG49" s="84"/>
      <c r="CH49" s="84"/>
      <c r="CI49" s="84"/>
      <c r="CJ49" s="84"/>
      <c r="CK49" s="84"/>
      <c r="CL49" s="84"/>
      <c r="CM49" s="84"/>
      <c r="CN49" s="84"/>
      <c r="CO49" s="84"/>
      <c r="CP49" s="84"/>
      <c r="CQ49" s="84"/>
      <c r="CR49" s="84"/>
      <c r="CS49" s="84"/>
      <c r="CT49" s="84"/>
      <c r="CU49" s="84"/>
      <c r="CV49" s="84"/>
      <c r="CW49" s="84"/>
      <c r="CX49" s="84"/>
      <c r="CY49" s="84"/>
      <c r="CZ49" s="84"/>
      <c r="DA49" s="84"/>
      <c r="DB49" s="84"/>
      <c r="DC49" s="85"/>
    </row>
    <row r="50" customFormat="false" ht="18.75" hidden="true" customHeight="false" outlineLevel="0" collapsed="false">
      <c r="A50" s="99" t="n">
        <f aca="false">(ROW()-6)/2</f>
        <v>22</v>
      </c>
      <c r="B50" s="100" t="n">
        <f aca="false">B49</f>
        <v>11</v>
      </c>
      <c r="C50" s="101" t="str">
        <f aca="false">C49</f>
        <v>よくある質問画面</v>
      </c>
      <c r="D50" s="102" t="str">
        <f aca="false">D49</f>
        <v>よくある質問画面の新規作成</v>
      </c>
      <c r="E50" s="74" t="str">
        <f aca="false">E49</f>
        <v>受講生</v>
      </c>
      <c r="F50" s="74" t="str">
        <f aca="false">F49</f>
        <v>初級</v>
      </c>
      <c r="G50" s="74" t="str">
        <f aca="false">G49</f>
        <v>A</v>
      </c>
      <c r="H50" s="103" t="s">
        <v>34</v>
      </c>
      <c r="I50" s="78" t="n">
        <f aca="false">変更管理台帳!$BW17</f>
        <v>3.31428571428571</v>
      </c>
      <c r="J50" s="79" t="s">
        <v>32</v>
      </c>
      <c r="K50" s="81" t="n">
        <f aca="false">IF($L48&lt;&gt;"",WORKDAY($L48,1,祝日・休校日!$B$3:$B$62),"")</f>
        <v>45359</v>
      </c>
      <c r="L50" s="81" t="n">
        <f aca="false">IF($K50&lt;&gt;"",WORKDAY($K50,$I50 -0.11,祝日・休校日!$B$3:$B$62),"")</f>
        <v>45364</v>
      </c>
      <c r="M50" s="76" t="n">
        <f aca="false">M49</f>
        <v>0</v>
      </c>
      <c r="N50" s="82" t="n">
        <f aca="false">IF(MAX(O50:DC50)&lt;&gt;0,IF(MAX(O51:DC51)/MAX(O50:DC50)=1,1,MAX(O51:DC51)/MAX(O50:DC50)),0)</f>
        <v>0</v>
      </c>
      <c r="O50" s="83"/>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5"/>
      <c r="AT50" s="86"/>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6"/>
      <c r="BZ50" s="84"/>
      <c r="CA50" s="84"/>
      <c r="CB50" s="84"/>
      <c r="CC50" s="84"/>
      <c r="CD50" s="84"/>
      <c r="CE50" s="84"/>
      <c r="CF50" s="84"/>
      <c r="CG50" s="84"/>
      <c r="CH50" s="84"/>
      <c r="CI50" s="84"/>
      <c r="CJ50" s="84"/>
      <c r="CK50" s="84"/>
      <c r="CL50" s="84"/>
      <c r="CM50" s="84"/>
      <c r="CN50" s="84"/>
      <c r="CO50" s="84"/>
      <c r="CP50" s="84"/>
      <c r="CQ50" s="84"/>
      <c r="CR50" s="84"/>
      <c r="CS50" s="84"/>
      <c r="CT50" s="84"/>
      <c r="CU50" s="84"/>
      <c r="CV50" s="84"/>
      <c r="CW50" s="84"/>
      <c r="CX50" s="84"/>
      <c r="CY50" s="84"/>
      <c r="CZ50" s="84"/>
      <c r="DA50" s="84"/>
      <c r="DB50" s="84"/>
      <c r="DC50" s="85"/>
    </row>
    <row r="51" customFormat="false" ht="18.75" hidden="true" customHeight="false" outlineLevel="0" collapsed="false">
      <c r="A51" s="104" t="n">
        <f aca="false">A50</f>
        <v>22</v>
      </c>
      <c r="B51" s="105" t="n">
        <f aca="false">B50</f>
        <v>11</v>
      </c>
      <c r="C51" s="106" t="str">
        <f aca="false">C50</f>
        <v>よくある質問画面</v>
      </c>
      <c r="D51" s="107" t="str">
        <f aca="false">D50</f>
        <v>よくある質問画面の新規作成</v>
      </c>
      <c r="E51" s="91" t="str">
        <f aca="false">E50</f>
        <v>受講生</v>
      </c>
      <c r="F51" s="91" t="str">
        <f aca="false">F50</f>
        <v>初級</v>
      </c>
      <c r="G51" s="91" t="str">
        <f aca="false">G50</f>
        <v>A</v>
      </c>
      <c r="H51" s="108" t="str">
        <f aca="false">H50</f>
        <v>試験</v>
      </c>
      <c r="I51" s="109" t="n">
        <f aca="false">I50</f>
        <v>3.31428571428571</v>
      </c>
      <c r="J51" s="94" t="s">
        <v>33</v>
      </c>
      <c r="K51" s="110"/>
      <c r="L51" s="96"/>
      <c r="M51" s="97" t="n">
        <f aca="false">M50</f>
        <v>0</v>
      </c>
      <c r="N51" s="98" t="n">
        <f aca="false">N50</f>
        <v>0</v>
      </c>
      <c r="O51" s="83"/>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5"/>
      <c r="AT51" s="86"/>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5"/>
      <c r="BY51" s="86"/>
      <c r="BZ51" s="84"/>
      <c r="CA51" s="84"/>
      <c r="CB51" s="84"/>
      <c r="CC51" s="84"/>
      <c r="CD51" s="84"/>
      <c r="CE51" s="84"/>
      <c r="CF51" s="84"/>
      <c r="CG51" s="84"/>
      <c r="CH51" s="84"/>
      <c r="CI51" s="84"/>
      <c r="CJ51" s="84"/>
      <c r="CK51" s="84"/>
      <c r="CL51" s="84"/>
      <c r="CM51" s="84"/>
      <c r="CN51" s="84"/>
      <c r="CO51" s="84"/>
      <c r="CP51" s="84"/>
      <c r="CQ51" s="84"/>
      <c r="CR51" s="84"/>
      <c r="CS51" s="84"/>
      <c r="CT51" s="84"/>
      <c r="CU51" s="84"/>
      <c r="CV51" s="84"/>
      <c r="CW51" s="84"/>
      <c r="CX51" s="84"/>
      <c r="CY51" s="84"/>
      <c r="CZ51" s="84"/>
      <c r="DA51" s="84"/>
      <c r="DB51" s="84"/>
      <c r="DC51" s="85"/>
    </row>
    <row r="52" customFormat="false" ht="18.75" hidden="true" customHeight="false" outlineLevel="0" collapsed="false">
      <c r="A52" s="70" t="n">
        <f aca="false">(ROW()-6)/2</f>
        <v>23</v>
      </c>
      <c r="B52" s="71" t="n">
        <f aca="false">変更管理台帳!$A18</f>
        <v>12</v>
      </c>
      <c r="C52" s="72" t="str">
        <f aca="false">変更管理台帳!$B18</f>
        <v>よくある質問画面</v>
      </c>
      <c r="D52" s="73" t="str">
        <f aca="false">変更管理台帳!$C18</f>
        <v>検索キーワードの削除</v>
      </c>
      <c r="E52" s="74" t="str">
        <f aca="false">変更管理台帳!$G18</f>
        <v>受講生</v>
      </c>
      <c r="F52" s="75" t="str">
        <f aca="false">変更管理台帳!$K18</f>
        <v>基礎</v>
      </c>
      <c r="G52" s="76" t="str">
        <f aca="false">変更管理台帳!$L18</f>
        <v>A</v>
      </c>
      <c r="H52" s="77" t="s">
        <v>31</v>
      </c>
      <c r="I52" s="78" t="n">
        <f aca="false">変更管理台帳!$AX18</f>
        <v>0.857142857142857</v>
      </c>
      <c r="J52" s="79" t="s">
        <v>32</v>
      </c>
      <c r="K52" s="80" t="n">
        <v>45355</v>
      </c>
      <c r="L52" s="81" t="n">
        <f aca="false">IF($K52&lt;&gt;"",WORKDAY($K52,$I52 -0.11,祝日・休校日!$B$3:$B$62),"")</f>
        <v>45355</v>
      </c>
      <c r="M52" s="76"/>
      <c r="N52" s="82" t="n">
        <f aca="false">IF(MAX(O52:DC52)&lt;&gt;0,IF(MAX(O53:DC53)/MAX(O52:DC52)=1,1,MAX(O53:DC53)/MAX(O52:DC52)),0)</f>
        <v>0</v>
      </c>
      <c r="O52" s="83"/>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5"/>
      <c r="AT52" s="86"/>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6"/>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5"/>
    </row>
    <row r="53" customFormat="false" ht="18.75" hidden="true" customHeight="false" outlineLevel="0" collapsed="false">
      <c r="A53" s="87" t="n">
        <f aca="false">A52</f>
        <v>23</v>
      </c>
      <c r="B53" s="88" t="n">
        <f aca="false">B52</f>
        <v>12</v>
      </c>
      <c r="C53" s="89" t="str">
        <f aca="false">C52</f>
        <v>よくある質問画面</v>
      </c>
      <c r="D53" s="90" t="str">
        <f aca="false">D52</f>
        <v>検索キーワードの削除</v>
      </c>
      <c r="E53" s="91" t="str">
        <f aca="false">E52</f>
        <v>受講生</v>
      </c>
      <c r="F53" s="91" t="str">
        <f aca="false">F52</f>
        <v>基礎</v>
      </c>
      <c r="G53" s="91" t="str">
        <f aca="false">G52</f>
        <v>A</v>
      </c>
      <c r="H53" s="92" t="str">
        <f aca="false">H52</f>
        <v>製造</v>
      </c>
      <c r="I53" s="93" t="n">
        <f aca="false">I52</f>
        <v>0.857142857142857</v>
      </c>
      <c r="J53" s="94" t="s">
        <v>33</v>
      </c>
      <c r="K53" s="95"/>
      <c r="L53" s="96"/>
      <c r="M53" s="97" t="n">
        <f aca="false">M52</f>
        <v>0</v>
      </c>
      <c r="N53" s="98" t="n">
        <f aca="false">N52</f>
        <v>0</v>
      </c>
      <c r="O53" s="83"/>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5"/>
      <c r="AT53" s="86"/>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5"/>
      <c r="BY53" s="86"/>
      <c r="BZ53" s="84"/>
      <c r="CA53" s="84"/>
      <c r="CB53" s="84"/>
      <c r="CC53" s="84"/>
      <c r="CD53" s="84"/>
      <c r="CE53" s="84"/>
      <c r="CF53" s="84"/>
      <c r="CG53" s="84"/>
      <c r="CH53" s="84"/>
      <c r="CI53" s="84"/>
      <c r="CJ53" s="84"/>
      <c r="CK53" s="84"/>
      <c r="CL53" s="84"/>
      <c r="CM53" s="84"/>
      <c r="CN53" s="84"/>
      <c r="CO53" s="84"/>
      <c r="CP53" s="84"/>
      <c r="CQ53" s="84"/>
      <c r="CR53" s="84"/>
      <c r="CS53" s="84"/>
      <c r="CT53" s="84"/>
      <c r="CU53" s="84"/>
      <c r="CV53" s="84"/>
      <c r="CW53" s="84"/>
      <c r="CX53" s="84"/>
      <c r="CY53" s="84"/>
      <c r="CZ53" s="84"/>
      <c r="DA53" s="84"/>
      <c r="DB53" s="84"/>
      <c r="DC53" s="85"/>
    </row>
    <row r="54" customFormat="false" ht="18.75" hidden="true" customHeight="false" outlineLevel="0" collapsed="false">
      <c r="A54" s="99" t="n">
        <f aca="false">(ROW()-6)/2</f>
        <v>24</v>
      </c>
      <c r="B54" s="100" t="n">
        <f aca="false">B53</f>
        <v>12</v>
      </c>
      <c r="C54" s="101" t="str">
        <f aca="false">C53</f>
        <v>よくある質問画面</v>
      </c>
      <c r="D54" s="102" t="str">
        <f aca="false">D53</f>
        <v>検索キーワードの削除</v>
      </c>
      <c r="E54" s="74" t="str">
        <f aca="false">E53</f>
        <v>受講生</v>
      </c>
      <c r="F54" s="74" t="str">
        <f aca="false">F53</f>
        <v>基礎</v>
      </c>
      <c r="G54" s="74" t="str">
        <f aca="false">G53</f>
        <v>A</v>
      </c>
      <c r="H54" s="103" t="s">
        <v>34</v>
      </c>
      <c r="I54" s="78" t="n">
        <f aca="false">変更管理台帳!$BW18</f>
        <v>1</v>
      </c>
      <c r="J54" s="79" t="s">
        <v>32</v>
      </c>
      <c r="K54" s="81" t="n">
        <f aca="false">IF($L52&lt;&gt;"",WORKDAY($L52,1,祝日・休校日!$B$3:$B$62),"")</f>
        <v>45356</v>
      </c>
      <c r="L54" s="81" t="n">
        <f aca="false">IF($K54&lt;&gt;"",WORKDAY($K54,$I54 -0.11,祝日・休校日!$B$3:$B$62),"")</f>
        <v>45356</v>
      </c>
      <c r="M54" s="76" t="n">
        <f aca="false">M53</f>
        <v>0</v>
      </c>
      <c r="N54" s="82" t="n">
        <f aca="false">IF(MAX(O54:DC54)&lt;&gt;0,IF(MAX(O55:DC55)/MAX(O54:DC54)=1,1,MAX(O55:DC55)/MAX(O54:DC54)),0)</f>
        <v>0</v>
      </c>
      <c r="O54" s="83"/>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5"/>
      <c r="AT54" s="86"/>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6"/>
      <c r="BZ54" s="84"/>
      <c r="CA54" s="84"/>
      <c r="CB54" s="84"/>
      <c r="CC54" s="84"/>
      <c r="CD54" s="84"/>
      <c r="CE54" s="84"/>
      <c r="CF54" s="84"/>
      <c r="CG54" s="84"/>
      <c r="CH54" s="84"/>
      <c r="CI54" s="84"/>
      <c r="CJ54" s="84"/>
      <c r="CK54" s="84"/>
      <c r="CL54" s="84"/>
      <c r="CM54" s="84"/>
      <c r="CN54" s="84"/>
      <c r="CO54" s="84"/>
      <c r="CP54" s="84"/>
      <c r="CQ54" s="84"/>
      <c r="CR54" s="84"/>
      <c r="CS54" s="84"/>
      <c r="CT54" s="84"/>
      <c r="CU54" s="84"/>
      <c r="CV54" s="84"/>
      <c r="CW54" s="84"/>
      <c r="CX54" s="84"/>
      <c r="CY54" s="84"/>
      <c r="CZ54" s="84"/>
      <c r="DA54" s="84"/>
      <c r="DB54" s="84"/>
      <c r="DC54" s="85"/>
    </row>
    <row r="55" customFormat="false" ht="18.75" hidden="true" customHeight="false" outlineLevel="0" collapsed="false">
      <c r="A55" s="104" t="n">
        <f aca="false">A54</f>
        <v>24</v>
      </c>
      <c r="B55" s="105" t="n">
        <f aca="false">B54</f>
        <v>12</v>
      </c>
      <c r="C55" s="106" t="str">
        <f aca="false">C54</f>
        <v>よくある質問画面</v>
      </c>
      <c r="D55" s="107" t="str">
        <f aca="false">D54</f>
        <v>検索キーワードの削除</v>
      </c>
      <c r="E55" s="91" t="str">
        <f aca="false">E54</f>
        <v>受講生</v>
      </c>
      <c r="F55" s="91" t="str">
        <f aca="false">F54</f>
        <v>基礎</v>
      </c>
      <c r="G55" s="91" t="str">
        <f aca="false">G54</f>
        <v>A</v>
      </c>
      <c r="H55" s="108" t="str">
        <f aca="false">H54</f>
        <v>試験</v>
      </c>
      <c r="I55" s="109" t="n">
        <f aca="false">I54</f>
        <v>1</v>
      </c>
      <c r="J55" s="94" t="s">
        <v>33</v>
      </c>
      <c r="K55" s="110"/>
      <c r="L55" s="96"/>
      <c r="M55" s="97" t="n">
        <f aca="false">M54</f>
        <v>0</v>
      </c>
      <c r="N55" s="98" t="n">
        <f aca="false">N54</f>
        <v>0</v>
      </c>
      <c r="O55" s="83"/>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5"/>
      <c r="AT55" s="86"/>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5"/>
      <c r="BY55" s="86"/>
      <c r="BZ55" s="84"/>
      <c r="CA55" s="84"/>
      <c r="CB55" s="84"/>
      <c r="CC55" s="84"/>
      <c r="CD55" s="84"/>
      <c r="CE55" s="84"/>
      <c r="CF55" s="84"/>
      <c r="CG55" s="84"/>
      <c r="CH55" s="84"/>
      <c r="CI55" s="84"/>
      <c r="CJ55" s="84"/>
      <c r="CK55" s="84"/>
      <c r="CL55" s="84"/>
      <c r="CM55" s="84"/>
      <c r="CN55" s="84"/>
      <c r="CO55" s="84"/>
      <c r="CP55" s="84"/>
      <c r="CQ55" s="84"/>
      <c r="CR55" s="84"/>
      <c r="CS55" s="84"/>
      <c r="CT55" s="84"/>
      <c r="CU55" s="84"/>
      <c r="CV55" s="84"/>
      <c r="CW55" s="84"/>
      <c r="CX55" s="84"/>
      <c r="CY55" s="84"/>
      <c r="CZ55" s="84"/>
      <c r="DA55" s="84"/>
      <c r="DB55" s="84"/>
      <c r="DC55" s="85"/>
    </row>
    <row r="56" customFormat="false" ht="18.75" hidden="true" customHeight="false" outlineLevel="0" collapsed="false">
      <c r="A56" s="70" t="n">
        <f aca="false">(ROW()-6)/2</f>
        <v>25</v>
      </c>
      <c r="B56" s="71" t="n">
        <f aca="false">変更管理台帳!$A19</f>
        <v>13</v>
      </c>
      <c r="C56" s="72" t="str">
        <f aca="false">変更管理台帳!$B19</f>
        <v>利用規約画面</v>
      </c>
      <c r="D56" s="73" t="str">
        <f aca="false">変更管理台帳!$C19</f>
        <v>利用規約内容のスクロール</v>
      </c>
      <c r="E56" s="74" t="str">
        <f aca="false">変更管理台帳!$G19</f>
        <v>受講生</v>
      </c>
      <c r="F56" s="75" t="str">
        <f aca="false">変更管理台帳!$K19</f>
        <v>基礎</v>
      </c>
      <c r="G56" s="76" t="n">
        <f aca="false">変更管理台帳!$L19</f>
        <v>0</v>
      </c>
      <c r="H56" s="77" t="s">
        <v>31</v>
      </c>
      <c r="I56" s="78" t="n">
        <f aca="false">変更管理台帳!$AX19</f>
        <v>0.771428571428572</v>
      </c>
      <c r="J56" s="79" t="s">
        <v>32</v>
      </c>
      <c r="K56" s="80"/>
      <c r="L56" s="81" t="str">
        <f aca="false">IF($K56&lt;&gt;"",WORKDAY($K56,$I56 -0.11,祝日・休校日!$B$3:$B$62),"")</f>
        <v/>
      </c>
      <c r="M56" s="76"/>
      <c r="N56" s="82" t="n">
        <f aca="false">IF(MAX(O56:DC56)&lt;&gt;0,IF(MAX(O57:DC57)/MAX(O56:DC56)=1,1,MAX(O57:DC57)/MAX(O56:DC56)),0)</f>
        <v>0</v>
      </c>
      <c r="O56" s="83"/>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5"/>
      <c r="AT56" s="86"/>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6"/>
      <c r="BZ56" s="84"/>
      <c r="CA56" s="84"/>
      <c r="CB56" s="84"/>
      <c r="CC56" s="84"/>
      <c r="CD56" s="84"/>
      <c r="CE56" s="84"/>
      <c r="CF56" s="84"/>
      <c r="CG56" s="84"/>
      <c r="CH56" s="84"/>
      <c r="CI56" s="84"/>
      <c r="CJ56" s="84"/>
      <c r="CK56" s="84"/>
      <c r="CL56" s="84"/>
      <c r="CM56" s="84"/>
      <c r="CN56" s="84"/>
      <c r="CO56" s="84"/>
      <c r="CP56" s="84"/>
      <c r="CQ56" s="84"/>
      <c r="CR56" s="84"/>
      <c r="CS56" s="84"/>
      <c r="CT56" s="84"/>
      <c r="CU56" s="84"/>
      <c r="CV56" s="84"/>
      <c r="CW56" s="84"/>
      <c r="CX56" s="84"/>
      <c r="CY56" s="84"/>
      <c r="CZ56" s="84"/>
      <c r="DA56" s="84"/>
      <c r="DB56" s="84"/>
      <c r="DC56" s="85"/>
    </row>
    <row r="57" customFormat="false" ht="18.75" hidden="true" customHeight="false" outlineLevel="0" collapsed="false">
      <c r="A57" s="87" t="n">
        <f aca="false">A56</f>
        <v>25</v>
      </c>
      <c r="B57" s="88" t="n">
        <f aca="false">B56</f>
        <v>13</v>
      </c>
      <c r="C57" s="89" t="str">
        <f aca="false">C56</f>
        <v>利用規約画面</v>
      </c>
      <c r="D57" s="90" t="str">
        <f aca="false">D56</f>
        <v>利用規約内容のスクロール</v>
      </c>
      <c r="E57" s="91" t="str">
        <f aca="false">E56</f>
        <v>受講生</v>
      </c>
      <c r="F57" s="91" t="str">
        <f aca="false">F56</f>
        <v>基礎</v>
      </c>
      <c r="G57" s="91" t="n">
        <f aca="false">G56</f>
        <v>0</v>
      </c>
      <c r="H57" s="92" t="str">
        <f aca="false">H56</f>
        <v>製造</v>
      </c>
      <c r="I57" s="93" t="n">
        <f aca="false">I56</f>
        <v>0.771428571428572</v>
      </c>
      <c r="J57" s="94" t="s">
        <v>33</v>
      </c>
      <c r="K57" s="95"/>
      <c r="L57" s="96"/>
      <c r="M57" s="97" t="n">
        <f aca="false">M56</f>
        <v>0</v>
      </c>
      <c r="N57" s="98" t="n">
        <f aca="false">N56</f>
        <v>0</v>
      </c>
      <c r="O57" s="83"/>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5"/>
      <c r="AT57" s="86"/>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5"/>
      <c r="BY57" s="86"/>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5"/>
    </row>
    <row r="58" customFormat="false" ht="18.75" hidden="true" customHeight="false" outlineLevel="0" collapsed="false">
      <c r="A58" s="99" t="n">
        <f aca="false">(ROW()-6)/2</f>
        <v>26</v>
      </c>
      <c r="B58" s="100" t="n">
        <f aca="false">B57</f>
        <v>13</v>
      </c>
      <c r="C58" s="101" t="str">
        <f aca="false">C57</f>
        <v>利用規約画面</v>
      </c>
      <c r="D58" s="102" t="str">
        <f aca="false">D57</f>
        <v>利用規約内容のスクロール</v>
      </c>
      <c r="E58" s="74" t="str">
        <f aca="false">E57</f>
        <v>受講生</v>
      </c>
      <c r="F58" s="74" t="str">
        <f aca="false">F57</f>
        <v>基礎</v>
      </c>
      <c r="G58" s="74" t="n">
        <f aca="false">G57</f>
        <v>0</v>
      </c>
      <c r="H58" s="103" t="s">
        <v>34</v>
      </c>
      <c r="I58" s="78" t="n">
        <f aca="false">変更管理台帳!$BW19</f>
        <v>1</v>
      </c>
      <c r="J58" s="79" t="s">
        <v>32</v>
      </c>
      <c r="K58" s="81" t="str">
        <f aca="false">IF($L56&lt;&gt;"",WORKDAY($L56,1,祝日・休校日!$B$3:$B$62),"")</f>
        <v/>
      </c>
      <c r="L58" s="81" t="str">
        <f aca="false">IF($K58&lt;&gt;"",WORKDAY($K58,$I58 -0.11,祝日・休校日!$B$3:$B$62),"")</f>
        <v/>
      </c>
      <c r="M58" s="76" t="n">
        <f aca="false">M57</f>
        <v>0</v>
      </c>
      <c r="N58" s="82" t="n">
        <f aca="false">IF(MAX(O58:DC58)&lt;&gt;0,IF(MAX(O59:DC59)/MAX(O58:DC58)=1,1,MAX(O59:DC59)/MAX(O58:DC58)),0)</f>
        <v>0</v>
      </c>
      <c r="O58" s="83"/>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5"/>
      <c r="AT58" s="86"/>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6"/>
      <c r="BZ58" s="84"/>
      <c r="CA58" s="84"/>
      <c r="CB58" s="84"/>
      <c r="CC58" s="84"/>
      <c r="CD58" s="84"/>
      <c r="CE58" s="84"/>
      <c r="CF58" s="84"/>
      <c r="CG58" s="84"/>
      <c r="CH58" s="84"/>
      <c r="CI58" s="84"/>
      <c r="CJ58" s="84"/>
      <c r="CK58" s="84"/>
      <c r="CL58" s="84"/>
      <c r="CM58" s="84"/>
      <c r="CN58" s="84"/>
      <c r="CO58" s="84"/>
      <c r="CP58" s="84"/>
      <c r="CQ58" s="84"/>
      <c r="CR58" s="84"/>
      <c r="CS58" s="84"/>
      <c r="CT58" s="84"/>
      <c r="CU58" s="84"/>
      <c r="CV58" s="84"/>
      <c r="CW58" s="84"/>
      <c r="CX58" s="84"/>
      <c r="CY58" s="84"/>
      <c r="CZ58" s="84"/>
      <c r="DA58" s="84"/>
      <c r="DB58" s="84"/>
      <c r="DC58" s="85"/>
    </row>
    <row r="59" customFormat="false" ht="18.75" hidden="true" customHeight="false" outlineLevel="0" collapsed="false">
      <c r="A59" s="104" t="n">
        <f aca="false">A58</f>
        <v>26</v>
      </c>
      <c r="B59" s="105" t="n">
        <f aca="false">B58</f>
        <v>13</v>
      </c>
      <c r="C59" s="106" t="str">
        <f aca="false">C58</f>
        <v>利用規約画面</v>
      </c>
      <c r="D59" s="107" t="str">
        <f aca="false">D58</f>
        <v>利用規約内容のスクロール</v>
      </c>
      <c r="E59" s="91" t="str">
        <f aca="false">E58</f>
        <v>受講生</v>
      </c>
      <c r="F59" s="91" t="str">
        <f aca="false">F58</f>
        <v>基礎</v>
      </c>
      <c r="G59" s="91" t="n">
        <f aca="false">G58</f>
        <v>0</v>
      </c>
      <c r="H59" s="108" t="str">
        <f aca="false">H58</f>
        <v>試験</v>
      </c>
      <c r="I59" s="109" t="n">
        <f aca="false">I58</f>
        <v>1</v>
      </c>
      <c r="J59" s="94" t="s">
        <v>33</v>
      </c>
      <c r="K59" s="110"/>
      <c r="L59" s="96"/>
      <c r="M59" s="97" t="n">
        <f aca="false">M58</f>
        <v>0</v>
      </c>
      <c r="N59" s="98" t="n">
        <f aca="false">N58</f>
        <v>0</v>
      </c>
      <c r="O59" s="83"/>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5"/>
      <c r="AT59" s="86"/>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5"/>
      <c r="BY59" s="86"/>
      <c r="BZ59" s="84"/>
      <c r="CA59" s="84"/>
      <c r="CB59" s="84"/>
      <c r="CC59" s="84"/>
      <c r="CD59" s="84"/>
      <c r="CE59" s="84"/>
      <c r="CF59" s="84"/>
      <c r="CG59" s="84"/>
      <c r="CH59" s="84"/>
      <c r="CI59" s="84"/>
      <c r="CJ59" s="84"/>
      <c r="CK59" s="84"/>
      <c r="CL59" s="84"/>
      <c r="CM59" s="84"/>
      <c r="CN59" s="84"/>
      <c r="CO59" s="84"/>
      <c r="CP59" s="84"/>
      <c r="CQ59" s="84"/>
      <c r="CR59" s="84"/>
      <c r="CS59" s="84"/>
      <c r="CT59" s="84"/>
      <c r="CU59" s="84"/>
      <c r="CV59" s="84"/>
      <c r="CW59" s="84"/>
      <c r="CX59" s="84"/>
      <c r="CY59" s="84"/>
      <c r="CZ59" s="84"/>
      <c r="DA59" s="84"/>
      <c r="DB59" s="84"/>
      <c r="DC59" s="85"/>
    </row>
    <row r="60" customFormat="false" ht="22.5" hidden="true" customHeight="false" outlineLevel="0" collapsed="false">
      <c r="A60" s="70" t="n">
        <f aca="false">(ROW()-6)/2</f>
        <v>27</v>
      </c>
      <c r="B60" s="71" t="n">
        <f aca="false">変更管理台帳!$A20</f>
        <v>14</v>
      </c>
      <c r="C60" s="72" t="str">
        <f aca="false">変更管理台帳!$B20</f>
        <v>コース詳細画面</v>
      </c>
      <c r="D60" s="73" t="str">
        <f aca="false">変更管理台帳!$C20</f>
        <v>①当日の強調表示
②日付の表示変更</v>
      </c>
      <c r="E60" s="74" t="str">
        <f aca="false">変更管理台帳!$G20</f>
        <v>受講生</v>
      </c>
      <c r="F60" s="75" t="str">
        <f aca="false">変更管理台帳!$K20</f>
        <v>初級</v>
      </c>
      <c r="G60" s="76" t="str">
        <f aca="false">変更管理台帳!$L20</f>
        <v>A</v>
      </c>
      <c r="H60" s="77" t="s">
        <v>31</v>
      </c>
      <c r="I60" s="78" t="n">
        <f aca="false">変更管理台帳!$AX20</f>
        <v>2.8</v>
      </c>
      <c r="J60" s="79" t="s">
        <v>32</v>
      </c>
      <c r="K60" s="80" t="n">
        <v>45355</v>
      </c>
      <c r="L60" s="81" t="n">
        <f aca="false">IF($K60&lt;&gt;"",WORKDAY($K60,$I60 -0.11,祝日・休校日!$B$3:$B$62),"")</f>
        <v>45357</v>
      </c>
      <c r="M60" s="76"/>
      <c r="N60" s="82" t="n">
        <f aca="false">IF(MAX(O60:DC60)&lt;&gt;0,IF(MAX(O61:DC61)/MAX(O60:DC60)=1,1,MAX(O61:DC61)/MAX(O60:DC60)),0)</f>
        <v>0</v>
      </c>
      <c r="O60" s="83"/>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5"/>
      <c r="AT60" s="86"/>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6"/>
      <c r="BZ60" s="84"/>
      <c r="CA60" s="84"/>
      <c r="CB60" s="84"/>
      <c r="CC60" s="84"/>
      <c r="CD60" s="84"/>
      <c r="CE60" s="84"/>
      <c r="CF60" s="84"/>
      <c r="CG60" s="84"/>
      <c r="CH60" s="84"/>
      <c r="CI60" s="84"/>
      <c r="CJ60" s="84"/>
      <c r="CK60" s="84"/>
      <c r="CL60" s="84"/>
      <c r="CM60" s="84"/>
      <c r="CN60" s="84"/>
      <c r="CO60" s="84"/>
      <c r="CP60" s="84"/>
      <c r="CQ60" s="84"/>
      <c r="CR60" s="84"/>
      <c r="CS60" s="84"/>
      <c r="CT60" s="84"/>
      <c r="CU60" s="84"/>
      <c r="CV60" s="84"/>
      <c r="CW60" s="84"/>
      <c r="CX60" s="84"/>
      <c r="CY60" s="84"/>
      <c r="CZ60" s="84"/>
      <c r="DA60" s="84"/>
      <c r="DB60" s="84"/>
      <c r="DC60" s="85"/>
    </row>
    <row r="61" customFormat="false" ht="22.5" hidden="true" customHeight="false" outlineLevel="0" collapsed="false">
      <c r="A61" s="87" t="n">
        <f aca="false">A60</f>
        <v>27</v>
      </c>
      <c r="B61" s="88" t="n">
        <f aca="false">B60</f>
        <v>14</v>
      </c>
      <c r="C61" s="89" t="str">
        <f aca="false">C60</f>
        <v>コース詳細画面</v>
      </c>
      <c r="D61" s="90" t="str">
        <f aca="false">D60</f>
        <v>①当日の強調表示
②日付の表示変更</v>
      </c>
      <c r="E61" s="91" t="str">
        <f aca="false">E60</f>
        <v>受講生</v>
      </c>
      <c r="F61" s="91" t="str">
        <f aca="false">F60</f>
        <v>初級</v>
      </c>
      <c r="G61" s="91" t="str">
        <f aca="false">G60</f>
        <v>A</v>
      </c>
      <c r="H61" s="92" t="str">
        <f aca="false">H60</f>
        <v>製造</v>
      </c>
      <c r="I61" s="93" t="n">
        <f aca="false">I60</f>
        <v>2.8</v>
      </c>
      <c r="J61" s="94" t="s">
        <v>33</v>
      </c>
      <c r="K61" s="95"/>
      <c r="L61" s="96"/>
      <c r="M61" s="97" t="n">
        <f aca="false">M60</f>
        <v>0</v>
      </c>
      <c r="N61" s="98" t="n">
        <f aca="false">N60</f>
        <v>0</v>
      </c>
      <c r="O61" s="83"/>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5"/>
      <c r="AT61" s="86"/>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5"/>
      <c r="BY61" s="86"/>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5"/>
    </row>
    <row r="62" customFormat="false" ht="22.5" hidden="true" customHeight="false" outlineLevel="0" collapsed="false">
      <c r="A62" s="99" t="n">
        <f aca="false">(ROW()-6)/2</f>
        <v>28</v>
      </c>
      <c r="B62" s="100" t="n">
        <f aca="false">B61</f>
        <v>14</v>
      </c>
      <c r="C62" s="101" t="str">
        <f aca="false">C61</f>
        <v>コース詳細画面</v>
      </c>
      <c r="D62" s="102" t="str">
        <f aca="false">D61</f>
        <v>①当日の強調表示
②日付の表示変更</v>
      </c>
      <c r="E62" s="74" t="str">
        <f aca="false">E61</f>
        <v>受講生</v>
      </c>
      <c r="F62" s="74" t="str">
        <f aca="false">F61</f>
        <v>初級</v>
      </c>
      <c r="G62" s="74" t="str">
        <f aca="false">G61</f>
        <v>A</v>
      </c>
      <c r="H62" s="103" t="s">
        <v>34</v>
      </c>
      <c r="I62" s="78" t="n">
        <f aca="false">変更管理台帳!$BW20</f>
        <v>2.02857142857143</v>
      </c>
      <c r="J62" s="79" t="s">
        <v>32</v>
      </c>
      <c r="K62" s="81" t="n">
        <f aca="false">IF($L60&lt;&gt;"",WORKDAY($L60,1,祝日・休校日!$B$3:$B$62),"")</f>
        <v>45358</v>
      </c>
      <c r="L62" s="81" t="n">
        <f aca="false">IF($K62&lt;&gt;"",WORKDAY($K62,$I62 -0.11,祝日・休校日!$B$3:$B$62),"")</f>
        <v>45359</v>
      </c>
      <c r="M62" s="76" t="n">
        <f aca="false">M61</f>
        <v>0</v>
      </c>
      <c r="N62" s="82" t="n">
        <f aca="false">IF(MAX(O62:DC62)&lt;&gt;0,IF(MAX(O63:DC63)/MAX(O62:DC62)=1,1,MAX(O63:DC63)/MAX(O62:DC62)),0)</f>
        <v>0</v>
      </c>
      <c r="O62" s="83"/>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5"/>
      <c r="AT62" s="86"/>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6"/>
      <c r="BZ62" s="84"/>
      <c r="CA62" s="84"/>
      <c r="CB62" s="84"/>
      <c r="CC62" s="84"/>
      <c r="CD62" s="84"/>
      <c r="CE62" s="84"/>
      <c r="CF62" s="84"/>
      <c r="CG62" s="84"/>
      <c r="CH62" s="84"/>
      <c r="CI62" s="84"/>
      <c r="CJ62" s="84"/>
      <c r="CK62" s="84"/>
      <c r="CL62" s="84"/>
      <c r="CM62" s="84"/>
      <c r="CN62" s="84"/>
      <c r="CO62" s="84"/>
      <c r="CP62" s="84"/>
      <c r="CQ62" s="84"/>
      <c r="CR62" s="84"/>
      <c r="CS62" s="84"/>
      <c r="CT62" s="84"/>
      <c r="CU62" s="84"/>
      <c r="CV62" s="84"/>
      <c r="CW62" s="84"/>
      <c r="CX62" s="84"/>
      <c r="CY62" s="84"/>
      <c r="CZ62" s="84"/>
      <c r="DA62" s="84"/>
      <c r="DB62" s="84"/>
      <c r="DC62" s="85"/>
    </row>
    <row r="63" customFormat="false" ht="22.5" hidden="true" customHeight="false" outlineLevel="0" collapsed="false">
      <c r="A63" s="104" t="n">
        <f aca="false">A62</f>
        <v>28</v>
      </c>
      <c r="B63" s="105" t="n">
        <f aca="false">B62</f>
        <v>14</v>
      </c>
      <c r="C63" s="106" t="str">
        <f aca="false">C62</f>
        <v>コース詳細画面</v>
      </c>
      <c r="D63" s="107" t="str">
        <f aca="false">D62</f>
        <v>①当日の強調表示
②日付の表示変更</v>
      </c>
      <c r="E63" s="91" t="str">
        <f aca="false">E62</f>
        <v>受講生</v>
      </c>
      <c r="F63" s="91" t="str">
        <f aca="false">F62</f>
        <v>初級</v>
      </c>
      <c r="G63" s="91" t="str">
        <f aca="false">G62</f>
        <v>A</v>
      </c>
      <c r="H63" s="108" t="str">
        <f aca="false">H62</f>
        <v>試験</v>
      </c>
      <c r="I63" s="109" t="n">
        <f aca="false">I62</f>
        <v>2.02857142857143</v>
      </c>
      <c r="J63" s="94" t="s">
        <v>33</v>
      </c>
      <c r="K63" s="110"/>
      <c r="L63" s="96"/>
      <c r="M63" s="97" t="n">
        <f aca="false">M62</f>
        <v>0</v>
      </c>
      <c r="N63" s="98" t="n">
        <f aca="false">N62</f>
        <v>0</v>
      </c>
      <c r="O63" s="83"/>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5"/>
      <c r="AT63" s="86"/>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5"/>
      <c r="BY63" s="86"/>
      <c r="BZ63" s="84"/>
      <c r="CA63" s="84"/>
      <c r="CB63" s="84"/>
      <c r="CC63" s="84"/>
      <c r="CD63" s="84"/>
      <c r="CE63" s="84"/>
      <c r="CF63" s="84"/>
      <c r="CG63" s="84"/>
      <c r="CH63" s="84"/>
      <c r="CI63" s="84"/>
      <c r="CJ63" s="84"/>
      <c r="CK63" s="84"/>
      <c r="CL63" s="84"/>
      <c r="CM63" s="84"/>
      <c r="CN63" s="84"/>
      <c r="CO63" s="84"/>
      <c r="CP63" s="84"/>
      <c r="CQ63" s="84"/>
      <c r="CR63" s="84"/>
      <c r="CS63" s="84"/>
      <c r="CT63" s="84"/>
      <c r="CU63" s="84"/>
      <c r="CV63" s="84"/>
      <c r="CW63" s="84"/>
      <c r="CX63" s="84"/>
      <c r="CY63" s="84"/>
      <c r="CZ63" s="84"/>
      <c r="DA63" s="84"/>
      <c r="DB63" s="84"/>
      <c r="DC63" s="85"/>
    </row>
    <row r="64" customFormat="false" ht="18.75" hidden="true" customHeight="false" outlineLevel="0" collapsed="false">
      <c r="A64" s="70" t="n">
        <f aca="false">(ROW()-6)/2</f>
        <v>29</v>
      </c>
      <c r="B64" s="71" t="n">
        <f aca="false">変更管理台帳!$A21</f>
        <v>15</v>
      </c>
      <c r="C64" s="72" t="str">
        <f aca="false">変更管理台帳!$B21</f>
        <v>コース詳細画面</v>
      </c>
      <c r="D64" s="73" t="str">
        <f aca="false">変更管理台帳!$C21</f>
        <v>レポート提出有無の表示</v>
      </c>
      <c r="E64" s="74" t="str">
        <f aca="false">変更管理台帳!$G21</f>
        <v>受講生</v>
      </c>
      <c r="F64" s="75" t="str">
        <f aca="false">変更管理台帳!$K21</f>
        <v>初級</v>
      </c>
      <c r="G64" s="76" t="str">
        <f aca="false">変更管理台帳!$L21</f>
        <v>A</v>
      </c>
      <c r="H64" s="77" t="s">
        <v>31</v>
      </c>
      <c r="I64" s="78" t="n">
        <f aca="false">変更管理台帳!$AX21</f>
        <v>4.68571428571429</v>
      </c>
      <c r="J64" s="79" t="s">
        <v>32</v>
      </c>
      <c r="K64" s="80" t="n">
        <v>45355</v>
      </c>
      <c r="L64" s="81" t="n">
        <f aca="false">IF($K64&lt;&gt;"",WORKDAY($K64,$I64 -0.11,祝日・休校日!$B$3:$B$62),"")</f>
        <v>45359</v>
      </c>
      <c r="M64" s="76"/>
      <c r="N64" s="82" t="n">
        <f aca="false">IF(MAX(O64:DC64)&lt;&gt;0,IF(MAX(O65:DC65)/MAX(O64:DC64)=1,1,MAX(O65:DC65)/MAX(O64:DC64)),0)</f>
        <v>0</v>
      </c>
      <c r="O64" s="83"/>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5"/>
      <c r="AT64" s="86"/>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6"/>
      <c r="BZ64" s="84"/>
      <c r="CA64" s="84"/>
      <c r="CB64" s="84"/>
      <c r="CC64" s="84"/>
      <c r="CD64" s="84"/>
      <c r="CE64" s="84"/>
      <c r="CF64" s="84"/>
      <c r="CG64" s="84"/>
      <c r="CH64" s="84"/>
      <c r="CI64" s="84"/>
      <c r="CJ64" s="84"/>
      <c r="CK64" s="84"/>
      <c r="CL64" s="84"/>
      <c r="CM64" s="84"/>
      <c r="CN64" s="84"/>
      <c r="CO64" s="84"/>
      <c r="CP64" s="84"/>
      <c r="CQ64" s="84"/>
      <c r="CR64" s="84"/>
      <c r="CS64" s="84"/>
      <c r="CT64" s="84"/>
      <c r="CU64" s="84"/>
      <c r="CV64" s="84"/>
      <c r="CW64" s="84"/>
      <c r="CX64" s="84"/>
      <c r="CY64" s="84"/>
      <c r="CZ64" s="84"/>
      <c r="DA64" s="84"/>
      <c r="DB64" s="84"/>
      <c r="DC64" s="85"/>
    </row>
    <row r="65" customFormat="false" ht="18.75" hidden="true" customHeight="false" outlineLevel="0" collapsed="false">
      <c r="A65" s="87" t="n">
        <f aca="false">A64</f>
        <v>29</v>
      </c>
      <c r="B65" s="88" t="n">
        <f aca="false">B64</f>
        <v>15</v>
      </c>
      <c r="C65" s="89" t="str">
        <f aca="false">C64</f>
        <v>コース詳細画面</v>
      </c>
      <c r="D65" s="90" t="str">
        <f aca="false">D64</f>
        <v>レポート提出有無の表示</v>
      </c>
      <c r="E65" s="91" t="str">
        <f aca="false">E64</f>
        <v>受講生</v>
      </c>
      <c r="F65" s="91" t="str">
        <f aca="false">F64</f>
        <v>初級</v>
      </c>
      <c r="G65" s="91" t="str">
        <f aca="false">G64</f>
        <v>A</v>
      </c>
      <c r="H65" s="92" t="str">
        <f aca="false">H64</f>
        <v>製造</v>
      </c>
      <c r="I65" s="93" t="n">
        <f aca="false">I64</f>
        <v>4.68571428571429</v>
      </c>
      <c r="J65" s="94" t="s">
        <v>33</v>
      </c>
      <c r="K65" s="95"/>
      <c r="L65" s="96"/>
      <c r="M65" s="97" t="n">
        <f aca="false">M64</f>
        <v>0</v>
      </c>
      <c r="N65" s="98" t="n">
        <f aca="false">N64</f>
        <v>0</v>
      </c>
      <c r="O65" s="83"/>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5"/>
      <c r="AT65" s="86"/>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5"/>
      <c r="BY65" s="86"/>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5"/>
    </row>
    <row r="66" customFormat="false" ht="18.75" hidden="true" customHeight="false" outlineLevel="0" collapsed="false">
      <c r="A66" s="99" t="n">
        <f aca="false">(ROW()-6)/2</f>
        <v>30</v>
      </c>
      <c r="B66" s="100" t="n">
        <f aca="false">B65</f>
        <v>15</v>
      </c>
      <c r="C66" s="101" t="str">
        <f aca="false">C65</f>
        <v>コース詳細画面</v>
      </c>
      <c r="D66" s="102" t="str">
        <f aca="false">D65</f>
        <v>レポート提出有無の表示</v>
      </c>
      <c r="E66" s="74" t="str">
        <f aca="false">E65</f>
        <v>受講生</v>
      </c>
      <c r="F66" s="74" t="str">
        <f aca="false">F65</f>
        <v>初級</v>
      </c>
      <c r="G66" s="74" t="str">
        <f aca="false">G65</f>
        <v>A</v>
      </c>
      <c r="H66" s="103" t="s">
        <v>34</v>
      </c>
      <c r="I66" s="78" t="n">
        <f aca="false">変更管理台帳!$BW21</f>
        <v>2.54285714285714</v>
      </c>
      <c r="J66" s="79" t="s">
        <v>32</v>
      </c>
      <c r="K66" s="81" t="n">
        <f aca="false">IF($L64&lt;&gt;"",WORKDAY($L64,1,祝日・休校日!$B$3:$B$62),"")</f>
        <v>45362</v>
      </c>
      <c r="L66" s="81" t="n">
        <f aca="false">IF($K66&lt;&gt;"",WORKDAY($K66,$I66 -0.11,祝日・休校日!$B$3:$B$62),"")</f>
        <v>45364</v>
      </c>
      <c r="M66" s="76" t="n">
        <f aca="false">M65</f>
        <v>0</v>
      </c>
      <c r="N66" s="82" t="n">
        <f aca="false">IF(MAX(O66:DC66)&lt;&gt;0,IF(MAX(O67:DC67)/MAX(O66:DC66)=1,1,MAX(O67:DC67)/MAX(O66:DC66)),0)</f>
        <v>0</v>
      </c>
      <c r="O66" s="83"/>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5"/>
      <c r="AT66" s="86"/>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6"/>
      <c r="BZ66" s="84"/>
      <c r="CA66" s="84"/>
      <c r="CB66" s="84"/>
      <c r="CC66" s="84"/>
      <c r="CD66" s="84"/>
      <c r="CE66" s="84"/>
      <c r="CF66" s="84"/>
      <c r="CG66" s="84"/>
      <c r="CH66" s="84"/>
      <c r="CI66" s="84"/>
      <c r="CJ66" s="84"/>
      <c r="CK66" s="84"/>
      <c r="CL66" s="84"/>
      <c r="CM66" s="84"/>
      <c r="CN66" s="84"/>
      <c r="CO66" s="84"/>
      <c r="CP66" s="84"/>
      <c r="CQ66" s="84"/>
      <c r="CR66" s="84"/>
      <c r="CS66" s="84"/>
      <c r="CT66" s="84"/>
      <c r="CU66" s="84"/>
      <c r="CV66" s="84"/>
      <c r="CW66" s="84"/>
      <c r="CX66" s="84"/>
      <c r="CY66" s="84"/>
      <c r="CZ66" s="84"/>
      <c r="DA66" s="84"/>
      <c r="DB66" s="84"/>
      <c r="DC66" s="85"/>
    </row>
    <row r="67" customFormat="false" ht="18.75" hidden="true" customHeight="false" outlineLevel="0" collapsed="false">
      <c r="A67" s="104" t="n">
        <f aca="false">A66</f>
        <v>30</v>
      </c>
      <c r="B67" s="105" t="n">
        <f aca="false">B66</f>
        <v>15</v>
      </c>
      <c r="C67" s="106" t="str">
        <f aca="false">C66</f>
        <v>コース詳細画面</v>
      </c>
      <c r="D67" s="107" t="str">
        <f aca="false">D66</f>
        <v>レポート提出有無の表示</v>
      </c>
      <c r="E67" s="91" t="str">
        <f aca="false">E66</f>
        <v>受講生</v>
      </c>
      <c r="F67" s="91" t="str">
        <f aca="false">F66</f>
        <v>初級</v>
      </c>
      <c r="G67" s="91" t="str">
        <f aca="false">G66</f>
        <v>A</v>
      </c>
      <c r="H67" s="108" t="str">
        <f aca="false">H66</f>
        <v>試験</v>
      </c>
      <c r="I67" s="109" t="n">
        <f aca="false">I66</f>
        <v>2.54285714285714</v>
      </c>
      <c r="J67" s="94" t="s">
        <v>33</v>
      </c>
      <c r="K67" s="110"/>
      <c r="L67" s="96"/>
      <c r="M67" s="97" t="n">
        <f aca="false">M66</f>
        <v>0</v>
      </c>
      <c r="N67" s="98" t="n">
        <f aca="false">N66</f>
        <v>0</v>
      </c>
      <c r="O67" s="83"/>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5"/>
      <c r="AT67" s="86"/>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5"/>
      <c r="BY67" s="86"/>
      <c r="BZ67" s="84"/>
      <c r="CA67" s="84"/>
      <c r="CB67" s="84"/>
      <c r="CC67" s="84"/>
      <c r="CD67" s="84"/>
      <c r="CE67" s="84"/>
      <c r="CF67" s="84"/>
      <c r="CG67" s="84"/>
      <c r="CH67" s="84"/>
      <c r="CI67" s="84"/>
      <c r="CJ67" s="84"/>
      <c r="CK67" s="84"/>
      <c r="CL67" s="84"/>
      <c r="CM67" s="84"/>
      <c r="CN67" s="84"/>
      <c r="CO67" s="84"/>
      <c r="CP67" s="84"/>
      <c r="CQ67" s="84"/>
      <c r="CR67" s="84"/>
      <c r="CS67" s="84"/>
      <c r="CT67" s="84"/>
      <c r="CU67" s="84"/>
      <c r="CV67" s="84"/>
      <c r="CW67" s="84"/>
      <c r="CX67" s="84"/>
      <c r="CY67" s="84"/>
      <c r="CZ67" s="84"/>
      <c r="DA67" s="84"/>
      <c r="DB67" s="84"/>
      <c r="DC67" s="85"/>
    </row>
    <row r="68" customFormat="false" ht="18.75" hidden="true" customHeight="false" outlineLevel="0" collapsed="false">
      <c r="A68" s="70" t="n">
        <f aca="false">(ROW()-6)/2</f>
        <v>31</v>
      </c>
      <c r="B68" s="71" t="n">
        <f aca="false">変更管理台帳!$A22</f>
        <v>16</v>
      </c>
      <c r="C68" s="72" t="str">
        <f aca="false">変更管理台帳!$B22</f>
        <v>コース詳細画面</v>
      </c>
      <c r="D68" s="73" t="str">
        <f aca="false">変更管理台帳!$C22</f>
        <v>試験有無の表示</v>
      </c>
      <c r="E68" s="74" t="str">
        <f aca="false">変更管理台帳!$G22</f>
        <v>受講生</v>
      </c>
      <c r="F68" s="75" t="str">
        <f aca="false">変更管理台帳!$K22</f>
        <v>初級</v>
      </c>
      <c r="G68" s="76" t="str">
        <f aca="false">変更管理台帳!$L22</f>
        <v>A</v>
      </c>
      <c r="H68" s="77" t="s">
        <v>31</v>
      </c>
      <c r="I68" s="78" t="n">
        <f aca="false">変更管理台帳!$AX22</f>
        <v>3.48571428571429</v>
      </c>
      <c r="J68" s="79" t="s">
        <v>32</v>
      </c>
      <c r="K68" s="80" t="n">
        <v>45355</v>
      </c>
      <c r="L68" s="81" t="n">
        <f aca="false">IF($K68&lt;&gt;"",WORKDAY($K68,$I68 -0.11,祝日・休校日!$B$3:$B$62),"")</f>
        <v>45358</v>
      </c>
      <c r="M68" s="76"/>
      <c r="N68" s="82" t="n">
        <f aca="false">IF(MAX(O68:DC68)&lt;&gt;0,IF(MAX(O69:DC69)/MAX(O68:DC68)=1,1,MAX(O69:DC69)/MAX(O68:DC68)),0)</f>
        <v>0</v>
      </c>
      <c r="O68" s="83"/>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5"/>
      <c r="AT68" s="86"/>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6"/>
      <c r="BZ68" s="84"/>
      <c r="CA68" s="84"/>
      <c r="CB68" s="84"/>
      <c r="CC68" s="84"/>
      <c r="CD68" s="84"/>
      <c r="CE68" s="84"/>
      <c r="CF68" s="84"/>
      <c r="CG68" s="84"/>
      <c r="CH68" s="84"/>
      <c r="CI68" s="84"/>
      <c r="CJ68" s="84"/>
      <c r="CK68" s="84"/>
      <c r="CL68" s="84"/>
      <c r="CM68" s="84"/>
      <c r="CN68" s="84"/>
      <c r="CO68" s="84"/>
      <c r="CP68" s="84"/>
      <c r="CQ68" s="84"/>
      <c r="CR68" s="84"/>
      <c r="CS68" s="84"/>
      <c r="CT68" s="84"/>
      <c r="CU68" s="84"/>
      <c r="CV68" s="84"/>
      <c r="CW68" s="84"/>
      <c r="CX68" s="84"/>
      <c r="CY68" s="84"/>
      <c r="CZ68" s="84"/>
      <c r="DA68" s="84"/>
      <c r="DB68" s="84"/>
      <c r="DC68" s="85"/>
    </row>
    <row r="69" customFormat="false" ht="18.75" hidden="true" customHeight="false" outlineLevel="0" collapsed="false">
      <c r="A69" s="87" t="n">
        <f aca="false">A68</f>
        <v>31</v>
      </c>
      <c r="B69" s="88" t="n">
        <f aca="false">B68</f>
        <v>16</v>
      </c>
      <c r="C69" s="89" t="str">
        <f aca="false">C68</f>
        <v>コース詳細画面</v>
      </c>
      <c r="D69" s="90" t="str">
        <f aca="false">D68</f>
        <v>試験有無の表示</v>
      </c>
      <c r="E69" s="91" t="str">
        <f aca="false">E68</f>
        <v>受講生</v>
      </c>
      <c r="F69" s="91" t="str">
        <f aca="false">F68</f>
        <v>初級</v>
      </c>
      <c r="G69" s="91" t="str">
        <f aca="false">G68</f>
        <v>A</v>
      </c>
      <c r="H69" s="92" t="str">
        <f aca="false">H68</f>
        <v>製造</v>
      </c>
      <c r="I69" s="93" t="n">
        <f aca="false">I68</f>
        <v>3.48571428571429</v>
      </c>
      <c r="J69" s="94" t="s">
        <v>33</v>
      </c>
      <c r="K69" s="95"/>
      <c r="L69" s="96"/>
      <c r="M69" s="97" t="n">
        <f aca="false">M68</f>
        <v>0</v>
      </c>
      <c r="N69" s="98" t="n">
        <f aca="false">N68</f>
        <v>0</v>
      </c>
      <c r="O69" s="83"/>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5"/>
      <c r="AT69" s="86"/>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5"/>
      <c r="BY69" s="86"/>
      <c r="BZ69" s="84"/>
      <c r="CA69" s="84"/>
      <c r="CB69" s="84"/>
      <c r="CC69" s="84"/>
      <c r="CD69" s="84"/>
      <c r="CE69" s="84"/>
      <c r="CF69" s="84"/>
      <c r="CG69" s="84"/>
      <c r="CH69" s="84"/>
      <c r="CI69" s="84"/>
      <c r="CJ69" s="84"/>
      <c r="CK69" s="84"/>
      <c r="CL69" s="84"/>
      <c r="CM69" s="84"/>
      <c r="CN69" s="84"/>
      <c r="CO69" s="84"/>
      <c r="CP69" s="84"/>
      <c r="CQ69" s="84"/>
      <c r="CR69" s="84"/>
      <c r="CS69" s="84"/>
      <c r="CT69" s="84"/>
      <c r="CU69" s="84"/>
      <c r="CV69" s="84"/>
      <c r="CW69" s="84"/>
      <c r="CX69" s="84"/>
      <c r="CY69" s="84"/>
      <c r="CZ69" s="84"/>
      <c r="DA69" s="84"/>
      <c r="DB69" s="84"/>
      <c r="DC69" s="85"/>
    </row>
    <row r="70" customFormat="false" ht="18.75" hidden="true" customHeight="false" outlineLevel="0" collapsed="false">
      <c r="A70" s="99" t="n">
        <f aca="false">(ROW()-6)/2</f>
        <v>32</v>
      </c>
      <c r="B70" s="100" t="n">
        <f aca="false">B69</f>
        <v>16</v>
      </c>
      <c r="C70" s="101" t="str">
        <f aca="false">C69</f>
        <v>コース詳細画面</v>
      </c>
      <c r="D70" s="102" t="str">
        <f aca="false">D69</f>
        <v>試験有無の表示</v>
      </c>
      <c r="E70" s="74" t="str">
        <f aca="false">E69</f>
        <v>受講生</v>
      </c>
      <c r="F70" s="74" t="str">
        <f aca="false">F69</f>
        <v>初級</v>
      </c>
      <c r="G70" s="74" t="str">
        <f aca="false">G69</f>
        <v>A</v>
      </c>
      <c r="H70" s="103" t="s">
        <v>34</v>
      </c>
      <c r="I70" s="78" t="n">
        <f aca="false">変更管理台帳!$BW22</f>
        <v>2.54285714285714</v>
      </c>
      <c r="J70" s="79" t="s">
        <v>32</v>
      </c>
      <c r="K70" s="81" t="n">
        <f aca="false">IF($L68&lt;&gt;"",WORKDAY($L68,1,祝日・休校日!$B$3:$B$62),"")</f>
        <v>45359</v>
      </c>
      <c r="L70" s="81" t="n">
        <f aca="false">IF($K70&lt;&gt;"",WORKDAY($K70,$I70 -0.11,祝日・休校日!$B$3:$B$62),"")</f>
        <v>45363</v>
      </c>
      <c r="M70" s="76" t="n">
        <f aca="false">M69</f>
        <v>0</v>
      </c>
      <c r="N70" s="82" t="n">
        <f aca="false">IF(MAX(O70:DC70)&lt;&gt;0,IF(MAX(O71:DC71)/MAX(O70:DC70)=1,1,MAX(O71:DC71)/MAX(O70:DC70)),0)</f>
        <v>0</v>
      </c>
      <c r="O70" s="83"/>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5"/>
      <c r="AT70" s="86"/>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6"/>
      <c r="BZ70" s="84"/>
      <c r="CA70" s="84"/>
      <c r="CB70" s="84"/>
      <c r="CC70" s="84"/>
      <c r="CD70" s="84"/>
      <c r="CE70" s="84"/>
      <c r="CF70" s="84"/>
      <c r="CG70" s="84"/>
      <c r="CH70" s="84"/>
      <c r="CI70" s="84"/>
      <c r="CJ70" s="84"/>
      <c r="CK70" s="84"/>
      <c r="CL70" s="84"/>
      <c r="CM70" s="84"/>
      <c r="CN70" s="84"/>
      <c r="CO70" s="84"/>
      <c r="CP70" s="84"/>
      <c r="CQ70" s="84"/>
      <c r="CR70" s="84"/>
      <c r="CS70" s="84"/>
      <c r="CT70" s="84"/>
      <c r="CU70" s="84"/>
      <c r="CV70" s="84"/>
      <c r="CW70" s="84"/>
      <c r="CX70" s="84"/>
      <c r="CY70" s="84"/>
      <c r="CZ70" s="84"/>
      <c r="DA70" s="84"/>
      <c r="DB70" s="84"/>
      <c r="DC70" s="85"/>
    </row>
    <row r="71" customFormat="false" ht="18.75" hidden="true" customHeight="false" outlineLevel="0" collapsed="false">
      <c r="A71" s="104" t="n">
        <f aca="false">A70</f>
        <v>32</v>
      </c>
      <c r="B71" s="105" t="n">
        <f aca="false">B70</f>
        <v>16</v>
      </c>
      <c r="C71" s="106" t="str">
        <f aca="false">C70</f>
        <v>コース詳細画面</v>
      </c>
      <c r="D71" s="107" t="str">
        <f aca="false">D70</f>
        <v>試験有無の表示</v>
      </c>
      <c r="E71" s="91" t="str">
        <f aca="false">E70</f>
        <v>受講生</v>
      </c>
      <c r="F71" s="91" t="str">
        <f aca="false">F70</f>
        <v>初級</v>
      </c>
      <c r="G71" s="91" t="str">
        <f aca="false">G70</f>
        <v>A</v>
      </c>
      <c r="H71" s="108" t="str">
        <f aca="false">H70</f>
        <v>試験</v>
      </c>
      <c r="I71" s="109" t="n">
        <f aca="false">I70</f>
        <v>2.54285714285714</v>
      </c>
      <c r="J71" s="94" t="s">
        <v>33</v>
      </c>
      <c r="K71" s="110"/>
      <c r="L71" s="96"/>
      <c r="M71" s="97" t="n">
        <f aca="false">M70</f>
        <v>0</v>
      </c>
      <c r="N71" s="98" t="n">
        <f aca="false">N70</f>
        <v>0</v>
      </c>
      <c r="O71" s="83"/>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5"/>
      <c r="AT71" s="86"/>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5"/>
      <c r="BY71" s="86"/>
      <c r="BZ71" s="84"/>
      <c r="CA71" s="84"/>
      <c r="CB71" s="84"/>
      <c r="CC71" s="84"/>
      <c r="CD71" s="84"/>
      <c r="CE71" s="84"/>
      <c r="CF71" s="84"/>
      <c r="CG71" s="84"/>
      <c r="CH71" s="84"/>
      <c r="CI71" s="84"/>
      <c r="CJ71" s="84"/>
      <c r="CK71" s="84"/>
      <c r="CL71" s="84"/>
      <c r="CM71" s="84"/>
      <c r="CN71" s="84"/>
      <c r="CO71" s="84"/>
      <c r="CP71" s="84"/>
      <c r="CQ71" s="84"/>
      <c r="CR71" s="84"/>
      <c r="CS71" s="84"/>
      <c r="CT71" s="84"/>
      <c r="CU71" s="84"/>
      <c r="CV71" s="84"/>
      <c r="CW71" s="84"/>
      <c r="CX71" s="84"/>
      <c r="CY71" s="84"/>
      <c r="CZ71" s="84"/>
      <c r="DA71" s="84"/>
      <c r="DB71" s="84"/>
      <c r="DC71" s="85"/>
    </row>
    <row r="72" customFormat="false" ht="18.75" hidden="true" customHeight="false" outlineLevel="0" collapsed="false">
      <c r="A72" s="70" t="n">
        <f aca="false">(ROW()-6)/2</f>
        <v>33</v>
      </c>
      <c r="B72" s="71" t="n">
        <f aca="false">変更管理台帳!$A23</f>
        <v>17</v>
      </c>
      <c r="C72" s="72" t="str">
        <f aca="false">変更管理台帳!$B23</f>
        <v>コース詳細画面</v>
      </c>
      <c r="D72" s="73" t="str">
        <f aca="false">変更管理台帳!$C23</f>
        <v>カテゴリー別にアコーディオン化</v>
      </c>
      <c r="E72" s="74" t="str">
        <f aca="false">変更管理台帳!$G23</f>
        <v>受講生</v>
      </c>
      <c r="F72" s="75" t="str">
        <f aca="false">変更管理台帳!$K22</f>
        <v>初級</v>
      </c>
      <c r="G72" s="76" t="str">
        <f aca="false">変更管理台帳!$L22</f>
        <v>A</v>
      </c>
      <c r="H72" s="77" t="s">
        <v>31</v>
      </c>
      <c r="I72" s="78" t="n">
        <f aca="false">変更管理台帳!$AX23</f>
        <v>2.65714285714286</v>
      </c>
      <c r="J72" s="79" t="s">
        <v>32</v>
      </c>
      <c r="K72" s="80" t="n">
        <v>45355</v>
      </c>
      <c r="L72" s="81" t="n">
        <f aca="false">IF($K72&lt;&gt;"",WORKDAY($K72,$I72 -0.11,祝日・休校日!$B$3:$B$62),"")</f>
        <v>45357</v>
      </c>
      <c r="M72" s="76"/>
      <c r="N72" s="82" t="n">
        <f aca="false">IF(MAX(O72:DC72)&lt;&gt;0,IF(MAX(O73:DC73)/MAX(O72:DC72)=1,1,MAX(O73:DC73)/MAX(O72:DC72)),0)</f>
        <v>0</v>
      </c>
      <c r="O72" s="83"/>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5"/>
      <c r="AT72" s="86"/>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6"/>
      <c r="BZ72" s="84"/>
      <c r="CA72" s="84"/>
      <c r="CB72" s="84"/>
      <c r="CC72" s="84"/>
      <c r="CD72" s="84"/>
      <c r="CE72" s="84"/>
      <c r="CF72" s="84"/>
      <c r="CG72" s="84"/>
      <c r="CH72" s="84"/>
      <c r="CI72" s="84"/>
      <c r="CJ72" s="84"/>
      <c r="CK72" s="84"/>
      <c r="CL72" s="84"/>
      <c r="CM72" s="84"/>
      <c r="CN72" s="84"/>
      <c r="CO72" s="84"/>
      <c r="CP72" s="84"/>
      <c r="CQ72" s="84"/>
      <c r="CR72" s="84"/>
      <c r="CS72" s="84"/>
      <c r="CT72" s="84"/>
      <c r="CU72" s="84"/>
      <c r="CV72" s="84"/>
      <c r="CW72" s="84"/>
      <c r="CX72" s="84"/>
      <c r="CY72" s="84"/>
      <c r="CZ72" s="84"/>
      <c r="DA72" s="84"/>
      <c r="DB72" s="84"/>
      <c r="DC72" s="85"/>
    </row>
    <row r="73" customFormat="false" ht="18.75" hidden="true" customHeight="false" outlineLevel="0" collapsed="false">
      <c r="A73" s="87" t="n">
        <f aca="false">A72</f>
        <v>33</v>
      </c>
      <c r="B73" s="88" t="n">
        <f aca="false">B72</f>
        <v>17</v>
      </c>
      <c r="C73" s="89" t="str">
        <f aca="false">C72</f>
        <v>コース詳細画面</v>
      </c>
      <c r="D73" s="90" t="str">
        <f aca="false">D72</f>
        <v>カテゴリー別にアコーディオン化</v>
      </c>
      <c r="E73" s="91" t="str">
        <f aca="false">E72</f>
        <v>受講生</v>
      </c>
      <c r="F73" s="91" t="str">
        <f aca="false">F72</f>
        <v>初級</v>
      </c>
      <c r="G73" s="91" t="str">
        <f aca="false">G72</f>
        <v>A</v>
      </c>
      <c r="H73" s="92" t="str">
        <f aca="false">H72</f>
        <v>製造</v>
      </c>
      <c r="I73" s="93" t="n">
        <f aca="false">I72</f>
        <v>2.65714285714286</v>
      </c>
      <c r="J73" s="94" t="s">
        <v>33</v>
      </c>
      <c r="K73" s="95"/>
      <c r="L73" s="96"/>
      <c r="M73" s="97" t="n">
        <f aca="false">M72</f>
        <v>0</v>
      </c>
      <c r="N73" s="98" t="n">
        <f aca="false">N72</f>
        <v>0</v>
      </c>
      <c r="O73" s="83"/>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5"/>
      <c r="AT73" s="86"/>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5"/>
      <c r="BY73" s="86"/>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4"/>
      <c r="DA73" s="84"/>
      <c r="DB73" s="84"/>
      <c r="DC73" s="85"/>
    </row>
    <row r="74" customFormat="false" ht="18.75" hidden="true" customHeight="false" outlineLevel="0" collapsed="false">
      <c r="A74" s="99" t="n">
        <f aca="false">(ROW()-6)/2</f>
        <v>34</v>
      </c>
      <c r="B74" s="100" t="n">
        <f aca="false">B73</f>
        <v>17</v>
      </c>
      <c r="C74" s="101" t="str">
        <f aca="false">C73</f>
        <v>コース詳細画面</v>
      </c>
      <c r="D74" s="102" t="str">
        <f aca="false">D73</f>
        <v>カテゴリー別にアコーディオン化</v>
      </c>
      <c r="E74" s="74" t="str">
        <f aca="false">E73</f>
        <v>受講生</v>
      </c>
      <c r="F74" s="74" t="str">
        <f aca="false">F73</f>
        <v>初級</v>
      </c>
      <c r="G74" s="74" t="str">
        <f aca="false">G73</f>
        <v>A</v>
      </c>
      <c r="H74" s="103" t="s">
        <v>34</v>
      </c>
      <c r="I74" s="78" t="n">
        <f aca="false">変更管理台帳!$BW23</f>
        <v>1.2</v>
      </c>
      <c r="J74" s="79" t="s">
        <v>32</v>
      </c>
      <c r="K74" s="81" t="n">
        <f aca="false">IF($L72&lt;&gt;"",WORKDAY($L72,1,祝日・休校日!$B$3:$B$62),"")</f>
        <v>45358</v>
      </c>
      <c r="L74" s="81" t="n">
        <f aca="false">IF($K74&lt;&gt;"",WORKDAY($K74,$I74 -0.11,祝日・休校日!$B$3:$B$62),"")</f>
        <v>45359</v>
      </c>
      <c r="M74" s="76" t="n">
        <f aca="false">M73</f>
        <v>0</v>
      </c>
      <c r="N74" s="82" t="n">
        <f aca="false">IF(MAX(O74:DC74)&lt;&gt;0,IF(MAX(O75:DC75)/MAX(O74:DC74)=1,1,MAX(O75:DC75)/MAX(O74:DC74)),0)</f>
        <v>0</v>
      </c>
      <c r="O74" s="83"/>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5"/>
      <c r="AT74" s="86"/>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6"/>
      <c r="BZ74" s="84"/>
      <c r="CA74" s="84"/>
      <c r="CB74" s="84"/>
      <c r="CC74" s="84"/>
      <c r="CD74" s="84"/>
      <c r="CE74" s="84"/>
      <c r="CF74" s="84"/>
      <c r="CG74" s="84"/>
      <c r="CH74" s="84"/>
      <c r="CI74" s="84"/>
      <c r="CJ74" s="84"/>
      <c r="CK74" s="84"/>
      <c r="CL74" s="84"/>
      <c r="CM74" s="84"/>
      <c r="CN74" s="84"/>
      <c r="CO74" s="84"/>
      <c r="CP74" s="84"/>
      <c r="CQ74" s="84"/>
      <c r="CR74" s="84"/>
      <c r="CS74" s="84"/>
      <c r="CT74" s="84"/>
      <c r="CU74" s="84"/>
      <c r="CV74" s="84"/>
      <c r="CW74" s="84"/>
      <c r="CX74" s="84"/>
      <c r="CY74" s="84"/>
      <c r="CZ74" s="84"/>
      <c r="DA74" s="84"/>
      <c r="DB74" s="84"/>
      <c r="DC74" s="85"/>
    </row>
    <row r="75" customFormat="false" ht="18.75" hidden="true" customHeight="false" outlineLevel="0" collapsed="false">
      <c r="A75" s="104" t="n">
        <f aca="false">A74</f>
        <v>34</v>
      </c>
      <c r="B75" s="105" t="n">
        <f aca="false">B74</f>
        <v>17</v>
      </c>
      <c r="C75" s="106" t="str">
        <f aca="false">C74</f>
        <v>コース詳細画面</v>
      </c>
      <c r="D75" s="107" t="str">
        <f aca="false">D74</f>
        <v>カテゴリー別にアコーディオン化</v>
      </c>
      <c r="E75" s="91" t="str">
        <f aca="false">E74</f>
        <v>受講生</v>
      </c>
      <c r="F75" s="91" t="str">
        <f aca="false">F74</f>
        <v>初級</v>
      </c>
      <c r="G75" s="91" t="str">
        <f aca="false">G74</f>
        <v>A</v>
      </c>
      <c r="H75" s="108" t="str">
        <f aca="false">H74</f>
        <v>試験</v>
      </c>
      <c r="I75" s="109" t="n">
        <f aca="false">I74</f>
        <v>1.2</v>
      </c>
      <c r="J75" s="94" t="s">
        <v>33</v>
      </c>
      <c r="K75" s="110"/>
      <c r="L75" s="96"/>
      <c r="M75" s="97" t="n">
        <f aca="false">M74</f>
        <v>0</v>
      </c>
      <c r="N75" s="98" t="n">
        <f aca="false">N74</f>
        <v>0</v>
      </c>
      <c r="O75" s="83"/>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5"/>
      <c r="AT75" s="86"/>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5"/>
      <c r="BY75" s="86"/>
      <c r="BZ75" s="84"/>
      <c r="CA75" s="84"/>
      <c r="CB75" s="84"/>
      <c r="CC75" s="84"/>
      <c r="CD75" s="84"/>
      <c r="CE75" s="84"/>
      <c r="CF75" s="84"/>
      <c r="CG75" s="84"/>
      <c r="CH75" s="84"/>
      <c r="CI75" s="84"/>
      <c r="CJ75" s="84"/>
      <c r="CK75" s="84"/>
      <c r="CL75" s="84"/>
      <c r="CM75" s="84"/>
      <c r="CN75" s="84"/>
      <c r="CO75" s="84"/>
      <c r="CP75" s="84"/>
      <c r="CQ75" s="84"/>
      <c r="CR75" s="84"/>
      <c r="CS75" s="84"/>
      <c r="CT75" s="84"/>
      <c r="CU75" s="84"/>
      <c r="CV75" s="84"/>
      <c r="CW75" s="84"/>
      <c r="CX75" s="84"/>
      <c r="CY75" s="84"/>
      <c r="CZ75" s="84"/>
      <c r="DA75" s="84"/>
      <c r="DB75" s="84"/>
      <c r="DC75" s="85"/>
    </row>
    <row r="76" customFormat="false" ht="18.75" hidden="true" customHeight="false" outlineLevel="0" collapsed="false">
      <c r="A76" s="70" t="n">
        <f aca="false">(ROW()-6)/2</f>
        <v>35</v>
      </c>
      <c r="B76" s="71" t="n">
        <f aca="false">変更管理台帳!$A24</f>
        <v>18</v>
      </c>
      <c r="C76" s="72" t="str">
        <f aca="false">変更管理台帳!$B24</f>
        <v>コース詳細画面</v>
      </c>
      <c r="D76" s="73" t="str">
        <f aca="false">変更管理台帳!$C24</f>
        <v>カテゴリー概要ポップオーバーの追加</v>
      </c>
      <c r="E76" s="74" t="str">
        <f aca="false">変更管理台帳!$G24</f>
        <v>受講生</v>
      </c>
      <c r="F76" s="75" t="str">
        <f aca="false">変更管理台帳!$K24</f>
        <v>初級</v>
      </c>
      <c r="G76" s="76" t="str">
        <f aca="false">変更管理台帳!$L24</f>
        <v>A</v>
      </c>
      <c r="H76" s="77" t="s">
        <v>31</v>
      </c>
      <c r="I76" s="78" t="n">
        <f aca="false">変更管理台帳!$AX24</f>
        <v>2.8</v>
      </c>
      <c r="J76" s="79" t="s">
        <v>32</v>
      </c>
      <c r="K76" s="80" t="n">
        <v>45355</v>
      </c>
      <c r="L76" s="81" t="n">
        <f aca="false">IF($K76&lt;&gt;"",WORKDAY($K76,$I76 -0.11,祝日・休校日!$B$3:$B$62),"")</f>
        <v>45357</v>
      </c>
      <c r="M76" s="76"/>
      <c r="N76" s="82" t="n">
        <f aca="false">IF(MAX(O76:DC76)&lt;&gt;0,IF(MAX(O77:DC77)/MAX(O76:DC76)=1,1,MAX(O77:DC77)/MAX(O76:DC76)),0)</f>
        <v>0</v>
      </c>
      <c r="O76" s="83"/>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5"/>
      <c r="AT76" s="86"/>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6"/>
      <c r="BZ76" s="84"/>
      <c r="CA76" s="84"/>
      <c r="CB76" s="84"/>
      <c r="CC76" s="84"/>
      <c r="CD76" s="84"/>
      <c r="CE76" s="84"/>
      <c r="CF76" s="84"/>
      <c r="CG76" s="84"/>
      <c r="CH76" s="84"/>
      <c r="CI76" s="84"/>
      <c r="CJ76" s="84"/>
      <c r="CK76" s="84"/>
      <c r="CL76" s="84"/>
      <c r="CM76" s="84"/>
      <c r="CN76" s="84"/>
      <c r="CO76" s="84"/>
      <c r="CP76" s="84"/>
      <c r="CQ76" s="84"/>
      <c r="CR76" s="84"/>
      <c r="CS76" s="84"/>
      <c r="CT76" s="84"/>
      <c r="CU76" s="84"/>
      <c r="CV76" s="84"/>
      <c r="CW76" s="84"/>
      <c r="CX76" s="84"/>
      <c r="CY76" s="84"/>
      <c r="CZ76" s="84"/>
      <c r="DA76" s="84"/>
      <c r="DB76" s="84"/>
      <c r="DC76" s="85"/>
    </row>
    <row r="77" customFormat="false" ht="18.75" hidden="true" customHeight="false" outlineLevel="0" collapsed="false">
      <c r="A77" s="87" t="n">
        <f aca="false">A76</f>
        <v>35</v>
      </c>
      <c r="B77" s="88" t="n">
        <f aca="false">B76</f>
        <v>18</v>
      </c>
      <c r="C77" s="89" t="str">
        <f aca="false">C76</f>
        <v>コース詳細画面</v>
      </c>
      <c r="D77" s="90" t="str">
        <f aca="false">D76</f>
        <v>カテゴリー概要ポップオーバーの追加</v>
      </c>
      <c r="E77" s="91" t="str">
        <f aca="false">E76</f>
        <v>受講生</v>
      </c>
      <c r="F77" s="91" t="str">
        <f aca="false">F76</f>
        <v>初級</v>
      </c>
      <c r="G77" s="91" t="str">
        <f aca="false">G76</f>
        <v>A</v>
      </c>
      <c r="H77" s="92" t="str">
        <f aca="false">H76</f>
        <v>製造</v>
      </c>
      <c r="I77" s="93" t="n">
        <f aca="false">I76</f>
        <v>2.8</v>
      </c>
      <c r="J77" s="94" t="s">
        <v>33</v>
      </c>
      <c r="K77" s="95"/>
      <c r="L77" s="96"/>
      <c r="M77" s="97" t="n">
        <f aca="false">M76</f>
        <v>0</v>
      </c>
      <c r="N77" s="98" t="n">
        <f aca="false">N76</f>
        <v>0</v>
      </c>
      <c r="O77" s="83"/>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5"/>
      <c r="AT77" s="86"/>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5"/>
      <c r="BY77" s="86"/>
      <c r="BZ77" s="84"/>
      <c r="CA77" s="84"/>
      <c r="CB77" s="84"/>
      <c r="CC77" s="84"/>
      <c r="CD77" s="84"/>
      <c r="CE77" s="84"/>
      <c r="CF77" s="84"/>
      <c r="CG77" s="84"/>
      <c r="CH77" s="84"/>
      <c r="CI77" s="84"/>
      <c r="CJ77" s="84"/>
      <c r="CK77" s="84"/>
      <c r="CL77" s="84"/>
      <c r="CM77" s="84"/>
      <c r="CN77" s="84"/>
      <c r="CO77" s="84"/>
      <c r="CP77" s="84"/>
      <c r="CQ77" s="84"/>
      <c r="CR77" s="84"/>
      <c r="CS77" s="84"/>
      <c r="CT77" s="84"/>
      <c r="CU77" s="84"/>
      <c r="CV77" s="84"/>
      <c r="CW77" s="84"/>
      <c r="CX77" s="84"/>
      <c r="CY77" s="84"/>
      <c r="CZ77" s="84"/>
      <c r="DA77" s="84"/>
      <c r="DB77" s="84"/>
      <c r="DC77" s="85"/>
    </row>
    <row r="78" customFormat="false" ht="18.75" hidden="true" customHeight="false" outlineLevel="0" collapsed="false">
      <c r="A78" s="99" t="n">
        <f aca="false">(ROW()-6)/2</f>
        <v>36</v>
      </c>
      <c r="B78" s="100" t="n">
        <f aca="false">B77</f>
        <v>18</v>
      </c>
      <c r="C78" s="101" t="str">
        <f aca="false">C77</f>
        <v>コース詳細画面</v>
      </c>
      <c r="D78" s="102" t="str">
        <f aca="false">D77</f>
        <v>カテゴリー概要ポップオーバーの追加</v>
      </c>
      <c r="E78" s="74" t="str">
        <f aca="false">E77</f>
        <v>受講生</v>
      </c>
      <c r="F78" s="74" t="str">
        <f aca="false">F77</f>
        <v>初級</v>
      </c>
      <c r="G78" s="74" t="str">
        <f aca="false">G77</f>
        <v>A</v>
      </c>
      <c r="H78" s="103" t="s">
        <v>34</v>
      </c>
      <c r="I78" s="78" t="n">
        <f aca="false">変更管理台帳!$BW24</f>
        <v>2.22857142857143</v>
      </c>
      <c r="J78" s="79" t="s">
        <v>32</v>
      </c>
      <c r="K78" s="81" t="n">
        <f aca="false">IF($L76&lt;&gt;"",WORKDAY($L76,1,祝日・休校日!$B$3:$B$62),"")</f>
        <v>45358</v>
      </c>
      <c r="L78" s="81" t="n">
        <f aca="false">IF($K78&lt;&gt;"",WORKDAY($K78,$I78 -0.11,祝日・休校日!$B$3:$B$62),"")</f>
        <v>45362</v>
      </c>
      <c r="M78" s="76" t="n">
        <f aca="false">M77</f>
        <v>0</v>
      </c>
      <c r="N78" s="82" t="n">
        <f aca="false">IF(MAX(O78:DC78)&lt;&gt;0,IF(MAX(O79:DC79)/MAX(O78:DC78)=1,1,MAX(O79:DC79)/MAX(O78:DC78)),0)</f>
        <v>0</v>
      </c>
      <c r="O78" s="83"/>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5"/>
      <c r="AT78" s="86"/>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6"/>
      <c r="BZ78" s="84"/>
      <c r="CA78" s="84"/>
      <c r="CB78" s="84"/>
      <c r="CC78" s="84"/>
      <c r="CD78" s="84"/>
      <c r="CE78" s="84"/>
      <c r="CF78" s="84"/>
      <c r="CG78" s="84"/>
      <c r="CH78" s="84"/>
      <c r="CI78" s="84"/>
      <c r="CJ78" s="84"/>
      <c r="CK78" s="84"/>
      <c r="CL78" s="84"/>
      <c r="CM78" s="84"/>
      <c r="CN78" s="84"/>
      <c r="CO78" s="84"/>
      <c r="CP78" s="84"/>
      <c r="CQ78" s="84"/>
      <c r="CR78" s="84"/>
      <c r="CS78" s="84"/>
      <c r="CT78" s="84"/>
      <c r="CU78" s="84"/>
      <c r="CV78" s="84"/>
      <c r="CW78" s="84"/>
      <c r="CX78" s="84"/>
      <c r="CY78" s="84"/>
      <c r="CZ78" s="84"/>
      <c r="DA78" s="84"/>
      <c r="DB78" s="84"/>
      <c r="DC78" s="85"/>
    </row>
    <row r="79" customFormat="false" ht="18.75" hidden="true" customHeight="false" outlineLevel="0" collapsed="false">
      <c r="A79" s="104" t="n">
        <f aca="false">A78</f>
        <v>36</v>
      </c>
      <c r="B79" s="105" t="n">
        <f aca="false">B78</f>
        <v>18</v>
      </c>
      <c r="C79" s="106" t="str">
        <f aca="false">C78</f>
        <v>コース詳細画面</v>
      </c>
      <c r="D79" s="107" t="str">
        <f aca="false">D78</f>
        <v>カテゴリー概要ポップオーバーの追加</v>
      </c>
      <c r="E79" s="91" t="str">
        <f aca="false">E78</f>
        <v>受講生</v>
      </c>
      <c r="F79" s="91" t="str">
        <f aca="false">F78</f>
        <v>初級</v>
      </c>
      <c r="G79" s="91" t="str">
        <f aca="false">G78</f>
        <v>A</v>
      </c>
      <c r="H79" s="108" t="str">
        <f aca="false">H78</f>
        <v>試験</v>
      </c>
      <c r="I79" s="109" t="n">
        <f aca="false">I78</f>
        <v>2.22857142857143</v>
      </c>
      <c r="J79" s="94" t="s">
        <v>33</v>
      </c>
      <c r="K79" s="110"/>
      <c r="L79" s="96"/>
      <c r="M79" s="97" t="n">
        <f aca="false">M78</f>
        <v>0</v>
      </c>
      <c r="N79" s="98" t="n">
        <f aca="false">N78</f>
        <v>0</v>
      </c>
      <c r="O79" s="83"/>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5"/>
      <c r="AT79" s="86"/>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5"/>
      <c r="BY79" s="86"/>
      <c r="BZ79" s="84"/>
      <c r="CA79" s="84"/>
      <c r="CB79" s="84"/>
      <c r="CC79" s="84"/>
      <c r="CD79" s="84"/>
      <c r="CE79" s="84"/>
      <c r="CF79" s="84"/>
      <c r="CG79" s="84"/>
      <c r="CH79" s="84"/>
      <c r="CI79" s="84"/>
      <c r="CJ79" s="84"/>
      <c r="CK79" s="84"/>
      <c r="CL79" s="84"/>
      <c r="CM79" s="84"/>
      <c r="CN79" s="84"/>
      <c r="CO79" s="84"/>
      <c r="CP79" s="84"/>
      <c r="CQ79" s="84"/>
      <c r="CR79" s="84"/>
      <c r="CS79" s="84"/>
      <c r="CT79" s="84"/>
      <c r="CU79" s="84"/>
      <c r="CV79" s="84"/>
      <c r="CW79" s="84"/>
      <c r="CX79" s="84"/>
      <c r="CY79" s="84"/>
      <c r="CZ79" s="84"/>
      <c r="DA79" s="84"/>
      <c r="DB79" s="84"/>
      <c r="DC79" s="85"/>
    </row>
    <row r="80" customFormat="false" ht="22.5" hidden="true" customHeight="false" outlineLevel="0" collapsed="false">
      <c r="A80" s="70" t="n">
        <f aca="false">(ROW()-6)/2</f>
        <v>37</v>
      </c>
      <c r="B80" s="71" t="n">
        <f aca="false">変更管理台帳!$A25</f>
        <v>19</v>
      </c>
      <c r="C80" s="72" t="str">
        <f aca="false">変更管理台帳!$B25</f>
        <v>セクション詳細画面</v>
      </c>
      <c r="D80" s="73" t="str">
        <f aca="false">変更管理台帳!$C25</f>
        <v>①試験実施済みの表示
②戻るボタンの追加</v>
      </c>
      <c r="E80" s="74" t="str">
        <f aca="false">変更管理台帳!$G25</f>
        <v>受講生</v>
      </c>
      <c r="F80" s="75" t="str">
        <f aca="false">変更管理台帳!$K25</f>
        <v>初級</v>
      </c>
      <c r="G80" s="76" t="str">
        <f aca="false">変更管理台帳!$L25</f>
        <v>A</v>
      </c>
      <c r="H80" s="77" t="s">
        <v>31</v>
      </c>
      <c r="I80" s="78" t="n">
        <f aca="false">変更管理台帳!$AX25</f>
        <v>3.57142857142857</v>
      </c>
      <c r="J80" s="79" t="s">
        <v>32</v>
      </c>
      <c r="K80" s="80" t="n">
        <v>45355</v>
      </c>
      <c r="L80" s="81" t="n">
        <f aca="false">IF($K80&lt;&gt;"",WORKDAY($K80,$I80 -0.11,祝日・休校日!$B$3:$B$62),"")</f>
        <v>45358</v>
      </c>
      <c r="M80" s="76"/>
      <c r="N80" s="82" t="n">
        <f aca="false">IF(MAX(O80:DC80)&lt;&gt;0,IF(MAX(O81:DC81)/MAX(O80:DC80)=1,1,MAX(O81:DC81)/MAX(O80:DC80)),0)</f>
        <v>0</v>
      </c>
      <c r="O80" s="83"/>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5"/>
      <c r="AT80" s="86"/>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6"/>
      <c r="BZ80" s="84"/>
      <c r="CA80" s="84"/>
      <c r="CB80" s="84"/>
      <c r="CC80" s="84"/>
      <c r="CD80" s="84"/>
      <c r="CE80" s="84"/>
      <c r="CF80" s="84"/>
      <c r="CG80" s="84"/>
      <c r="CH80" s="84"/>
      <c r="CI80" s="84"/>
      <c r="CJ80" s="84"/>
      <c r="CK80" s="84"/>
      <c r="CL80" s="84"/>
      <c r="CM80" s="84"/>
      <c r="CN80" s="84"/>
      <c r="CO80" s="84"/>
      <c r="CP80" s="84"/>
      <c r="CQ80" s="84"/>
      <c r="CR80" s="84"/>
      <c r="CS80" s="84"/>
      <c r="CT80" s="84"/>
      <c r="CU80" s="84"/>
      <c r="CV80" s="84"/>
      <c r="CW80" s="84"/>
      <c r="CX80" s="84"/>
      <c r="CY80" s="84"/>
      <c r="CZ80" s="84"/>
      <c r="DA80" s="84"/>
      <c r="DB80" s="84"/>
      <c r="DC80" s="85"/>
    </row>
    <row r="81" customFormat="false" ht="22.5" hidden="true" customHeight="false" outlineLevel="0" collapsed="false">
      <c r="A81" s="87" t="n">
        <f aca="false">A80</f>
        <v>37</v>
      </c>
      <c r="B81" s="88" t="n">
        <f aca="false">B80</f>
        <v>19</v>
      </c>
      <c r="C81" s="89" t="str">
        <f aca="false">C80</f>
        <v>セクション詳細画面</v>
      </c>
      <c r="D81" s="90" t="str">
        <f aca="false">D80</f>
        <v>①試験実施済みの表示
②戻るボタンの追加</v>
      </c>
      <c r="E81" s="91" t="str">
        <f aca="false">E80</f>
        <v>受講生</v>
      </c>
      <c r="F81" s="91" t="str">
        <f aca="false">F80</f>
        <v>初級</v>
      </c>
      <c r="G81" s="91" t="str">
        <f aca="false">G80</f>
        <v>A</v>
      </c>
      <c r="H81" s="92" t="str">
        <f aca="false">H80</f>
        <v>製造</v>
      </c>
      <c r="I81" s="93" t="n">
        <f aca="false">I80</f>
        <v>3.57142857142857</v>
      </c>
      <c r="J81" s="94" t="s">
        <v>33</v>
      </c>
      <c r="K81" s="95"/>
      <c r="L81" s="96"/>
      <c r="M81" s="97" t="n">
        <f aca="false">M80</f>
        <v>0</v>
      </c>
      <c r="N81" s="98" t="n">
        <f aca="false">N80</f>
        <v>0</v>
      </c>
      <c r="O81" s="83"/>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5"/>
      <c r="AT81" s="86"/>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5"/>
      <c r="BY81" s="86"/>
      <c r="BZ81" s="84"/>
      <c r="CA81" s="84"/>
      <c r="CB81" s="84"/>
      <c r="CC81" s="84"/>
      <c r="CD81" s="84"/>
      <c r="CE81" s="84"/>
      <c r="CF81" s="84"/>
      <c r="CG81" s="84"/>
      <c r="CH81" s="84"/>
      <c r="CI81" s="84"/>
      <c r="CJ81" s="84"/>
      <c r="CK81" s="84"/>
      <c r="CL81" s="84"/>
      <c r="CM81" s="84"/>
      <c r="CN81" s="84"/>
      <c r="CO81" s="84"/>
      <c r="CP81" s="84"/>
      <c r="CQ81" s="84"/>
      <c r="CR81" s="84"/>
      <c r="CS81" s="84"/>
      <c r="CT81" s="84"/>
      <c r="CU81" s="84"/>
      <c r="CV81" s="84"/>
      <c r="CW81" s="84"/>
      <c r="CX81" s="84"/>
      <c r="CY81" s="84"/>
      <c r="CZ81" s="84"/>
      <c r="DA81" s="84"/>
      <c r="DB81" s="84"/>
      <c r="DC81" s="85"/>
    </row>
    <row r="82" customFormat="false" ht="22.5" hidden="true" customHeight="false" outlineLevel="0" collapsed="false">
      <c r="A82" s="99" t="n">
        <f aca="false">(ROW()-6)/2</f>
        <v>38</v>
      </c>
      <c r="B82" s="100" t="n">
        <f aca="false">B81</f>
        <v>19</v>
      </c>
      <c r="C82" s="101" t="str">
        <f aca="false">C81</f>
        <v>セクション詳細画面</v>
      </c>
      <c r="D82" s="102" t="str">
        <f aca="false">D81</f>
        <v>①試験実施済みの表示
②戻るボタンの追加</v>
      </c>
      <c r="E82" s="74" t="str">
        <f aca="false">E81</f>
        <v>受講生</v>
      </c>
      <c r="F82" s="74" t="str">
        <f aca="false">F81</f>
        <v>初級</v>
      </c>
      <c r="G82" s="74" t="str">
        <f aca="false">G81</f>
        <v>A</v>
      </c>
      <c r="H82" s="103" t="s">
        <v>34</v>
      </c>
      <c r="I82" s="78" t="n">
        <f aca="false">変更管理台帳!$BW25</f>
        <v>2.37142857142857</v>
      </c>
      <c r="J82" s="79" t="s">
        <v>32</v>
      </c>
      <c r="K82" s="81" t="n">
        <f aca="false">IF($L80&lt;&gt;"",WORKDAY($L80,1,祝日・休校日!$B$3:$B$62),"")</f>
        <v>45359</v>
      </c>
      <c r="L82" s="81" t="n">
        <f aca="false">IF($K82&lt;&gt;"",WORKDAY($K82,$I82 -0.11,祝日・休校日!$B$3:$B$62),"")</f>
        <v>45363</v>
      </c>
      <c r="M82" s="76" t="n">
        <f aca="false">M81</f>
        <v>0</v>
      </c>
      <c r="N82" s="82" t="n">
        <f aca="false">IF(MAX(O82:DC82)&lt;&gt;0,IF(MAX(O83:DC83)/MAX(O82:DC82)=1,1,MAX(O83:DC83)/MAX(O82:DC82)),0)</f>
        <v>0</v>
      </c>
      <c r="O82" s="83"/>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5"/>
      <c r="AT82" s="86"/>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6"/>
      <c r="BZ82" s="84"/>
      <c r="CA82" s="84"/>
      <c r="CB82" s="84"/>
      <c r="CC82" s="84"/>
      <c r="CD82" s="84"/>
      <c r="CE82" s="84"/>
      <c r="CF82" s="84"/>
      <c r="CG82" s="84"/>
      <c r="CH82" s="84"/>
      <c r="CI82" s="84"/>
      <c r="CJ82" s="84"/>
      <c r="CK82" s="84"/>
      <c r="CL82" s="84"/>
      <c r="CM82" s="84"/>
      <c r="CN82" s="84"/>
      <c r="CO82" s="84"/>
      <c r="CP82" s="84"/>
      <c r="CQ82" s="84"/>
      <c r="CR82" s="84"/>
      <c r="CS82" s="84"/>
      <c r="CT82" s="84"/>
      <c r="CU82" s="84"/>
      <c r="CV82" s="84"/>
      <c r="CW82" s="84"/>
      <c r="CX82" s="84"/>
      <c r="CY82" s="84"/>
      <c r="CZ82" s="84"/>
      <c r="DA82" s="84"/>
      <c r="DB82" s="84"/>
      <c r="DC82" s="85"/>
    </row>
    <row r="83" customFormat="false" ht="22.5" hidden="true" customHeight="false" outlineLevel="0" collapsed="false">
      <c r="A83" s="104" t="n">
        <f aca="false">A82</f>
        <v>38</v>
      </c>
      <c r="B83" s="105" t="n">
        <f aca="false">B82</f>
        <v>19</v>
      </c>
      <c r="C83" s="106" t="str">
        <f aca="false">C82</f>
        <v>セクション詳細画面</v>
      </c>
      <c r="D83" s="107" t="str">
        <f aca="false">D82</f>
        <v>①試験実施済みの表示
②戻るボタンの追加</v>
      </c>
      <c r="E83" s="91" t="str">
        <f aca="false">E82</f>
        <v>受講生</v>
      </c>
      <c r="F83" s="91" t="str">
        <f aca="false">F82</f>
        <v>初級</v>
      </c>
      <c r="G83" s="91" t="str">
        <f aca="false">G82</f>
        <v>A</v>
      </c>
      <c r="H83" s="108" t="str">
        <f aca="false">H82</f>
        <v>試験</v>
      </c>
      <c r="I83" s="109" t="n">
        <f aca="false">I82</f>
        <v>2.37142857142857</v>
      </c>
      <c r="J83" s="94" t="s">
        <v>33</v>
      </c>
      <c r="K83" s="110"/>
      <c r="L83" s="96"/>
      <c r="M83" s="97" t="n">
        <f aca="false">M82</f>
        <v>0</v>
      </c>
      <c r="N83" s="98" t="n">
        <f aca="false">N82</f>
        <v>0</v>
      </c>
      <c r="O83" s="83"/>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5"/>
      <c r="AT83" s="86"/>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5"/>
      <c r="BY83" s="86"/>
      <c r="BZ83" s="84"/>
      <c r="CA83" s="84"/>
      <c r="CB83" s="84"/>
      <c r="CC83" s="84"/>
      <c r="CD83" s="84"/>
      <c r="CE83" s="84"/>
      <c r="CF83" s="84"/>
      <c r="CG83" s="84"/>
      <c r="CH83" s="84"/>
      <c r="CI83" s="84"/>
      <c r="CJ83" s="84"/>
      <c r="CK83" s="84"/>
      <c r="CL83" s="84"/>
      <c r="CM83" s="84"/>
      <c r="CN83" s="84"/>
      <c r="CO83" s="84"/>
      <c r="CP83" s="84"/>
      <c r="CQ83" s="84"/>
      <c r="CR83" s="84"/>
      <c r="CS83" s="84"/>
      <c r="CT83" s="84"/>
      <c r="CU83" s="84"/>
      <c r="CV83" s="84"/>
      <c r="CW83" s="84"/>
      <c r="CX83" s="84"/>
      <c r="CY83" s="84"/>
      <c r="CZ83" s="84"/>
      <c r="DA83" s="84"/>
      <c r="DB83" s="84"/>
      <c r="DC83" s="85"/>
    </row>
    <row r="84" customFormat="false" ht="22.5" hidden="true" customHeight="false" outlineLevel="0" collapsed="false">
      <c r="A84" s="70" t="n">
        <f aca="false">(ROW()-6)/2</f>
        <v>39</v>
      </c>
      <c r="B84" s="71" t="n">
        <f aca="false">変更管理台帳!$A26</f>
        <v>20</v>
      </c>
      <c r="C84" s="72" t="str">
        <f aca="false">変更管理台帳!$B26</f>
        <v>レポート登録画面</v>
      </c>
      <c r="D84" s="73" t="str">
        <f aca="false">変更管理台帳!$C26</f>
        <v>①入力チェックの実装
②戻るボタンの追加</v>
      </c>
      <c r="E84" s="74" t="str">
        <f aca="false">変更管理台帳!$G26</f>
        <v>受講生</v>
      </c>
      <c r="F84" s="75" t="str">
        <f aca="false">変更管理台帳!$K26</f>
        <v>初級</v>
      </c>
      <c r="G84" s="76" t="str">
        <f aca="false">変更管理台帳!$L26</f>
        <v>A</v>
      </c>
      <c r="H84" s="77" t="s">
        <v>31</v>
      </c>
      <c r="I84" s="78" t="n">
        <f aca="false">変更管理台帳!$AX26</f>
        <v>4.37142857142857</v>
      </c>
      <c r="J84" s="79" t="s">
        <v>32</v>
      </c>
      <c r="K84" s="80" t="n">
        <v>45355</v>
      </c>
      <c r="L84" s="81" t="n">
        <f aca="false">IF($K84&lt;&gt;"",WORKDAY($K84,$I84 -0.11,祝日・休校日!$B$3:$B$62),"")</f>
        <v>45359</v>
      </c>
      <c r="M84" s="76"/>
      <c r="N84" s="82" t="n">
        <f aca="false">IF(MAX(O84:DC84)&lt;&gt;0,IF(MAX(O85:DC85)/MAX(O84:DC84)=1,1,MAX(O85:DC85)/MAX(O84:DC84)),0)</f>
        <v>0</v>
      </c>
      <c r="O84" s="83"/>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5"/>
      <c r="AT84" s="86"/>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6"/>
      <c r="BZ84" s="84"/>
      <c r="CA84" s="84"/>
      <c r="CB84" s="84"/>
      <c r="CC84" s="84"/>
      <c r="CD84" s="84"/>
      <c r="CE84" s="84"/>
      <c r="CF84" s="84"/>
      <c r="CG84" s="84"/>
      <c r="CH84" s="84"/>
      <c r="CI84" s="84"/>
      <c r="CJ84" s="84"/>
      <c r="CK84" s="84"/>
      <c r="CL84" s="84"/>
      <c r="CM84" s="84"/>
      <c r="CN84" s="84"/>
      <c r="CO84" s="84"/>
      <c r="CP84" s="84"/>
      <c r="CQ84" s="84"/>
      <c r="CR84" s="84"/>
      <c r="CS84" s="84"/>
      <c r="CT84" s="84"/>
      <c r="CU84" s="84"/>
      <c r="CV84" s="84"/>
      <c r="CW84" s="84"/>
      <c r="CX84" s="84"/>
      <c r="CY84" s="84"/>
      <c r="CZ84" s="84"/>
      <c r="DA84" s="84"/>
      <c r="DB84" s="84"/>
      <c r="DC84" s="85"/>
    </row>
    <row r="85" customFormat="false" ht="22.5" hidden="true" customHeight="false" outlineLevel="0" collapsed="false">
      <c r="A85" s="87" t="n">
        <f aca="false">A84</f>
        <v>39</v>
      </c>
      <c r="B85" s="88" t="n">
        <f aca="false">B84</f>
        <v>20</v>
      </c>
      <c r="C85" s="89" t="str">
        <f aca="false">C84</f>
        <v>レポート登録画面</v>
      </c>
      <c r="D85" s="90" t="str">
        <f aca="false">D84</f>
        <v>①入力チェックの実装
②戻るボタンの追加</v>
      </c>
      <c r="E85" s="91" t="str">
        <f aca="false">E84</f>
        <v>受講生</v>
      </c>
      <c r="F85" s="91" t="str">
        <f aca="false">F84</f>
        <v>初級</v>
      </c>
      <c r="G85" s="91" t="str">
        <f aca="false">G84</f>
        <v>A</v>
      </c>
      <c r="H85" s="92" t="str">
        <f aca="false">H84</f>
        <v>製造</v>
      </c>
      <c r="I85" s="93" t="n">
        <f aca="false">I84</f>
        <v>4.37142857142857</v>
      </c>
      <c r="J85" s="94" t="s">
        <v>33</v>
      </c>
      <c r="K85" s="95"/>
      <c r="L85" s="96"/>
      <c r="M85" s="97" t="n">
        <f aca="false">M84</f>
        <v>0</v>
      </c>
      <c r="N85" s="98" t="n">
        <f aca="false">N84</f>
        <v>0</v>
      </c>
      <c r="O85" s="83"/>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5"/>
      <c r="AT85" s="86"/>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5"/>
      <c r="BY85" s="86"/>
      <c r="BZ85" s="84"/>
      <c r="CA85" s="84"/>
      <c r="CB85" s="84"/>
      <c r="CC85" s="84"/>
      <c r="CD85" s="84"/>
      <c r="CE85" s="84"/>
      <c r="CF85" s="84"/>
      <c r="CG85" s="84"/>
      <c r="CH85" s="84"/>
      <c r="CI85" s="84"/>
      <c r="CJ85" s="84"/>
      <c r="CK85" s="84"/>
      <c r="CL85" s="84"/>
      <c r="CM85" s="84"/>
      <c r="CN85" s="84"/>
      <c r="CO85" s="84"/>
      <c r="CP85" s="84"/>
      <c r="CQ85" s="84"/>
      <c r="CR85" s="84"/>
      <c r="CS85" s="84"/>
      <c r="CT85" s="84"/>
      <c r="CU85" s="84"/>
      <c r="CV85" s="84"/>
      <c r="CW85" s="84"/>
      <c r="CX85" s="84"/>
      <c r="CY85" s="84"/>
      <c r="CZ85" s="84"/>
      <c r="DA85" s="84"/>
      <c r="DB85" s="84"/>
      <c r="DC85" s="85"/>
    </row>
    <row r="86" customFormat="false" ht="22.5" hidden="true" customHeight="false" outlineLevel="0" collapsed="false">
      <c r="A86" s="99" t="n">
        <f aca="false">(ROW()-6)/2</f>
        <v>40</v>
      </c>
      <c r="B86" s="100" t="n">
        <f aca="false">B85</f>
        <v>20</v>
      </c>
      <c r="C86" s="101" t="str">
        <f aca="false">C85</f>
        <v>レポート登録画面</v>
      </c>
      <c r="D86" s="102" t="str">
        <f aca="false">D85</f>
        <v>①入力チェックの実装
②戻るボタンの追加</v>
      </c>
      <c r="E86" s="74" t="str">
        <f aca="false">E85</f>
        <v>受講生</v>
      </c>
      <c r="F86" s="74" t="str">
        <f aca="false">F85</f>
        <v>初級</v>
      </c>
      <c r="G86" s="74" t="str">
        <f aca="false">G85</f>
        <v>A</v>
      </c>
      <c r="H86" s="103" t="s">
        <v>34</v>
      </c>
      <c r="I86" s="78" t="n">
        <f aca="false">変更管理台帳!$BW26</f>
        <v>4</v>
      </c>
      <c r="J86" s="79" t="s">
        <v>32</v>
      </c>
      <c r="K86" s="81" t="n">
        <f aca="false">IF($L84&lt;&gt;"",WORKDAY($L84,1,祝日・休校日!$B$3:$B$62),"")</f>
        <v>45362</v>
      </c>
      <c r="L86" s="81" t="n">
        <f aca="false">IF($K86&lt;&gt;"",WORKDAY($K86,$I86 -0.11,祝日・休校日!$B$3:$B$62),"")</f>
        <v>45365</v>
      </c>
      <c r="M86" s="76" t="n">
        <f aca="false">M85</f>
        <v>0</v>
      </c>
      <c r="N86" s="82" t="n">
        <f aca="false">IF(MAX(O86:DC86)&lt;&gt;0,IF(MAX(O87:DC87)/MAX(O86:DC86)=1,1,MAX(O87:DC87)/MAX(O86:DC86)),0)</f>
        <v>0</v>
      </c>
      <c r="O86" s="83"/>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5"/>
      <c r="AT86" s="86"/>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6"/>
      <c r="BZ86" s="84"/>
      <c r="CA86" s="84"/>
      <c r="CB86" s="84"/>
      <c r="CC86" s="84"/>
      <c r="CD86" s="84"/>
      <c r="CE86" s="84"/>
      <c r="CF86" s="84"/>
      <c r="CG86" s="84"/>
      <c r="CH86" s="84"/>
      <c r="CI86" s="84"/>
      <c r="CJ86" s="84"/>
      <c r="CK86" s="84"/>
      <c r="CL86" s="84"/>
      <c r="CM86" s="84"/>
      <c r="CN86" s="84"/>
      <c r="CO86" s="84"/>
      <c r="CP86" s="84"/>
      <c r="CQ86" s="84"/>
      <c r="CR86" s="84"/>
      <c r="CS86" s="84"/>
      <c r="CT86" s="84"/>
      <c r="CU86" s="84"/>
      <c r="CV86" s="84"/>
      <c r="CW86" s="84"/>
      <c r="CX86" s="84"/>
      <c r="CY86" s="84"/>
      <c r="CZ86" s="84"/>
      <c r="DA86" s="84"/>
      <c r="DB86" s="84"/>
      <c r="DC86" s="85"/>
    </row>
    <row r="87" customFormat="false" ht="22.5" hidden="true" customHeight="false" outlineLevel="0" collapsed="false">
      <c r="A87" s="104" t="n">
        <f aca="false">A86</f>
        <v>40</v>
      </c>
      <c r="B87" s="105" t="n">
        <f aca="false">B86</f>
        <v>20</v>
      </c>
      <c r="C87" s="106" t="str">
        <f aca="false">C86</f>
        <v>レポート登録画面</v>
      </c>
      <c r="D87" s="107" t="str">
        <f aca="false">D86</f>
        <v>①入力チェックの実装
②戻るボタンの追加</v>
      </c>
      <c r="E87" s="91" t="str">
        <f aca="false">E86</f>
        <v>受講生</v>
      </c>
      <c r="F87" s="91" t="str">
        <f aca="false">F86</f>
        <v>初級</v>
      </c>
      <c r="G87" s="91" t="str">
        <f aca="false">G86</f>
        <v>A</v>
      </c>
      <c r="H87" s="108" t="str">
        <f aca="false">H86</f>
        <v>試験</v>
      </c>
      <c r="I87" s="109" t="n">
        <f aca="false">I86</f>
        <v>4</v>
      </c>
      <c r="J87" s="94" t="s">
        <v>33</v>
      </c>
      <c r="K87" s="110"/>
      <c r="L87" s="96"/>
      <c r="M87" s="97" t="n">
        <f aca="false">M86</f>
        <v>0</v>
      </c>
      <c r="N87" s="98" t="n">
        <f aca="false">N86</f>
        <v>0</v>
      </c>
      <c r="O87" s="83"/>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5"/>
      <c r="AT87" s="86"/>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5"/>
      <c r="BY87" s="86"/>
      <c r="BZ87" s="84"/>
      <c r="CA87" s="84"/>
      <c r="CB87" s="84"/>
      <c r="CC87" s="84"/>
      <c r="CD87" s="84"/>
      <c r="CE87" s="84"/>
      <c r="CF87" s="84"/>
      <c r="CG87" s="84"/>
      <c r="CH87" s="84"/>
      <c r="CI87" s="84"/>
      <c r="CJ87" s="84"/>
      <c r="CK87" s="84"/>
      <c r="CL87" s="84"/>
      <c r="CM87" s="84"/>
      <c r="CN87" s="84"/>
      <c r="CO87" s="84"/>
      <c r="CP87" s="84"/>
      <c r="CQ87" s="84"/>
      <c r="CR87" s="84"/>
      <c r="CS87" s="84"/>
      <c r="CT87" s="84"/>
      <c r="CU87" s="84"/>
      <c r="CV87" s="84"/>
      <c r="CW87" s="84"/>
      <c r="CX87" s="84"/>
      <c r="CY87" s="84"/>
      <c r="CZ87" s="84"/>
      <c r="DA87" s="84"/>
      <c r="DB87" s="84"/>
      <c r="DC87" s="85"/>
    </row>
    <row r="88" customFormat="false" ht="45" hidden="true" customHeight="false" outlineLevel="0" collapsed="false">
      <c r="A88" s="70" t="n">
        <f aca="false">(ROW()-6)/2</f>
        <v>41</v>
      </c>
      <c r="B88" s="71" t="n">
        <f aca="false">変更管理台帳!$A27</f>
        <v>21</v>
      </c>
      <c r="C88" s="72" t="str">
        <f aca="false">変更管理台帳!$B27</f>
        <v>ユーザー詳細画面</v>
      </c>
      <c r="D88" s="73" t="str">
        <f aca="false">変更管理台帳!$C27</f>
        <v>①試験の日付の表示変更
②最新コメント登録日時の表示変更
③最新コメントのnew表示
④レポート登録画面への遷移</v>
      </c>
      <c r="E88" s="74" t="str">
        <f aca="false">変更管理台帳!$G27</f>
        <v>受講生</v>
      </c>
      <c r="F88" s="75" t="str">
        <f aca="false">変更管理台帳!$K27</f>
        <v>初級</v>
      </c>
      <c r="G88" s="76" t="str">
        <f aca="false">変更管理台帳!$L27</f>
        <v>A</v>
      </c>
      <c r="H88" s="77" t="s">
        <v>31</v>
      </c>
      <c r="I88" s="78" t="n">
        <f aca="false">変更管理台帳!$AX27</f>
        <v>4.68571428571429</v>
      </c>
      <c r="J88" s="79" t="s">
        <v>32</v>
      </c>
      <c r="K88" s="80" t="n">
        <v>45355</v>
      </c>
      <c r="L88" s="81" t="n">
        <f aca="false">IF($K88&lt;&gt;"",WORKDAY($K88,$I88 -0.11,祝日・休校日!$B$3:$B$62),"")</f>
        <v>45359</v>
      </c>
      <c r="M88" s="76"/>
      <c r="N88" s="82" t="n">
        <f aca="false">IF(MAX(O88:DC88)&lt;&gt;0,IF(MAX(O89:DC89)/MAX(O88:DC88)=1,1,MAX(O89:DC89)/MAX(O88:DC88)),0)</f>
        <v>0</v>
      </c>
      <c r="O88" s="83"/>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5"/>
      <c r="AT88" s="86"/>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6"/>
      <c r="BZ88" s="84"/>
      <c r="CA88" s="84"/>
      <c r="CB88" s="84"/>
      <c r="CC88" s="84"/>
      <c r="CD88" s="84"/>
      <c r="CE88" s="84"/>
      <c r="CF88" s="84"/>
      <c r="CG88" s="84"/>
      <c r="CH88" s="84"/>
      <c r="CI88" s="84"/>
      <c r="CJ88" s="84"/>
      <c r="CK88" s="84"/>
      <c r="CL88" s="84"/>
      <c r="CM88" s="84"/>
      <c r="CN88" s="84"/>
      <c r="CO88" s="84"/>
      <c r="CP88" s="84"/>
      <c r="CQ88" s="84"/>
      <c r="CR88" s="84"/>
      <c r="CS88" s="84"/>
      <c r="CT88" s="84"/>
      <c r="CU88" s="84"/>
      <c r="CV88" s="84"/>
      <c r="CW88" s="84"/>
      <c r="CX88" s="84"/>
      <c r="CY88" s="84"/>
      <c r="CZ88" s="84"/>
      <c r="DA88" s="84"/>
      <c r="DB88" s="84"/>
      <c r="DC88" s="85"/>
    </row>
    <row r="89" customFormat="false" ht="45" hidden="true" customHeight="false" outlineLevel="0" collapsed="false">
      <c r="A89" s="87" t="n">
        <f aca="false">A88</f>
        <v>41</v>
      </c>
      <c r="B89" s="88" t="n">
        <f aca="false">B88</f>
        <v>21</v>
      </c>
      <c r="C89" s="89" t="str">
        <f aca="false">C88</f>
        <v>ユーザー詳細画面</v>
      </c>
      <c r="D89" s="90" t="str">
        <f aca="false">D88</f>
        <v>①試験の日付の表示変更
②最新コメント登録日時の表示変更
③最新コメントのnew表示
④レポート登録画面への遷移</v>
      </c>
      <c r="E89" s="91" t="str">
        <f aca="false">E88</f>
        <v>受講生</v>
      </c>
      <c r="F89" s="91" t="str">
        <f aca="false">F88</f>
        <v>初級</v>
      </c>
      <c r="G89" s="91" t="str">
        <f aca="false">G88</f>
        <v>A</v>
      </c>
      <c r="H89" s="92" t="str">
        <f aca="false">H88</f>
        <v>製造</v>
      </c>
      <c r="I89" s="93" t="n">
        <f aca="false">I88</f>
        <v>4.68571428571429</v>
      </c>
      <c r="J89" s="94" t="s">
        <v>33</v>
      </c>
      <c r="K89" s="95"/>
      <c r="L89" s="96"/>
      <c r="M89" s="97" t="n">
        <f aca="false">M88</f>
        <v>0</v>
      </c>
      <c r="N89" s="98" t="n">
        <f aca="false">N88</f>
        <v>0</v>
      </c>
      <c r="O89" s="83"/>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5"/>
      <c r="AT89" s="86"/>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5"/>
      <c r="BY89" s="86"/>
      <c r="BZ89" s="84"/>
      <c r="CA89" s="84"/>
      <c r="CB89" s="84"/>
      <c r="CC89" s="84"/>
      <c r="CD89" s="84"/>
      <c r="CE89" s="84"/>
      <c r="CF89" s="84"/>
      <c r="CG89" s="84"/>
      <c r="CH89" s="84"/>
      <c r="CI89" s="84"/>
      <c r="CJ89" s="84"/>
      <c r="CK89" s="84"/>
      <c r="CL89" s="84"/>
      <c r="CM89" s="84"/>
      <c r="CN89" s="84"/>
      <c r="CO89" s="84"/>
      <c r="CP89" s="84"/>
      <c r="CQ89" s="84"/>
      <c r="CR89" s="84"/>
      <c r="CS89" s="84"/>
      <c r="CT89" s="84"/>
      <c r="CU89" s="84"/>
      <c r="CV89" s="84"/>
      <c r="CW89" s="84"/>
      <c r="CX89" s="84"/>
      <c r="CY89" s="84"/>
      <c r="CZ89" s="84"/>
      <c r="DA89" s="84"/>
      <c r="DB89" s="84"/>
      <c r="DC89" s="85"/>
    </row>
    <row r="90" customFormat="false" ht="45" hidden="true" customHeight="false" outlineLevel="0" collapsed="false">
      <c r="A90" s="99" t="n">
        <f aca="false">(ROW()-6)/2</f>
        <v>42</v>
      </c>
      <c r="B90" s="100" t="n">
        <f aca="false">B89</f>
        <v>21</v>
      </c>
      <c r="C90" s="101" t="str">
        <f aca="false">C89</f>
        <v>ユーザー詳細画面</v>
      </c>
      <c r="D90" s="102" t="str">
        <f aca="false">D89</f>
        <v>①試験の日付の表示変更
②最新コメント登録日時の表示変更
③最新コメントのnew表示
④レポート登録画面への遷移</v>
      </c>
      <c r="E90" s="74" t="str">
        <f aca="false">E89</f>
        <v>受講生</v>
      </c>
      <c r="F90" s="74" t="str">
        <f aca="false">F89</f>
        <v>初級</v>
      </c>
      <c r="G90" s="74" t="str">
        <f aca="false">G89</f>
        <v>A</v>
      </c>
      <c r="H90" s="103" t="s">
        <v>34</v>
      </c>
      <c r="I90" s="78" t="n">
        <f aca="false">変更管理台帳!$BW27</f>
        <v>2.45714285714286</v>
      </c>
      <c r="J90" s="79" t="s">
        <v>32</v>
      </c>
      <c r="K90" s="81" t="n">
        <f aca="false">IF($L88&lt;&gt;"",WORKDAY($L88,1,祝日・休校日!$B$3:$B$62),"")</f>
        <v>45362</v>
      </c>
      <c r="L90" s="81" t="n">
        <f aca="false">IF($K90&lt;&gt;"",WORKDAY($K90,$I90 -0.11,祝日・休校日!$B$3:$B$62),"")</f>
        <v>45364</v>
      </c>
      <c r="M90" s="76" t="n">
        <f aca="false">M89</f>
        <v>0</v>
      </c>
      <c r="N90" s="82" t="n">
        <f aca="false">IF(MAX(O90:DC90)&lt;&gt;0,IF(MAX(O91:DC91)/MAX(O90:DC90)=1,1,MAX(O91:DC91)/MAX(O90:DC90)),0)</f>
        <v>0</v>
      </c>
      <c r="O90" s="83"/>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5"/>
      <c r="AT90" s="86"/>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6"/>
      <c r="BZ90" s="84"/>
      <c r="CA90" s="84"/>
      <c r="CB90" s="84"/>
      <c r="CC90" s="84"/>
      <c r="CD90" s="84"/>
      <c r="CE90" s="84"/>
      <c r="CF90" s="84"/>
      <c r="CG90" s="84"/>
      <c r="CH90" s="84"/>
      <c r="CI90" s="84"/>
      <c r="CJ90" s="84"/>
      <c r="CK90" s="84"/>
      <c r="CL90" s="84"/>
      <c r="CM90" s="84"/>
      <c r="CN90" s="84"/>
      <c r="CO90" s="84"/>
      <c r="CP90" s="84"/>
      <c r="CQ90" s="84"/>
      <c r="CR90" s="84"/>
      <c r="CS90" s="84"/>
      <c r="CT90" s="84"/>
      <c r="CU90" s="84"/>
      <c r="CV90" s="84"/>
      <c r="CW90" s="84"/>
      <c r="CX90" s="84"/>
      <c r="CY90" s="84"/>
      <c r="CZ90" s="84"/>
      <c r="DA90" s="84"/>
      <c r="DB90" s="84"/>
      <c r="DC90" s="85"/>
    </row>
    <row r="91" customFormat="false" ht="45" hidden="true" customHeight="false" outlineLevel="0" collapsed="false">
      <c r="A91" s="104" t="n">
        <f aca="false">A90</f>
        <v>42</v>
      </c>
      <c r="B91" s="105" t="n">
        <f aca="false">B90</f>
        <v>21</v>
      </c>
      <c r="C91" s="106" t="str">
        <f aca="false">C90</f>
        <v>ユーザー詳細画面</v>
      </c>
      <c r="D91" s="107" t="str">
        <f aca="false">D90</f>
        <v>①試験の日付の表示変更
②最新コメント登録日時の表示変更
③最新コメントのnew表示
④レポート登録画面への遷移</v>
      </c>
      <c r="E91" s="91" t="str">
        <f aca="false">E90</f>
        <v>受講生</v>
      </c>
      <c r="F91" s="91" t="str">
        <f aca="false">F90</f>
        <v>初級</v>
      </c>
      <c r="G91" s="91" t="str">
        <f aca="false">G90</f>
        <v>A</v>
      </c>
      <c r="H91" s="108" t="str">
        <f aca="false">H90</f>
        <v>試験</v>
      </c>
      <c r="I91" s="109" t="n">
        <f aca="false">I90</f>
        <v>2.45714285714286</v>
      </c>
      <c r="J91" s="94" t="s">
        <v>33</v>
      </c>
      <c r="K91" s="110"/>
      <c r="L91" s="96"/>
      <c r="M91" s="97" t="n">
        <f aca="false">M90</f>
        <v>0</v>
      </c>
      <c r="N91" s="98" t="n">
        <f aca="false">N90</f>
        <v>0</v>
      </c>
      <c r="O91" s="83"/>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5"/>
      <c r="AT91" s="86"/>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5"/>
      <c r="BY91" s="86"/>
      <c r="BZ91" s="84"/>
      <c r="CA91" s="84"/>
      <c r="CB91" s="84"/>
      <c r="CC91" s="84"/>
      <c r="CD91" s="84"/>
      <c r="CE91" s="84"/>
      <c r="CF91" s="84"/>
      <c r="CG91" s="84"/>
      <c r="CH91" s="84"/>
      <c r="CI91" s="84"/>
      <c r="CJ91" s="84"/>
      <c r="CK91" s="84"/>
      <c r="CL91" s="84"/>
      <c r="CM91" s="84"/>
      <c r="CN91" s="84"/>
      <c r="CO91" s="84"/>
      <c r="CP91" s="84"/>
      <c r="CQ91" s="84"/>
      <c r="CR91" s="84"/>
      <c r="CS91" s="84"/>
      <c r="CT91" s="84"/>
      <c r="CU91" s="84"/>
      <c r="CV91" s="84"/>
      <c r="CW91" s="84"/>
      <c r="CX91" s="84"/>
      <c r="CY91" s="84"/>
      <c r="CZ91" s="84"/>
      <c r="DA91" s="84"/>
      <c r="DB91" s="84"/>
      <c r="DC91" s="85"/>
    </row>
    <row r="92" customFormat="false" ht="18.75" hidden="true" customHeight="false" outlineLevel="0" collapsed="false">
      <c r="A92" s="70" t="n">
        <f aca="false">(ROW()-6)/2</f>
        <v>43</v>
      </c>
      <c r="B92" s="71" t="n">
        <f aca="false">変更管理台帳!$A28</f>
        <v>22</v>
      </c>
      <c r="C92" s="72" t="str">
        <f aca="false">変更管理台帳!$B28</f>
        <v>レポート詳細画面</v>
      </c>
      <c r="D92" s="73" t="str">
        <f aca="false">変更管理台帳!$C28</f>
        <v>レポート詳細画面の新規作成</v>
      </c>
      <c r="E92" s="74" t="str">
        <f aca="false">変更管理台帳!$G28</f>
        <v>受講生</v>
      </c>
      <c r="F92" s="75" t="str">
        <f aca="false">変更管理台帳!$K28</f>
        <v>中級</v>
      </c>
      <c r="G92" s="76" t="str">
        <f aca="false">変更管理台帳!$L28</f>
        <v>B</v>
      </c>
      <c r="H92" s="77" t="s">
        <v>31</v>
      </c>
      <c r="I92" s="78" t="n">
        <f aca="false">変更管理台帳!$AX28</f>
        <v>8.91428571428572</v>
      </c>
      <c r="J92" s="79" t="s">
        <v>32</v>
      </c>
      <c r="K92" s="80" t="n">
        <v>45384</v>
      </c>
      <c r="L92" s="81" t="n">
        <f aca="false">IF($K92&lt;&gt;"",WORKDAY($K92,$I92 -0.11,祝日・休校日!$B$3:$B$62),"")</f>
        <v>45394</v>
      </c>
      <c r="M92" s="76"/>
      <c r="N92" s="82" t="n">
        <f aca="false">IF(MAX(O92:DC92)&lt;&gt;0,IF(MAX(O93:DC93)/MAX(O92:DC92)=1,1,MAX(O93:DC93)/MAX(O92:DC92)),0)</f>
        <v>0</v>
      </c>
      <c r="O92" s="83"/>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5"/>
      <c r="AT92" s="86"/>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6"/>
      <c r="BZ92" s="84"/>
      <c r="CA92" s="84"/>
      <c r="CB92" s="84"/>
      <c r="CC92" s="84"/>
      <c r="CD92" s="84"/>
      <c r="CE92" s="84"/>
      <c r="CF92" s="84"/>
      <c r="CG92" s="84"/>
      <c r="CH92" s="84"/>
      <c r="CI92" s="84"/>
      <c r="CJ92" s="84"/>
      <c r="CK92" s="84"/>
      <c r="CL92" s="84"/>
      <c r="CM92" s="84"/>
      <c r="CN92" s="84"/>
      <c r="CO92" s="84"/>
      <c r="CP92" s="84"/>
      <c r="CQ92" s="84"/>
      <c r="CR92" s="84"/>
      <c r="CS92" s="84"/>
      <c r="CT92" s="84"/>
      <c r="CU92" s="84"/>
      <c r="CV92" s="84"/>
      <c r="CW92" s="84"/>
      <c r="CX92" s="84"/>
      <c r="CY92" s="84"/>
      <c r="CZ92" s="84"/>
      <c r="DA92" s="84"/>
      <c r="DB92" s="84"/>
      <c r="DC92" s="85"/>
    </row>
    <row r="93" customFormat="false" ht="18.75" hidden="true" customHeight="false" outlineLevel="0" collapsed="false">
      <c r="A93" s="87" t="n">
        <f aca="false">A92</f>
        <v>43</v>
      </c>
      <c r="B93" s="88" t="n">
        <f aca="false">B92</f>
        <v>22</v>
      </c>
      <c r="C93" s="89" t="str">
        <f aca="false">C92</f>
        <v>レポート詳細画面</v>
      </c>
      <c r="D93" s="90" t="str">
        <f aca="false">D92</f>
        <v>レポート詳細画面の新規作成</v>
      </c>
      <c r="E93" s="91" t="str">
        <f aca="false">E92</f>
        <v>受講生</v>
      </c>
      <c r="F93" s="91" t="str">
        <f aca="false">F92</f>
        <v>中級</v>
      </c>
      <c r="G93" s="91" t="str">
        <f aca="false">G92</f>
        <v>B</v>
      </c>
      <c r="H93" s="92" t="str">
        <f aca="false">H92</f>
        <v>製造</v>
      </c>
      <c r="I93" s="93" t="n">
        <f aca="false">I92</f>
        <v>8.91428571428572</v>
      </c>
      <c r="J93" s="94" t="s">
        <v>33</v>
      </c>
      <c r="K93" s="95"/>
      <c r="L93" s="96"/>
      <c r="M93" s="97" t="n">
        <f aca="false">M92</f>
        <v>0</v>
      </c>
      <c r="N93" s="98" t="n">
        <f aca="false">N92</f>
        <v>0</v>
      </c>
      <c r="O93" s="83"/>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5"/>
      <c r="AT93" s="86"/>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5"/>
      <c r="BY93" s="86"/>
      <c r="BZ93" s="84"/>
      <c r="CA93" s="84"/>
      <c r="CB93" s="84"/>
      <c r="CC93" s="84"/>
      <c r="CD93" s="84"/>
      <c r="CE93" s="84"/>
      <c r="CF93" s="84"/>
      <c r="CG93" s="84"/>
      <c r="CH93" s="84"/>
      <c r="CI93" s="84"/>
      <c r="CJ93" s="84"/>
      <c r="CK93" s="84"/>
      <c r="CL93" s="84"/>
      <c r="CM93" s="84"/>
      <c r="CN93" s="84"/>
      <c r="CO93" s="84"/>
      <c r="CP93" s="84"/>
      <c r="CQ93" s="84"/>
      <c r="CR93" s="84"/>
      <c r="CS93" s="84"/>
      <c r="CT93" s="84"/>
      <c r="CU93" s="84"/>
      <c r="CV93" s="84"/>
      <c r="CW93" s="84"/>
      <c r="CX93" s="84"/>
      <c r="CY93" s="84"/>
      <c r="CZ93" s="84"/>
      <c r="DA93" s="84"/>
      <c r="DB93" s="84"/>
      <c r="DC93" s="85"/>
    </row>
    <row r="94" customFormat="false" ht="18.75" hidden="true" customHeight="false" outlineLevel="0" collapsed="false">
      <c r="A94" s="99" t="n">
        <f aca="false">(ROW()-6)/2</f>
        <v>44</v>
      </c>
      <c r="B94" s="100" t="n">
        <f aca="false">B93</f>
        <v>22</v>
      </c>
      <c r="C94" s="101" t="str">
        <f aca="false">C93</f>
        <v>レポート詳細画面</v>
      </c>
      <c r="D94" s="102" t="str">
        <f aca="false">D93</f>
        <v>レポート詳細画面の新規作成</v>
      </c>
      <c r="E94" s="74" t="str">
        <f aca="false">E93</f>
        <v>受講生</v>
      </c>
      <c r="F94" s="74" t="str">
        <f aca="false">F93</f>
        <v>中級</v>
      </c>
      <c r="G94" s="74" t="str">
        <f aca="false">G93</f>
        <v>B</v>
      </c>
      <c r="H94" s="103" t="s">
        <v>34</v>
      </c>
      <c r="I94" s="78" t="n">
        <f aca="false">変更管理台帳!$BW28</f>
        <v>5.42857142857143</v>
      </c>
      <c r="J94" s="79" t="s">
        <v>32</v>
      </c>
      <c r="K94" s="81" t="n">
        <f aca="false">IF($L92&lt;&gt;"",WORKDAY($L92,1,祝日・休校日!$B$3:$B$62),"")</f>
        <v>45397</v>
      </c>
      <c r="L94" s="81" t="n">
        <f aca="false">IF($K94&lt;&gt;"",WORKDAY($K94,$I94 -0.11,祝日・休校日!$B$3:$B$62),"")</f>
        <v>45404</v>
      </c>
      <c r="M94" s="76" t="n">
        <f aca="false">M93</f>
        <v>0</v>
      </c>
      <c r="N94" s="82" t="n">
        <f aca="false">IF(MAX(O94:DC94)&lt;&gt;0,IF(MAX(O95:DC95)/MAX(O94:DC94)=1,1,MAX(O95:DC95)/MAX(O94:DC94)),0)</f>
        <v>0</v>
      </c>
      <c r="O94" s="83"/>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5"/>
      <c r="AT94" s="86"/>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6"/>
      <c r="BZ94" s="84"/>
      <c r="CA94" s="84"/>
      <c r="CB94" s="84"/>
      <c r="CC94" s="84"/>
      <c r="CD94" s="84"/>
      <c r="CE94" s="84"/>
      <c r="CF94" s="84"/>
      <c r="CG94" s="84"/>
      <c r="CH94" s="84"/>
      <c r="CI94" s="84"/>
      <c r="CJ94" s="84"/>
      <c r="CK94" s="84"/>
      <c r="CL94" s="84"/>
      <c r="CM94" s="84"/>
      <c r="CN94" s="84"/>
      <c r="CO94" s="84"/>
      <c r="CP94" s="84"/>
      <c r="CQ94" s="84"/>
      <c r="CR94" s="84"/>
      <c r="CS94" s="84"/>
      <c r="CT94" s="84"/>
      <c r="CU94" s="84"/>
      <c r="CV94" s="84"/>
      <c r="CW94" s="84"/>
      <c r="CX94" s="84"/>
      <c r="CY94" s="84"/>
      <c r="CZ94" s="84"/>
      <c r="DA94" s="84"/>
      <c r="DB94" s="84"/>
      <c r="DC94" s="85"/>
    </row>
    <row r="95" customFormat="false" ht="18.75" hidden="true" customHeight="false" outlineLevel="0" collapsed="false">
      <c r="A95" s="104" t="n">
        <f aca="false">A94</f>
        <v>44</v>
      </c>
      <c r="B95" s="105" t="n">
        <f aca="false">B94</f>
        <v>22</v>
      </c>
      <c r="C95" s="106" t="str">
        <f aca="false">C94</f>
        <v>レポート詳細画面</v>
      </c>
      <c r="D95" s="107" t="str">
        <f aca="false">D94</f>
        <v>レポート詳細画面の新規作成</v>
      </c>
      <c r="E95" s="91" t="str">
        <f aca="false">E94</f>
        <v>受講生</v>
      </c>
      <c r="F95" s="91" t="str">
        <f aca="false">F94</f>
        <v>中級</v>
      </c>
      <c r="G95" s="91" t="str">
        <f aca="false">G94</f>
        <v>B</v>
      </c>
      <c r="H95" s="108" t="str">
        <f aca="false">H94</f>
        <v>試験</v>
      </c>
      <c r="I95" s="109" t="n">
        <f aca="false">I94</f>
        <v>5.42857142857143</v>
      </c>
      <c r="J95" s="94" t="s">
        <v>33</v>
      </c>
      <c r="K95" s="110"/>
      <c r="L95" s="96"/>
      <c r="M95" s="97" t="n">
        <f aca="false">M94</f>
        <v>0</v>
      </c>
      <c r="N95" s="98" t="n">
        <f aca="false">N94</f>
        <v>0</v>
      </c>
      <c r="O95" s="83"/>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5"/>
      <c r="AT95" s="86"/>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5"/>
      <c r="BY95" s="86"/>
      <c r="BZ95" s="84"/>
      <c r="CA95" s="84"/>
      <c r="CB95" s="84"/>
      <c r="CC95" s="84"/>
      <c r="CD95" s="84"/>
      <c r="CE95" s="84"/>
      <c r="CF95" s="84"/>
      <c r="CG95" s="84"/>
      <c r="CH95" s="84"/>
      <c r="CI95" s="84"/>
      <c r="CJ95" s="84"/>
      <c r="CK95" s="84"/>
      <c r="CL95" s="84"/>
      <c r="CM95" s="84"/>
      <c r="CN95" s="84"/>
      <c r="CO95" s="84"/>
      <c r="CP95" s="84"/>
      <c r="CQ95" s="84"/>
      <c r="CR95" s="84"/>
      <c r="CS95" s="84"/>
      <c r="CT95" s="84"/>
      <c r="CU95" s="84"/>
      <c r="CV95" s="84"/>
      <c r="CW95" s="84"/>
      <c r="CX95" s="84"/>
      <c r="CY95" s="84"/>
      <c r="CZ95" s="84"/>
      <c r="DA95" s="84"/>
      <c r="DB95" s="84"/>
      <c r="DC95" s="85"/>
    </row>
    <row r="96" customFormat="false" ht="33.75" hidden="true" customHeight="false" outlineLevel="0" collapsed="false">
      <c r="A96" s="70" t="n">
        <f aca="false">(ROW()-6)/2</f>
        <v>45</v>
      </c>
      <c r="B96" s="71" t="n">
        <f aca="false">変更管理台帳!$A29</f>
        <v>23</v>
      </c>
      <c r="C96" s="72" t="str">
        <f aca="false">変更管理台帳!$B29</f>
        <v>レポート詳細画面</v>
      </c>
      <c r="D96" s="73" t="str">
        <f aca="false">変更管理台帳!$C29</f>
        <v>①フィードバックコメント登録のモーダル化
②フィードバックコメントの修正
③戻るボタンの追加</v>
      </c>
      <c r="E96" s="74" t="str">
        <f aca="false">変更管理台帳!$G29</f>
        <v>受講生</v>
      </c>
      <c r="F96" s="75" t="str">
        <f aca="false">変更管理台帳!$K29</f>
        <v>中級</v>
      </c>
      <c r="G96" s="76" t="str">
        <f aca="false">変更管理台帳!$L29</f>
        <v>B</v>
      </c>
      <c r="H96" s="77" t="s">
        <v>31</v>
      </c>
      <c r="I96" s="78" t="n">
        <f aca="false">変更管理台帳!$AX29</f>
        <v>6.34285714285714</v>
      </c>
      <c r="J96" s="79" t="s">
        <v>32</v>
      </c>
      <c r="K96" s="80" t="n">
        <v>45384</v>
      </c>
      <c r="L96" s="81" t="n">
        <f aca="false">IF($K96&lt;&gt;"",WORKDAY($K96,$I96 -0.11,祝日・休校日!$B$3:$B$62),"")</f>
        <v>45392</v>
      </c>
      <c r="M96" s="76"/>
      <c r="N96" s="82" t="n">
        <f aca="false">IF(MAX(O96:DC96)&lt;&gt;0,IF(MAX(O97:DC97)/MAX(O96:DC96)=1,1,MAX(O97:DC97)/MAX(O96:DC96)),0)</f>
        <v>0</v>
      </c>
      <c r="O96" s="83"/>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5"/>
      <c r="AT96" s="86"/>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6"/>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5"/>
    </row>
    <row r="97" customFormat="false" ht="33.75" hidden="true" customHeight="false" outlineLevel="0" collapsed="false">
      <c r="A97" s="87" t="n">
        <f aca="false">A96</f>
        <v>45</v>
      </c>
      <c r="B97" s="88" t="n">
        <f aca="false">B96</f>
        <v>23</v>
      </c>
      <c r="C97" s="89" t="str">
        <f aca="false">C96</f>
        <v>レポート詳細画面</v>
      </c>
      <c r="D97" s="90" t="str">
        <f aca="false">D96</f>
        <v>①フィードバックコメント登録のモーダル化
②フィードバックコメントの修正
③戻るボタンの追加</v>
      </c>
      <c r="E97" s="91" t="str">
        <f aca="false">E96</f>
        <v>受講生</v>
      </c>
      <c r="F97" s="91" t="str">
        <f aca="false">F96</f>
        <v>中級</v>
      </c>
      <c r="G97" s="91" t="str">
        <f aca="false">G96</f>
        <v>B</v>
      </c>
      <c r="H97" s="92" t="str">
        <f aca="false">H96</f>
        <v>製造</v>
      </c>
      <c r="I97" s="93" t="n">
        <f aca="false">I96</f>
        <v>6.34285714285714</v>
      </c>
      <c r="J97" s="94" t="s">
        <v>33</v>
      </c>
      <c r="K97" s="95"/>
      <c r="L97" s="96"/>
      <c r="M97" s="97" t="n">
        <f aca="false">M96</f>
        <v>0</v>
      </c>
      <c r="N97" s="98" t="n">
        <f aca="false">N96</f>
        <v>0</v>
      </c>
      <c r="O97" s="83"/>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5"/>
      <c r="AT97" s="86"/>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5"/>
      <c r="BY97" s="86"/>
      <c r="BZ97" s="84"/>
      <c r="CA97" s="84"/>
      <c r="CB97" s="84"/>
      <c r="CC97" s="84"/>
      <c r="CD97" s="84"/>
      <c r="CE97" s="84"/>
      <c r="CF97" s="84"/>
      <c r="CG97" s="84"/>
      <c r="CH97" s="84"/>
      <c r="CI97" s="84"/>
      <c r="CJ97" s="84"/>
      <c r="CK97" s="84"/>
      <c r="CL97" s="84"/>
      <c r="CM97" s="84"/>
      <c r="CN97" s="84"/>
      <c r="CO97" s="84"/>
      <c r="CP97" s="84"/>
      <c r="CQ97" s="84"/>
      <c r="CR97" s="84"/>
      <c r="CS97" s="84"/>
      <c r="CT97" s="84"/>
      <c r="CU97" s="84"/>
      <c r="CV97" s="84"/>
      <c r="CW97" s="84"/>
      <c r="CX97" s="84"/>
      <c r="CY97" s="84"/>
      <c r="CZ97" s="84"/>
      <c r="DA97" s="84"/>
      <c r="DB97" s="84"/>
      <c r="DC97" s="85"/>
    </row>
    <row r="98" customFormat="false" ht="33.75" hidden="true" customHeight="false" outlineLevel="0" collapsed="false">
      <c r="A98" s="99" t="n">
        <f aca="false">(ROW()-6)/2</f>
        <v>46</v>
      </c>
      <c r="B98" s="100" t="n">
        <f aca="false">B97</f>
        <v>23</v>
      </c>
      <c r="C98" s="101" t="str">
        <f aca="false">C97</f>
        <v>レポート詳細画面</v>
      </c>
      <c r="D98" s="102" t="str">
        <f aca="false">D97</f>
        <v>①フィードバックコメント登録のモーダル化
②フィードバックコメントの修正
③戻るボタンの追加</v>
      </c>
      <c r="E98" s="74" t="str">
        <f aca="false">E97</f>
        <v>受講生</v>
      </c>
      <c r="F98" s="74" t="str">
        <f aca="false">F97</f>
        <v>中級</v>
      </c>
      <c r="G98" s="74" t="str">
        <f aca="false">G97</f>
        <v>B</v>
      </c>
      <c r="H98" s="103" t="s">
        <v>34</v>
      </c>
      <c r="I98" s="78" t="n">
        <f aca="false">変更管理台帳!$BW29</f>
        <v>3.28571428571429</v>
      </c>
      <c r="J98" s="79" t="s">
        <v>32</v>
      </c>
      <c r="K98" s="81" t="n">
        <f aca="false">IF($L96&lt;&gt;"",WORKDAY($L96,1,祝日・休校日!$B$3:$B$62),"")</f>
        <v>45393</v>
      </c>
      <c r="L98" s="81" t="n">
        <f aca="false">IF($K98&lt;&gt;"",WORKDAY($K98,$I98 -0.11,祝日・休校日!$B$3:$B$62),"")</f>
        <v>45398</v>
      </c>
      <c r="M98" s="76" t="n">
        <f aca="false">M97</f>
        <v>0</v>
      </c>
      <c r="N98" s="82" t="n">
        <f aca="false">IF(MAX(O98:DC98)&lt;&gt;0,IF(MAX(O99:DC99)/MAX(O98:DC98)=1,1,MAX(O99:DC99)/MAX(O98:DC98)),0)</f>
        <v>0</v>
      </c>
      <c r="O98" s="83"/>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5"/>
      <c r="AT98" s="86"/>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6"/>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4"/>
      <c r="DA98" s="84"/>
      <c r="DB98" s="84"/>
      <c r="DC98" s="85"/>
    </row>
    <row r="99" customFormat="false" ht="33.75" hidden="true" customHeight="false" outlineLevel="0" collapsed="false">
      <c r="A99" s="104" t="n">
        <f aca="false">A98</f>
        <v>46</v>
      </c>
      <c r="B99" s="105" t="n">
        <f aca="false">B98</f>
        <v>23</v>
      </c>
      <c r="C99" s="106" t="str">
        <f aca="false">C98</f>
        <v>レポート詳細画面</v>
      </c>
      <c r="D99" s="107" t="str">
        <f aca="false">D98</f>
        <v>①フィードバックコメント登録のモーダル化
②フィードバックコメントの修正
③戻るボタンの追加</v>
      </c>
      <c r="E99" s="91" t="str">
        <f aca="false">E98</f>
        <v>受講生</v>
      </c>
      <c r="F99" s="91" t="str">
        <f aca="false">F98</f>
        <v>中級</v>
      </c>
      <c r="G99" s="91" t="str">
        <f aca="false">G98</f>
        <v>B</v>
      </c>
      <c r="H99" s="108" t="str">
        <f aca="false">H98</f>
        <v>試験</v>
      </c>
      <c r="I99" s="109" t="n">
        <f aca="false">I98</f>
        <v>3.28571428571429</v>
      </c>
      <c r="J99" s="94" t="s">
        <v>33</v>
      </c>
      <c r="K99" s="110"/>
      <c r="L99" s="96"/>
      <c r="M99" s="97" t="n">
        <f aca="false">M98</f>
        <v>0</v>
      </c>
      <c r="N99" s="98" t="n">
        <f aca="false">N98</f>
        <v>0</v>
      </c>
      <c r="O99" s="83"/>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5"/>
      <c r="AT99" s="86"/>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5"/>
      <c r="BY99" s="86"/>
      <c r="BZ99" s="84"/>
      <c r="CA99" s="84"/>
      <c r="CB99" s="84"/>
      <c r="CC99" s="84"/>
      <c r="CD99" s="84"/>
      <c r="CE99" s="84"/>
      <c r="CF99" s="84"/>
      <c r="CG99" s="84"/>
      <c r="CH99" s="84"/>
      <c r="CI99" s="84"/>
      <c r="CJ99" s="84"/>
      <c r="CK99" s="84"/>
      <c r="CL99" s="84"/>
      <c r="CM99" s="84"/>
      <c r="CN99" s="84"/>
      <c r="CO99" s="84"/>
      <c r="CP99" s="84"/>
      <c r="CQ99" s="84"/>
      <c r="CR99" s="84"/>
      <c r="CS99" s="84"/>
      <c r="CT99" s="84"/>
      <c r="CU99" s="84"/>
      <c r="CV99" s="84"/>
      <c r="CW99" s="84"/>
      <c r="CX99" s="84"/>
      <c r="CY99" s="84"/>
      <c r="CZ99" s="84"/>
      <c r="DA99" s="84"/>
      <c r="DB99" s="84"/>
      <c r="DC99" s="85"/>
    </row>
    <row r="100" customFormat="false" ht="33.75" hidden="true" customHeight="false" outlineLevel="0" collapsed="false">
      <c r="A100" s="70" t="n">
        <f aca="false">(ROW()-6)/2</f>
        <v>47</v>
      </c>
      <c r="B100" s="71" t="n">
        <f aca="false">変更管理台帳!$A30</f>
        <v>24</v>
      </c>
      <c r="C100" s="72" t="str">
        <f aca="false">変更管理台帳!$B30</f>
        <v>勤怠管理画面</v>
      </c>
      <c r="D100" s="73" t="str">
        <f aca="false">変更管理台帳!$C30</f>
        <v>①当日の強調表示
②確認ダイアログの追加
③勤怠一覧のスクロール表示</v>
      </c>
      <c r="E100" s="74" t="str">
        <f aca="false">変更管理台帳!$G30</f>
        <v>受講生</v>
      </c>
      <c r="F100" s="75" t="str">
        <f aca="false">変更管理台帳!$K30</f>
        <v>基礎</v>
      </c>
      <c r="G100" s="76" t="str">
        <f aca="false">変更管理台帳!$L30</f>
        <v>C</v>
      </c>
      <c r="H100" s="77" t="s">
        <v>31</v>
      </c>
      <c r="I100" s="78" t="n">
        <f aca="false">変更管理台帳!$AX30</f>
        <v>2.65714285714286</v>
      </c>
      <c r="J100" s="79" t="s">
        <v>32</v>
      </c>
      <c r="K100" s="80" t="n">
        <v>45336</v>
      </c>
      <c r="L100" s="81" t="n">
        <f aca="false">IF($K100&lt;&gt;"",WORKDAY($K100,$I100 -0.11,祝日・休校日!$B$3:$B$62),"")</f>
        <v>45338</v>
      </c>
      <c r="M100" s="76"/>
      <c r="N100" s="82" t="n">
        <f aca="false">IF(MAX(O100:DC100)&lt;&gt;0,IF(MAX(O101:DC101)/MAX(O100:DC100)=1,1,MAX(O101:DC101)/MAX(O100:DC100)),0)</f>
        <v>0</v>
      </c>
      <c r="O100" s="83"/>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5"/>
      <c r="AT100" s="86"/>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6"/>
      <c r="BZ100" s="84"/>
      <c r="CA100" s="84"/>
      <c r="CB100" s="84"/>
      <c r="CC100" s="84"/>
      <c r="CD100" s="84"/>
      <c r="CE100" s="84"/>
      <c r="CF100" s="84"/>
      <c r="CG100" s="84"/>
      <c r="CH100" s="84"/>
      <c r="CI100" s="84"/>
      <c r="CJ100" s="84"/>
      <c r="CK100" s="84"/>
      <c r="CL100" s="84"/>
      <c r="CM100" s="84"/>
      <c r="CN100" s="84"/>
      <c r="CO100" s="84"/>
      <c r="CP100" s="84"/>
      <c r="CQ100" s="84"/>
      <c r="CR100" s="84"/>
      <c r="CS100" s="84"/>
      <c r="CT100" s="84"/>
      <c r="CU100" s="84"/>
      <c r="CV100" s="84"/>
      <c r="CW100" s="84"/>
      <c r="CX100" s="84"/>
      <c r="CY100" s="84"/>
      <c r="CZ100" s="84"/>
      <c r="DA100" s="84"/>
      <c r="DB100" s="84"/>
      <c r="DC100" s="85"/>
    </row>
    <row r="101" customFormat="false" ht="33.75" hidden="true" customHeight="false" outlineLevel="0" collapsed="false">
      <c r="A101" s="87" t="n">
        <f aca="false">A100</f>
        <v>47</v>
      </c>
      <c r="B101" s="88" t="n">
        <f aca="false">B100</f>
        <v>24</v>
      </c>
      <c r="C101" s="89" t="str">
        <f aca="false">C100</f>
        <v>勤怠管理画面</v>
      </c>
      <c r="D101" s="90" t="str">
        <f aca="false">D100</f>
        <v>①当日の強調表示
②確認ダイアログの追加
③勤怠一覧のスクロール表示</v>
      </c>
      <c r="E101" s="91" t="str">
        <f aca="false">E100</f>
        <v>受講生</v>
      </c>
      <c r="F101" s="91" t="str">
        <f aca="false">F100</f>
        <v>基礎</v>
      </c>
      <c r="G101" s="91" t="str">
        <f aca="false">G100</f>
        <v>C</v>
      </c>
      <c r="H101" s="92" t="str">
        <f aca="false">H100</f>
        <v>製造</v>
      </c>
      <c r="I101" s="93" t="n">
        <f aca="false">I100</f>
        <v>2.65714285714286</v>
      </c>
      <c r="J101" s="94" t="s">
        <v>33</v>
      </c>
      <c r="K101" s="95"/>
      <c r="L101" s="96"/>
      <c r="M101" s="97" t="n">
        <f aca="false">M100</f>
        <v>0</v>
      </c>
      <c r="N101" s="98" t="n">
        <f aca="false">N100</f>
        <v>0</v>
      </c>
      <c r="O101" s="83"/>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5"/>
      <c r="AT101" s="86"/>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5"/>
      <c r="BY101" s="86"/>
      <c r="BZ101" s="84"/>
      <c r="CA101" s="84"/>
      <c r="CB101" s="84"/>
      <c r="CC101" s="84"/>
      <c r="CD101" s="84"/>
      <c r="CE101" s="84"/>
      <c r="CF101" s="84"/>
      <c r="CG101" s="84"/>
      <c r="CH101" s="84"/>
      <c r="CI101" s="84"/>
      <c r="CJ101" s="84"/>
      <c r="CK101" s="84"/>
      <c r="CL101" s="84"/>
      <c r="CM101" s="84"/>
      <c r="CN101" s="84"/>
      <c r="CO101" s="84"/>
      <c r="CP101" s="84"/>
      <c r="CQ101" s="84"/>
      <c r="CR101" s="84"/>
      <c r="CS101" s="84"/>
      <c r="CT101" s="84"/>
      <c r="CU101" s="84"/>
      <c r="CV101" s="84"/>
      <c r="CW101" s="84"/>
      <c r="CX101" s="84"/>
      <c r="CY101" s="84"/>
      <c r="CZ101" s="84"/>
      <c r="DA101" s="84"/>
      <c r="DB101" s="84"/>
      <c r="DC101" s="85"/>
    </row>
    <row r="102" customFormat="false" ht="33.75" hidden="true" customHeight="false" outlineLevel="0" collapsed="false">
      <c r="A102" s="99" t="n">
        <f aca="false">(ROW()-6)/2</f>
        <v>48</v>
      </c>
      <c r="B102" s="100" t="n">
        <f aca="false">B101</f>
        <v>24</v>
      </c>
      <c r="C102" s="101" t="str">
        <f aca="false">C101</f>
        <v>勤怠管理画面</v>
      </c>
      <c r="D102" s="102" t="str">
        <f aca="false">D101</f>
        <v>①当日の強調表示
②確認ダイアログの追加
③勤怠一覧のスクロール表示</v>
      </c>
      <c r="E102" s="74" t="str">
        <f aca="false">E101</f>
        <v>受講生</v>
      </c>
      <c r="F102" s="74" t="str">
        <f aca="false">F101</f>
        <v>基礎</v>
      </c>
      <c r="G102" s="74" t="str">
        <f aca="false">G101</f>
        <v>C</v>
      </c>
      <c r="H102" s="103" t="s">
        <v>34</v>
      </c>
      <c r="I102" s="78" t="n">
        <f aca="false">変更管理台帳!$BW30</f>
        <v>2.11428571428571</v>
      </c>
      <c r="J102" s="79" t="s">
        <v>32</v>
      </c>
      <c r="K102" s="81" t="n">
        <f aca="false">IF($L100&lt;&gt;"",WORKDAY($L100,1,祝日・休校日!$B$3:$B$62),"")</f>
        <v>45341</v>
      </c>
      <c r="L102" s="81" t="n">
        <f aca="false">IF($K102&lt;&gt;"",WORKDAY($K102,$I102 -0.11,祝日・休校日!$B$3:$B$62),"")</f>
        <v>45343</v>
      </c>
      <c r="M102" s="76" t="n">
        <f aca="false">M101</f>
        <v>0</v>
      </c>
      <c r="N102" s="82" t="n">
        <f aca="false">IF(MAX(O102:DC102)&lt;&gt;0,IF(MAX(O103:DC103)/MAX(O102:DC102)=1,1,MAX(O103:DC103)/MAX(O102:DC102)),0)</f>
        <v>0</v>
      </c>
      <c r="O102" s="83"/>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5"/>
      <c r="AT102" s="86"/>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6"/>
      <c r="BZ102" s="84"/>
      <c r="CA102" s="84"/>
      <c r="CB102" s="84"/>
      <c r="CC102" s="84"/>
      <c r="CD102" s="84"/>
      <c r="CE102" s="84"/>
      <c r="CF102" s="84"/>
      <c r="CG102" s="84"/>
      <c r="CH102" s="84"/>
      <c r="CI102" s="84"/>
      <c r="CJ102" s="84"/>
      <c r="CK102" s="84"/>
      <c r="CL102" s="84"/>
      <c r="CM102" s="84"/>
      <c r="CN102" s="84"/>
      <c r="CO102" s="84"/>
      <c r="CP102" s="84"/>
      <c r="CQ102" s="84"/>
      <c r="CR102" s="84"/>
      <c r="CS102" s="84"/>
      <c r="CT102" s="84"/>
      <c r="CU102" s="84"/>
      <c r="CV102" s="84"/>
      <c r="CW102" s="84"/>
      <c r="CX102" s="84"/>
      <c r="CY102" s="84"/>
      <c r="CZ102" s="84"/>
      <c r="DA102" s="84"/>
      <c r="DB102" s="84"/>
      <c r="DC102" s="85"/>
    </row>
    <row r="103" customFormat="false" ht="33.75" hidden="true" customHeight="false" outlineLevel="0" collapsed="false">
      <c r="A103" s="104" t="n">
        <f aca="false">A102</f>
        <v>48</v>
      </c>
      <c r="B103" s="105" t="n">
        <f aca="false">B102</f>
        <v>24</v>
      </c>
      <c r="C103" s="106" t="str">
        <f aca="false">C102</f>
        <v>勤怠管理画面</v>
      </c>
      <c r="D103" s="107" t="str">
        <f aca="false">D102</f>
        <v>①当日の強調表示
②確認ダイアログの追加
③勤怠一覧のスクロール表示</v>
      </c>
      <c r="E103" s="91" t="str">
        <f aca="false">E102</f>
        <v>受講生</v>
      </c>
      <c r="F103" s="91" t="str">
        <f aca="false">F102</f>
        <v>基礎</v>
      </c>
      <c r="G103" s="91" t="str">
        <f aca="false">G102</f>
        <v>C</v>
      </c>
      <c r="H103" s="108" t="str">
        <f aca="false">H102</f>
        <v>試験</v>
      </c>
      <c r="I103" s="109" t="n">
        <f aca="false">I102</f>
        <v>2.11428571428571</v>
      </c>
      <c r="J103" s="94" t="s">
        <v>33</v>
      </c>
      <c r="K103" s="110"/>
      <c r="L103" s="96"/>
      <c r="M103" s="97" t="n">
        <f aca="false">M102</f>
        <v>0</v>
      </c>
      <c r="N103" s="98" t="n">
        <f aca="false">N102</f>
        <v>0</v>
      </c>
      <c r="O103" s="83"/>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5"/>
      <c r="AT103" s="86"/>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5"/>
      <c r="BY103" s="86"/>
      <c r="BZ103" s="84"/>
      <c r="CA103" s="84"/>
      <c r="CB103" s="84"/>
      <c r="CC103" s="84"/>
      <c r="CD103" s="84"/>
      <c r="CE103" s="84"/>
      <c r="CF103" s="84"/>
      <c r="CG103" s="84"/>
      <c r="CH103" s="84"/>
      <c r="CI103" s="84"/>
      <c r="CJ103" s="84"/>
      <c r="CK103" s="84"/>
      <c r="CL103" s="84"/>
      <c r="CM103" s="84"/>
      <c r="CN103" s="84"/>
      <c r="CO103" s="84"/>
      <c r="CP103" s="84"/>
      <c r="CQ103" s="84"/>
      <c r="CR103" s="84"/>
      <c r="CS103" s="84"/>
      <c r="CT103" s="84"/>
      <c r="CU103" s="84"/>
      <c r="CV103" s="84"/>
      <c r="CW103" s="84"/>
      <c r="CX103" s="84"/>
      <c r="CY103" s="84"/>
      <c r="CZ103" s="84"/>
      <c r="DA103" s="84"/>
      <c r="DB103" s="84"/>
      <c r="DC103" s="85"/>
    </row>
    <row r="104" customFormat="false" ht="27" hidden="false" customHeight="false" outlineLevel="0" collapsed="false">
      <c r="A104" s="70" t="n">
        <f aca="false">(ROW()-6)/2</f>
        <v>49</v>
      </c>
      <c r="B104" s="71" t="n">
        <f aca="false">変更管理台帳!$A31</f>
        <v>25</v>
      </c>
      <c r="C104" s="72" t="str">
        <f aca="false">変更管理台帳!$B31</f>
        <v>勤怠管理画面</v>
      </c>
      <c r="D104" s="73" t="str">
        <f aca="false">変更管理台帳!$C31</f>
        <v>過去日が未入力の場合の表示</v>
      </c>
      <c r="E104" s="74" t="str">
        <f aca="false">変更管理台帳!$G31</f>
        <v>受講生</v>
      </c>
      <c r="F104" s="75" t="str">
        <f aca="false">変更管理台帳!$K31</f>
        <v>初級</v>
      </c>
      <c r="G104" s="76" t="str">
        <f aca="false">変更管理台帳!$L31</f>
        <v>C</v>
      </c>
      <c r="H104" s="77" t="s">
        <v>31</v>
      </c>
      <c r="I104" s="78" t="n">
        <f aca="false">変更管理台帳!$AX31</f>
        <v>2.82857142857143</v>
      </c>
      <c r="J104" s="79" t="s">
        <v>32</v>
      </c>
      <c r="K104" s="80" t="n">
        <v>45849</v>
      </c>
      <c r="L104" s="81" t="n">
        <f aca="false">IF($K104&lt;&gt;"",WORKDAY($K104,$I104 -0.11,祝日・休校日!$B$3:$B$62),"")</f>
        <v>45853</v>
      </c>
      <c r="M104" s="76" t="s">
        <v>35</v>
      </c>
      <c r="N104" s="82" t="n">
        <f aca="false">IF(MAX(O104:DC104)&lt;&gt;0,IF(MAX(O105:DC105)/MAX(O104:DC104)=1,1,MAX(O105:DC105)/MAX(O104:DC104)),0)</f>
        <v>0</v>
      </c>
      <c r="O104" s="83"/>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5"/>
      <c r="AT104" s="86"/>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6"/>
      <c r="BZ104" s="84"/>
      <c r="CA104" s="84"/>
      <c r="CB104" s="84"/>
      <c r="CC104" s="84"/>
      <c r="CD104" s="84"/>
      <c r="CE104" s="84"/>
      <c r="CF104" s="84"/>
      <c r="CG104" s="84"/>
      <c r="CH104" s="84"/>
      <c r="CI104" s="84"/>
      <c r="CJ104" s="84"/>
      <c r="CK104" s="84"/>
      <c r="CL104" s="84"/>
      <c r="CM104" s="84"/>
      <c r="CN104" s="84"/>
      <c r="CO104" s="84"/>
      <c r="CP104" s="84"/>
      <c r="CQ104" s="84"/>
      <c r="CR104" s="84"/>
      <c r="CS104" s="84"/>
      <c r="CT104" s="84"/>
      <c r="CU104" s="84"/>
      <c r="CV104" s="84"/>
      <c r="CW104" s="84"/>
      <c r="CX104" s="84"/>
      <c r="CY104" s="84"/>
      <c r="CZ104" s="84"/>
      <c r="DA104" s="84"/>
      <c r="DB104" s="84"/>
      <c r="DC104" s="85"/>
    </row>
    <row r="105" customFormat="false" ht="27" hidden="false" customHeight="false" outlineLevel="0" collapsed="false">
      <c r="A105" s="87" t="n">
        <f aca="false">A104</f>
        <v>49</v>
      </c>
      <c r="B105" s="88" t="n">
        <f aca="false">B104</f>
        <v>25</v>
      </c>
      <c r="C105" s="89" t="str">
        <f aca="false">C104</f>
        <v>勤怠管理画面</v>
      </c>
      <c r="D105" s="90" t="str">
        <f aca="false">D104</f>
        <v>過去日が未入力の場合の表示</v>
      </c>
      <c r="E105" s="91" t="str">
        <f aca="false">E104</f>
        <v>受講生</v>
      </c>
      <c r="F105" s="91" t="str">
        <f aca="false">F104</f>
        <v>初級</v>
      </c>
      <c r="G105" s="91" t="str">
        <f aca="false">G104</f>
        <v>C</v>
      </c>
      <c r="H105" s="92" t="str">
        <f aca="false">H104</f>
        <v>製造</v>
      </c>
      <c r="I105" s="93" t="n">
        <f aca="false">I104</f>
        <v>2.82857142857143</v>
      </c>
      <c r="J105" s="94" t="s">
        <v>33</v>
      </c>
      <c r="K105" s="95" t="n">
        <v>45849</v>
      </c>
      <c r="L105" s="96" t="n">
        <v>45852</v>
      </c>
      <c r="M105" s="97" t="str">
        <f aca="false">M104</f>
        <v>&lt;your name&gt;</v>
      </c>
      <c r="N105" s="98" t="n">
        <f aca="false">N104</f>
        <v>0</v>
      </c>
      <c r="O105" s="83"/>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5"/>
      <c r="AT105" s="86"/>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5"/>
      <c r="BY105" s="86"/>
      <c r="BZ105" s="84"/>
      <c r="CA105" s="84"/>
      <c r="CB105" s="84"/>
      <c r="CC105" s="84"/>
      <c r="CD105" s="84"/>
      <c r="CE105" s="84"/>
      <c r="CF105" s="84"/>
      <c r="CG105" s="84"/>
      <c r="CH105" s="84"/>
      <c r="CI105" s="84"/>
      <c r="CJ105" s="84"/>
      <c r="CK105" s="84"/>
      <c r="CL105" s="84"/>
      <c r="CM105" s="84"/>
      <c r="CN105" s="84"/>
      <c r="CO105" s="84"/>
      <c r="CP105" s="84"/>
      <c r="CQ105" s="84"/>
      <c r="CR105" s="84"/>
      <c r="CS105" s="84"/>
      <c r="CT105" s="84"/>
      <c r="CU105" s="84"/>
      <c r="CV105" s="84"/>
      <c r="CW105" s="84"/>
      <c r="CX105" s="84"/>
      <c r="CY105" s="84"/>
      <c r="CZ105" s="84"/>
      <c r="DA105" s="84"/>
      <c r="DB105" s="84"/>
      <c r="DC105" s="85"/>
    </row>
    <row r="106" customFormat="false" ht="27" hidden="false" customHeight="false" outlineLevel="0" collapsed="false">
      <c r="A106" s="99" t="n">
        <f aca="false">(ROW()-6)/2</f>
        <v>50</v>
      </c>
      <c r="B106" s="100" t="n">
        <f aca="false">B105</f>
        <v>25</v>
      </c>
      <c r="C106" s="101" t="str">
        <f aca="false">C105</f>
        <v>勤怠管理画面</v>
      </c>
      <c r="D106" s="102" t="str">
        <f aca="false">D105</f>
        <v>過去日が未入力の場合の表示</v>
      </c>
      <c r="E106" s="74" t="str">
        <f aca="false">E105</f>
        <v>受講生</v>
      </c>
      <c r="F106" s="74" t="str">
        <f aca="false">F105</f>
        <v>初級</v>
      </c>
      <c r="G106" s="74" t="str">
        <f aca="false">G105</f>
        <v>C</v>
      </c>
      <c r="H106" s="103" t="s">
        <v>34</v>
      </c>
      <c r="I106" s="78" t="n">
        <f aca="false">変更管理台帳!$BW31</f>
        <v>2</v>
      </c>
      <c r="J106" s="79" t="s">
        <v>32</v>
      </c>
      <c r="K106" s="81" t="n">
        <f aca="false">IF($L104&lt;&gt;"",WORKDAY($L104,1,祝日・休校日!$B$3:$B$62),"")</f>
        <v>45854</v>
      </c>
      <c r="L106" s="81" t="n">
        <f aca="false">IF($K106&lt;&gt;"",WORKDAY($K106,$I106 -0.11,祝日・休校日!$B$3:$B$62),"")</f>
        <v>45855</v>
      </c>
      <c r="M106" s="76" t="str">
        <f aca="false">M105</f>
        <v>&lt;your name&gt;</v>
      </c>
      <c r="N106" s="82" t="n">
        <f aca="false">IF(MAX(O106:DC106)&lt;&gt;0,IF(MAX(O107:DC107)/MAX(O106:DC106)=1,1,MAX(O107:DC107)/MAX(O106:DC106)),0)</f>
        <v>0</v>
      </c>
      <c r="O106" s="83"/>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5"/>
      <c r="AT106" s="86"/>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6"/>
      <c r="BZ106" s="84"/>
      <c r="CA106" s="84"/>
      <c r="CB106" s="84"/>
      <c r="CC106" s="84"/>
      <c r="CD106" s="84"/>
      <c r="CE106" s="84"/>
      <c r="CF106" s="84"/>
      <c r="CG106" s="84"/>
      <c r="CH106" s="84"/>
      <c r="CI106" s="84"/>
      <c r="CJ106" s="84"/>
      <c r="CK106" s="84"/>
      <c r="CL106" s="84"/>
      <c r="CM106" s="84"/>
      <c r="CN106" s="84"/>
      <c r="CO106" s="84"/>
      <c r="CP106" s="84"/>
      <c r="CQ106" s="84"/>
      <c r="CR106" s="84"/>
      <c r="CS106" s="84"/>
      <c r="CT106" s="84"/>
      <c r="CU106" s="84"/>
      <c r="CV106" s="84"/>
      <c r="CW106" s="84"/>
      <c r="CX106" s="84"/>
      <c r="CY106" s="84"/>
      <c r="CZ106" s="84"/>
      <c r="DA106" s="84"/>
      <c r="DB106" s="84"/>
      <c r="DC106" s="85"/>
    </row>
    <row r="107" customFormat="false" ht="27" hidden="false" customHeight="false" outlineLevel="0" collapsed="false">
      <c r="A107" s="104" t="n">
        <f aca="false">A106</f>
        <v>50</v>
      </c>
      <c r="B107" s="105" t="n">
        <f aca="false">B106</f>
        <v>25</v>
      </c>
      <c r="C107" s="106" t="str">
        <f aca="false">C106</f>
        <v>勤怠管理画面</v>
      </c>
      <c r="D107" s="107" t="str">
        <f aca="false">D106</f>
        <v>過去日が未入力の場合の表示</v>
      </c>
      <c r="E107" s="91" t="str">
        <f aca="false">E106</f>
        <v>受講生</v>
      </c>
      <c r="F107" s="91" t="str">
        <f aca="false">F106</f>
        <v>初級</v>
      </c>
      <c r="G107" s="91" t="str">
        <f aca="false">G106</f>
        <v>C</v>
      </c>
      <c r="H107" s="108" t="str">
        <f aca="false">H106</f>
        <v>試験</v>
      </c>
      <c r="I107" s="109" t="n">
        <f aca="false">I106</f>
        <v>2</v>
      </c>
      <c r="J107" s="94" t="s">
        <v>33</v>
      </c>
      <c r="K107" s="110"/>
      <c r="L107" s="96"/>
      <c r="M107" s="97" t="str">
        <f aca="false">M106</f>
        <v>&lt;your name&gt;</v>
      </c>
      <c r="N107" s="98" t="n">
        <f aca="false">N106</f>
        <v>0</v>
      </c>
      <c r="O107" s="83"/>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5"/>
      <c r="AT107" s="86"/>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5"/>
      <c r="BY107" s="86"/>
      <c r="BZ107" s="84"/>
      <c r="CA107" s="84"/>
      <c r="CB107" s="84"/>
      <c r="CC107" s="84"/>
      <c r="CD107" s="84"/>
      <c r="CE107" s="84"/>
      <c r="CF107" s="84"/>
      <c r="CG107" s="84"/>
      <c r="CH107" s="84"/>
      <c r="CI107" s="84"/>
      <c r="CJ107" s="84"/>
      <c r="CK107" s="84"/>
      <c r="CL107" s="84"/>
      <c r="CM107" s="84"/>
      <c r="CN107" s="84"/>
      <c r="CO107" s="84"/>
      <c r="CP107" s="84"/>
      <c r="CQ107" s="84"/>
      <c r="CR107" s="84"/>
      <c r="CS107" s="84"/>
      <c r="CT107" s="84"/>
      <c r="CU107" s="84"/>
      <c r="CV107" s="84"/>
      <c r="CW107" s="84"/>
      <c r="CX107" s="84"/>
      <c r="CY107" s="84"/>
      <c r="CZ107" s="84"/>
      <c r="DA107" s="84"/>
      <c r="DB107" s="84"/>
      <c r="DC107" s="85"/>
    </row>
    <row r="108" customFormat="false" ht="27" hidden="false" customHeight="false" outlineLevel="0" collapsed="false">
      <c r="A108" s="70" t="n">
        <f aca="false">(ROW()-6)/2</f>
        <v>51</v>
      </c>
      <c r="B108" s="71" t="n">
        <f aca="false">変更管理台帳!$A32</f>
        <v>26</v>
      </c>
      <c r="C108" s="72" t="str">
        <f aca="false">変更管理台帳!$B32</f>
        <v>勤怠管理直接変更画面</v>
      </c>
      <c r="D108" s="73" t="str">
        <f aca="false">変更管理台帳!$C32</f>
        <v>出勤・退勤時間の入力方法変更</v>
      </c>
      <c r="E108" s="74" t="str">
        <f aca="false">変更管理台帳!$G32</f>
        <v>受講生</v>
      </c>
      <c r="F108" s="75" t="str">
        <f aca="false">変更管理台帳!$K32</f>
        <v>初級</v>
      </c>
      <c r="G108" s="76" t="str">
        <f aca="false">変更管理台帳!$L32</f>
        <v>A</v>
      </c>
      <c r="H108" s="77" t="s">
        <v>31</v>
      </c>
      <c r="I108" s="78" t="n">
        <f aca="false">変更管理台帳!$AX32</f>
        <v>4.2</v>
      </c>
      <c r="J108" s="79" t="s">
        <v>32</v>
      </c>
      <c r="K108" s="80" t="n">
        <v>45856</v>
      </c>
      <c r="L108" s="81" t="n">
        <f aca="false">IF($K108&lt;&gt;"",WORKDAY($K108,$I108 -0.11,祝日・休校日!$B$3:$B$62),"")</f>
        <v>45862</v>
      </c>
      <c r="M108" s="76" t="s">
        <v>35</v>
      </c>
      <c r="N108" s="82" t="n">
        <f aca="false">IF(MAX(O108:DC108)&lt;&gt;0,IF(MAX(O109:DC109)/MAX(O108:DC108)=1,1,MAX(O109:DC109)/MAX(O108:DC108)),0)</f>
        <v>0</v>
      </c>
      <c r="O108" s="83"/>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5"/>
      <c r="AT108" s="86"/>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6"/>
      <c r="BZ108" s="84"/>
      <c r="CA108" s="84"/>
      <c r="CB108" s="84"/>
      <c r="CC108" s="84"/>
      <c r="CD108" s="84"/>
      <c r="CE108" s="84"/>
      <c r="CF108" s="84"/>
      <c r="CG108" s="84"/>
      <c r="CH108" s="84"/>
      <c r="CI108" s="84"/>
      <c r="CJ108" s="84"/>
      <c r="CK108" s="84"/>
      <c r="CL108" s="84"/>
      <c r="CM108" s="84"/>
      <c r="CN108" s="84"/>
      <c r="CO108" s="84"/>
      <c r="CP108" s="84"/>
      <c r="CQ108" s="84"/>
      <c r="CR108" s="84"/>
      <c r="CS108" s="84"/>
      <c r="CT108" s="84"/>
      <c r="CU108" s="84"/>
      <c r="CV108" s="84"/>
      <c r="CW108" s="84"/>
      <c r="CX108" s="84"/>
      <c r="CY108" s="84"/>
      <c r="CZ108" s="84"/>
      <c r="DA108" s="84"/>
      <c r="DB108" s="84"/>
      <c r="DC108" s="85"/>
    </row>
    <row r="109" customFormat="false" ht="27" hidden="false" customHeight="false" outlineLevel="0" collapsed="false">
      <c r="A109" s="87" t="n">
        <f aca="false">A108</f>
        <v>51</v>
      </c>
      <c r="B109" s="88" t="n">
        <f aca="false">B108</f>
        <v>26</v>
      </c>
      <c r="C109" s="89" t="str">
        <f aca="false">C108</f>
        <v>勤怠管理直接変更画面</v>
      </c>
      <c r="D109" s="90" t="str">
        <f aca="false">D108</f>
        <v>出勤・退勤時間の入力方法変更</v>
      </c>
      <c r="E109" s="91" t="str">
        <f aca="false">E108</f>
        <v>受講生</v>
      </c>
      <c r="F109" s="91" t="str">
        <f aca="false">F108</f>
        <v>初級</v>
      </c>
      <c r="G109" s="91" t="str">
        <f aca="false">G108</f>
        <v>A</v>
      </c>
      <c r="H109" s="92" t="str">
        <f aca="false">H108</f>
        <v>製造</v>
      </c>
      <c r="I109" s="93" t="n">
        <f aca="false">I108</f>
        <v>4.2</v>
      </c>
      <c r="J109" s="94" t="s">
        <v>33</v>
      </c>
      <c r="K109" s="95"/>
      <c r="L109" s="96"/>
      <c r="M109" s="97" t="str">
        <f aca="false">M108</f>
        <v>&lt;your name&gt;</v>
      </c>
      <c r="N109" s="98" t="n">
        <f aca="false">N108</f>
        <v>0</v>
      </c>
      <c r="O109" s="83"/>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5"/>
      <c r="AT109" s="86"/>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5"/>
      <c r="BY109" s="86"/>
      <c r="BZ109" s="84"/>
      <c r="CA109" s="84"/>
      <c r="CB109" s="84"/>
      <c r="CC109" s="84"/>
      <c r="CD109" s="84"/>
      <c r="CE109" s="84"/>
      <c r="CF109" s="84"/>
      <c r="CG109" s="84"/>
      <c r="CH109" s="84"/>
      <c r="CI109" s="84"/>
      <c r="CJ109" s="84"/>
      <c r="CK109" s="84"/>
      <c r="CL109" s="84"/>
      <c r="CM109" s="84"/>
      <c r="CN109" s="84"/>
      <c r="CO109" s="84"/>
      <c r="CP109" s="84"/>
      <c r="CQ109" s="84"/>
      <c r="CR109" s="84"/>
      <c r="CS109" s="84"/>
      <c r="CT109" s="84"/>
      <c r="CU109" s="84"/>
      <c r="CV109" s="84"/>
      <c r="CW109" s="84"/>
      <c r="CX109" s="84"/>
      <c r="CY109" s="84"/>
      <c r="CZ109" s="84"/>
      <c r="DA109" s="84"/>
      <c r="DB109" s="84"/>
      <c r="DC109" s="85"/>
    </row>
    <row r="110" customFormat="false" ht="27" hidden="false" customHeight="false" outlineLevel="0" collapsed="false">
      <c r="A110" s="99" t="n">
        <f aca="false">(ROW()-6)/2</f>
        <v>52</v>
      </c>
      <c r="B110" s="100" t="n">
        <f aca="false">B109</f>
        <v>26</v>
      </c>
      <c r="C110" s="101" t="str">
        <f aca="false">C109</f>
        <v>勤怠管理直接変更画面</v>
      </c>
      <c r="D110" s="102" t="str">
        <f aca="false">D109</f>
        <v>出勤・退勤時間の入力方法変更</v>
      </c>
      <c r="E110" s="74" t="str">
        <f aca="false">E109</f>
        <v>受講生</v>
      </c>
      <c r="F110" s="74" t="str">
        <f aca="false">F109</f>
        <v>初級</v>
      </c>
      <c r="G110" s="74" t="str">
        <f aca="false">G109</f>
        <v>A</v>
      </c>
      <c r="H110" s="103" t="s">
        <v>34</v>
      </c>
      <c r="I110" s="78" t="n">
        <f aca="false">変更管理台帳!$BW32</f>
        <v>3.51428571428571</v>
      </c>
      <c r="J110" s="79" t="s">
        <v>32</v>
      </c>
      <c r="K110" s="81" t="n">
        <f aca="false">IF($L108&lt;&gt;"",WORKDAY($L108,1,祝日・休校日!$B$3:$B$62),"")</f>
        <v>45863</v>
      </c>
      <c r="L110" s="81" t="n">
        <f aca="false">IF($K110&lt;&gt;"",WORKDAY($K110,$I110 -0.11,祝日・休校日!$B$3:$B$62),"")</f>
        <v>45868</v>
      </c>
      <c r="M110" s="76" t="str">
        <f aca="false">M109</f>
        <v>&lt;your name&gt;</v>
      </c>
      <c r="N110" s="82" t="n">
        <f aca="false">IF(MAX(O110:DC110)&lt;&gt;0,IF(MAX(O111:DC111)/MAX(O110:DC110)=1,1,MAX(O111:DC111)/MAX(O110:DC110)),0)</f>
        <v>0</v>
      </c>
      <c r="O110" s="83"/>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5"/>
      <c r="AT110" s="86"/>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6"/>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84"/>
      <c r="CY110" s="84"/>
      <c r="CZ110" s="84"/>
      <c r="DA110" s="84"/>
      <c r="DB110" s="84"/>
      <c r="DC110" s="85"/>
    </row>
    <row r="111" customFormat="false" ht="27" hidden="false" customHeight="false" outlineLevel="0" collapsed="false">
      <c r="A111" s="104" t="n">
        <f aca="false">A110</f>
        <v>52</v>
      </c>
      <c r="B111" s="105" t="n">
        <f aca="false">B110</f>
        <v>26</v>
      </c>
      <c r="C111" s="106" t="str">
        <f aca="false">C110</f>
        <v>勤怠管理直接変更画面</v>
      </c>
      <c r="D111" s="107" t="str">
        <f aca="false">D110</f>
        <v>出勤・退勤時間の入力方法変更</v>
      </c>
      <c r="E111" s="91" t="str">
        <f aca="false">E110</f>
        <v>受講生</v>
      </c>
      <c r="F111" s="91" t="str">
        <f aca="false">F110</f>
        <v>初級</v>
      </c>
      <c r="G111" s="91" t="str">
        <f aca="false">G110</f>
        <v>A</v>
      </c>
      <c r="H111" s="108" t="str">
        <f aca="false">H110</f>
        <v>試験</v>
      </c>
      <c r="I111" s="109" t="n">
        <f aca="false">I110</f>
        <v>3.51428571428571</v>
      </c>
      <c r="J111" s="94" t="s">
        <v>33</v>
      </c>
      <c r="K111" s="110"/>
      <c r="L111" s="96"/>
      <c r="M111" s="97" t="str">
        <f aca="false">M110</f>
        <v>&lt;your name&gt;</v>
      </c>
      <c r="N111" s="98" t="n">
        <f aca="false">N110</f>
        <v>0</v>
      </c>
      <c r="O111" s="83"/>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5"/>
      <c r="AT111" s="86"/>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5"/>
      <c r="BY111" s="86"/>
      <c r="BZ111" s="84"/>
      <c r="CA111" s="84"/>
      <c r="CB111" s="84"/>
      <c r="CC111" s="84"/>
      <c r="CD111" s="84"/>
      <c r="CE111" s="84"/>
      <c r="CF111" s="84"/>
      <c r="CG111" s="84"/>
      <c r="CH111" s="84"/>
      <c r="CI111" s="84"/>
      <c r="CJ111" s="84"/>
      <c r="CK111" s="84"/>
      <c r="CL111" s="84"/>
      <c r="CM111" s="84"/>
      <c r="CN111" s="84"/>
      <c r="CO111" s="84"/>
      <c r="CP111" s="84"/>
      <c r="CQ111" s="84"/>
      <c r="CR111" s="84"/>
      <c r="CS111" s="84"/>
      <c r="CT111" s="84"/>
      <c r="CU111" s="84"/>
      <c r="CV111" s="84"/>
      <c r="CW111" s="84"/>
      <c r="CX111" s="84"/>
      <c r="CY111" s="84"/>
      <c r="CZ111" s="84"/>
      <c r="DA111" s="84"/>
      <c r="DB111" s="84"/>
      <c r="DC111" s="85"/>
    </row>
    <row r="112" customFormat="false" ht="27" hidden="false" customHeight="false" outlineLevel="0" collapsed="false">
      <c r="A112" s="70" t="n">
        <f aca="false">(ROW()-6)/2</f>
        <v>53</v>
      </c>
      <c r="B112" s="71" t="n">
        <f aca="false">変更管理台帳!$A33</f>
        <v>27</v>
      </c>
      <c r="C112" s="72" t="str">
        <f aca="false">変更管理台帳!$B33</f>
        <v>勤怠管理直接変更画面</v>
      </c>
      <c r="D112" s="73" t="str">
        <f aca="false">変更管理台帳!$C33</f>
        <v>①入力チェックの実装
②確認ダイアログの追加</v>
      </c>
      <c r="E112" s="74" t="str">
        <f aca="false">変更管理台帳!$G33</f>
        <v>受講生</v>
      </c>
      <c r="F112" s="75" t="str">
        <f aca="false">変更管理台帳!$K33</f>
        <v>初級</v>
      </c>
      <c r="G112" s="76" t="str">
        <f aca="false">変更管理台帳!$L33</f>
        <v>A</v>
      </c>
      <c r="H112" s="77" t="s">
        <v>31</v>
      </c>
      <c r="I112" s="78" t="n">
        <f aca="false">変更管理台帳!$AX33</f>
        <v>4.11428571428572</v>
      </c>
      <c r="J112" s="79" t="s">
        <v>32</v>
      </c>
      <c r="K112" s="80" t="n">
        <v>45869</v>
      </c>
      <c r="L112" s="81" t="n">
        <f aca="false">IF($K112&lt;&gt;"",WORKDAY($K112,$I112 -0.11,祝日・休校日!$B$3:$B$62),"")</f>
        <v>45875</v>
      </c>
      <c r="M112" s="76" t="s">
        <v>35</v>
      </c>
      <c r="N112" s="82" t="n">
        <f aca="false">IF(MAX(O112:DC112)&lt;&gt;0,IF(MAX(O113:DC113)/MAX(O112:DC112)=1,1,MAX(O113:DC113)/MAX(O112:DC112)),0)</f>
        <v>0</v>
      </c>
      <c r="O112" s="83"/>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5"/>
      <c r="AT112" s="86"/>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6"/>
      <c r="BZ112" s="84"/>
      <c r="CA112" s="84"/>
      <c r="CB112" s="84"/>
      <c r="CC112" s="84"/>
      <c r="CD112" s="84"/>
      <c r="CE112" s="84"/>
      <c r="CF112" s="84"/>
      <c r="CG112" s="84"/>
      <c r="CH112" s="84"/>
      <c r="CI112" s="84"/>
      <c r="CJ112" s="84"/>
      <c r="CK112" s="84"/>
      <c r="CL112" s="84"/>
      <c r="CM112" s="84"/>
      <c r="CN112" s="84"/>
      <c r="CO112" s="84"/>
      <c r="CP112" s="84"/>
      <c r="CQ112" s="84"/>
      <c r="CR112" s="84"/>
      <c r="CS112" s="84"/>
      <c r="CT112" s="84"/>
      <c r="CU112" s="84"/>
      <c r="CV112" s="84"/>
      <c r="CW112" s="84"/>
      <c r="CX112" s="84"/>
      <c r="CY112" s="84"/>
      <c r="CZ112" s="84"/>
      <c r="DA112" s="84"/>
      <c r="DB112" s="84"/>
      <c r="DC112" s="85"/>
    </row>
    <row r="113" customFormat="false" ht="27" hidden="false" customHeight="false" outlineLevel="0" collapsed="false">
      <c r="A113" s="87" t="n">
        <f aca="false">A112</f>
        <v>53</v>
      </c>
      <c r="B113" s="88" t="n">
        <f aca="false">B112</f>
        <v>27</v>
      </c>
      <c r="C113" s="89" t="str">
        <f aca="false">C112</f>
        <v>勤怠管理直接変更画面</v>
      </c>
      <c r="D113" s="90" t="str">
        <f aca="false">D112</f>
        <v>①入力チェックの実装
②確認ダイアログの追加</v>
      </c>
      <c r="E113" s="91" t="str">
        <f aca="false">E112</f>
        <v>受講生</v>
      </c>
      <c r="F113" s="91" t="str">
        <f aca="false">F112</f>
        <v>初級</v>
      </c>
      <c r="G113" s="91" t="str">
        <f aca="false">G112</f>
        <v>A</v>
      </c>
      <c r="H113" s="92" t="str">
        <f aca="false">H112</f>
        <v>製造</v>
      </c>
      <c r="I113" s="93" t="n">
        <f aca="false">I112</f>
        <v>4.11428571428572</v>
      </c>
      <c r="J113" s="94" t="s">
        <v>33</v>
      </c>
      <c r="K113" s="95"/>
      <c r="L113" s="96"/>
      <c r="M113" s="97" t="str">
        <f aca="false">M112</f>
        <v>&lt;your name&gt;</v>
      </c>
      <c r="N113" s="98" t="n">
        <f aca="false">N112</f>
        <v>0</v>
      </c>
      <c r="O113" s="83"/>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5"/>
      <c r="AT113" s="86"/>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5"/>
      <c r="BY113" s="86"/>
      <c r="BZ113" s="84"/>
      <c r="CA113" s="84"/>
      <c r="CB113" s="84"/>
      <c r="CC113" s="84"/>
      <c r="CD113" s="84"/>
      <c r="CE113" s="84"/>
      <c r="CF113" s="84"/>
      <c r="CG113" s="84"/>
      <c r="CH113" s="84"/>
      <c r="CI113" s="84"/>
      <c r="CJ113" s="84"/>
      <c r="CK113" s="84"/>
      <c r="CL113" s="84"/>
      <c r="CM113" s="84"/>
      <c r="CN113" s="84"/>
      <c r="CO113" s="84"/>
      <c r="CP113" s="84"/>
      <c r="CQ113" s="84"/>
      <c r="CR113" s="84"/>
      <c r="CS113" s="84"/>
      <c r="CT113" s="84"/>
      <c r="CU113" s="84"/>
      <c r="CV113" s="84"/>
      <c r="CW113" s="84"/>
      <c r="CX113" s="84"/>
      <c r="CY113" s="84"/>
      <c r="CZ113" s="84"/>
      <c r="DA113" s="84"/>
      <c r="DB113" s="84"/>
      <c r="DC113" s="85"/>
    </row>
    <row r="114" customFormat="false" ht="27" hidden="false" customHeight="false" outlineLevel="0" collapsed="false">
      <c r="A114" s="99" t="n">
        <f aca="false">(ROW()-6)/2</f>
        <v>54</v>
      </c>
      <c r="B114" s="100" t="n">
        <f aca="false">B113</f>
        <v>27</v>
      </c>
      <c r="C114" s="101" t="str">
        <f aca="false">C113</f>
        <v>勤怠管理直接変更画面</v>
      </c>
      <c r="D114" s="102" t="str">
        <f aca="false">D113</f>
        <v>①入力チェックの実装
②確認ダイアログの追加</v>
      </c>
      <c r="E114" s="74" t="str">
        <f aca="false">E113</f>
        <v>受講生</v>
      </c>
      <c r="F114" s="74" t="str">
        <f aca="false">F113</f>
        <v>初級</v>
      </c>
      <c r="G114" s="74" t="str">
        <f aca="false">G113</f>
        <v>A</v>
      </c>
      <c r="H114" s="103" t="s">
        <v>34</v>
      </c>
      <c r="I114" s="78" t="n">
        <f aca="false">変更管理台帳!$BW33</f>
        <v>3.4</v>
      </c>
      <c r="J114" s="79" t="s">
        <v>32</v>
      </c>
      <c r="K114" s="81" t="n">
        <f aca="false">IF($L112&lt;&gt;"",WORKDAY($L112,1,祝日・休校日!$B$3:$B$62),"")</f>
        <v>45876</v>
      </c>
      <c r="L114" s="81" t="n">
        <f aca="false">IF($K114&lt;&gt;"",WORKDAY($K114,$I114 -0.11,祝日・休校日!$B$3:$B$62),"")</f>
        <v>45881</v>
      </c>
      <c r="M114" s="76" t="str">
        <f aca="false">M113</f>
        <v>&lt;your name&gt;</v>
      </c>
      <c r="N114" s="82" t="n">
        <f aca="false">IF(MAX(O114:DC114)&lt;&gt;0,IF(MAX(O115:DC115)/MAX(O114:DC114)=1,1,MAX(O115:DC115)/MAX(O114:DC114)),0)</f>
        <v>0</v>
      </c>
      <c r="O114" s="83"/>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5"/>
      <c r="AT114" s="86"/>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6"/>
      <c r="BZ114" s="84"/>
      <c r="CA114" s="84"/>
      <c r="CB114" s="84"/>
      <c r="CC114" s="84"/>
      <c r="CD114" s="84"/>
      <c r="CE114" s="84"/>
      <c r="CF114" s="84"/>
      <c r="CG114" s="84"/>
      <c r="CH114" s="84"/>
      <c r="CI114" s="84"/>
      <c r="CJ114" s="84"/>
      <c r="CK114" s="84"/>
      <c r="CL114" s="84"/>
      <c r="CM114" s="84"/>
      <c r="CN114" s="84"/>
      <c r="CO114" s="84"/>
      <c r="CP114" s="84"/>
      <c r="CQ114" s="84"/>
      <c r="CR114" s="84"/>
      <c r="CS114" s="84"/>
      <c r="CT114" s="84"/>
      <c r="CU114" s="84"/>
      <c r="CV114" s="84"/>
      <c r="CW114" s="84"/>
      <c r="CX114" s="84"/>
      <c r="CY114" s="84"/>
      <c r="CZ114" s="84"/>
      <c r="DA114" s="84"/>
      <c r="DB114" s="84"/>
      <c r="DC114" s="85"/>
    </row>
    <row r="115" customFormat="false" ht="27" hidden="false" customHeight="false" outlineLevel="0" collapsed="false">
      <c r="A115" s="104" t="n">
        <f aca="false">A114</f>
        <v>54</v>
      </c>
      <c r="B115" s="105" t="n">
        <f aca="false">B114</f>
        <v>27</v>
      </c>
      <c r="C115" s="106" t="str">
        <f aca="false">C114</f>
        <v>勤怠管理直接変更画面</v>
      </c>
      <c r="D115" s="107" t="str">
        <f aca="false">D114</f>
        <v>①入力チェックの実装
②確認ダイアログの追加</v>
      </c>
      <c r="E115" s="91" t="str">
        <f aca="false">E114</f>
        <v>受講生</v>
      </c>
      <c r="F115" s="91" t="str">
        <f aca="false">F114</f>
        <v>初級</v>
      </c>
      <c r="G115" s="91" t="str">
        <f aca="false">G114</f>
        <v>A</v>
      </c>
      <c r="H115" s="108" t="str">
        <f aca="false">H114</f>
        <v>試験</v>
      </c>
      <c r="I115" s="109" t="n">
        <f aca="false">I114</f>
        <v>3.4</v>
      </c>
      <c r="J115" s="94" t="s">
        <v>33</v>
      </c>
      <c r="K115" s="110"/>
      <c r="L115" s="96"/>
      <c r="M115" s="97" t="str">
        <f aca="false">M114</f>
        <v>&lt;your name&gt;</v>
      </c>
      <c r="N115" s="98" t="n">
        <f aca="false">N114</f>
        <v>0</v>
      </c>
      <c r="O115" s="83"/>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5"/>
      <c r="AT115" s="86"/>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5"/>
      <c r="BY115" s="86"/>
      <c r="BZ115" s="84"/>
      <c r="CA115" s="84"/>
      <c r="CB115" s="84"/>
      <c r="CC115" s="84"/>
      <c r="CD115" s="84"/>
      <c r="CE115" s="84"/>
      <c r="CF115" s="84"/>
      <c r="CG115" s="84"/>
      <c r="CH115" s="84"/>
      <c r="CI115" s="84"/>
      <c r="CJ115" s="84"/>
      <c r="CK115" s="84"/>
      <c r="CL115" s="84"/>
      <c r="CM115" s="84"/>
      <c r="CN115" s="84"/>
      <c r="CO115" s="84"/>
      <c r="CP115" s="84"/>
      <c r="CQ115" s="84"/>
      <c r="CR115" s="84"/>
      <c r="CS115" s="84"/>
      <c r="CT115" s="84"/>
      <c r="CU115" s="84"/>
      <c r="CV115" s="84"/>
      <c r="CW115" s="84"/>
      <c r="CX115" s="84"/>
      <c r="CY115" s="84"/>
      <c r="CZ115" s="84"/>
      <c r="DA115" s="84"/>
      <c r="DB115" s="84"/>
      <c r="DC115" s="85"/>
    </row>
    <row r="116" customFormat="false" ht="27" hidden="false" customHeight="false" outlineLevel="0" collapsed="false">
      <c r="A116" s="70" t="n">
        <f aca="false">(ROW()-6)/2</f>
        <v>55</v>
      </c>
      <c r="B116" s="71" t="n">
        <f aca="false">変更管理台帳!$A34</f>
        <v>28</v>
      </c>
      <c r="C116" s="72" t="str">
        <f aca="false">変更管理台帳!$B34</f>
        <v>勤怠管理直接変更画面</v>
      </c>
      <c r="D116" s="73" t="str">
        <f aca="false">変更管理台帳!$C34</f>
        <v>定時の自動反映</v>
      </c>
      <c r="E116" s="74" t="str">
        <f aca="false">変更管理台帳!$G34</f>
        <v>受講生</v>
      </c>
      <c r="F116" s="75" t="str">
        <f aca="false">変更管理台帳!$K34</f>
        <v>基礎</v>
      </c>
      <c r="G116" s="76" t="str">
        <f aca="false">変更管理台帳!$L34</f>
        <v>A</v>
      </c>
      <c r="H116" s="77" t="s">
        <v>31</v>
      </c>
      <c r="I116" s="78" t="n">
        <f aca="false">変更管理台帳!$AX34</f>
        <v>1.8</v>
      </c>
      <c r="J116" s="79" t="s">
        <v>32</v>
      </c>
      <c r="K116" s="80" t="n">
        <v>45882</v>
      </c>
      <c r="L116" s="81" t="n">
        <f aca="false">IF($K116&lt;&gt;"",WORKDAY($K116,$I116 -0.11,祝日・休校日!$B$3:$B$62),"")</f>
        <v>45883</v>
      </c>
      <c r="M116" s="76" t="str">
        <f aca="false">M115</f>
        <v>&lt;your name&gt;</v>
      </c>
      <c r="N116" s="82" t="n">
        <f aca="false">IF(MAX(O116:DC116)&lt;&gt;0,IF(MAX(O117:DC117)/MAX(O116:DC116)=1,1,MAX(O117:DC117)/MAX(O116:DC116)),0)</f>
        <v>0</v>
      </c>
      <c r="O116" s="83"/>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5"/>
      <c r="AT116" s="86"/>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6"/>
      <c r="BZ116" s="84"/>
      <c r="CA116" s="84"/>
      <c r="CB116" s="84"/>
      <c r="CC116" s="84"/>
      <c r="CD116" s="84"/>
      <c r="CE116" s="84"/>
      <c r="CF116" s="84"/>
      <c r="CG116" s="84"/>
      <c r="CH116" s="84"/>
      <c r="CI116" s="84"/>
      <c r="CJ116" s="84"/>
      <c r="CK116" s="84"/>
      <c r="CL116" s="84"/>
      <c r="CM116" s="84"/>
      <c r="CN116" s="84"/>
      <c r="CO116" s="84"/>
      <c r="CP116" s="84"/>
      <c r="CQ116" s="84"/>
      <c r="CR116" s="84"/>
      <c r="CS116" s="84"/>
      <c r="CT116" s="84"/>
      <c r="CU116" s="84"/>
      <c r="CV116" s="84"/>
      <c r="CW116" s="84"/>
      <c r="CX116" s="84"/>
      <c r="CY116" s="84"/>
      <c r="CZ116" s="84"/>
      <c r="DA116" s="84"/>
      <c r="DB116" s="84"/>
      <c r="DC116" s="85"/>
    </row>
    <row r="117" customFormat="false" ht="27" hidden="false" customHeight="false" outlineLevel="0" collapsed="false">
      <c r="A117" s="87" t="n">
        <f aca="false">A116</f>
        <v>55</v>
      </c>
      <c r="B117" s="88" t="n">
        <f aca="false">B116</f>
        <v>28</v>
      </c>
      <c r="C117" s="89" t="str">
        <f aca="false">C116</f>
        <v>勤怠管理直接変更画面</v>
      </c>
      <c r="D117" s="90" t="str">
        <f aca="false">D116</f>
        <v>定時の自動反映</v>
      </c>
      <c r="E117" s="91" t="str">
        <f aca="false">E116</f>
        <v>受講生</v>
      </c>
      <c r="F117" s="91" t="str">
        <f aca="false">F116</f>
        <v>基礎</v>
      </c>
      <c r="G117" s="91" t="str">
        <f aca="false">G116</f>
        <v>A</v>
      </c>
      <c r="H117" s="92" t="str">
        <f aca="false">H116</f>
        <v>製造</v>
      </c>
      <c r="I117" s="93" t="n">
        <f aca="false">I116</f>
        <v>1.8</v>
      </c>
      <c r="J117" s="94" t="s">
        <v>33</v>
      </c>
      <c r="K117" s="95"/>
      <c r="L117" s="96"/>
      <c r="M117" s="97" t="str">
        <f aca="false">M116</f>
        <v>&lt;your name&gt;</v>
      </c>
      <c r="N117" s="98" t="n">
        <f aca="false">N116</f>
        <v>0</v>
      </c>
      <c r="O117" s="83"/>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5"/>
      <c r="AT117" s="86"/>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5"/>
      <c r="BY117" s="86"/>
      <c r="BZ117" s="84"/>
      <c r="CA117" s="84"/>
      <c r="CB117" s="84"/>
      <c r="CC117" s="84"/>
      <c r="CD117" s="84"/>
      <c r="CE117" s="84"/>
      <c r="CF117" s="84"/>
      <c r="CG117" s="84"/>
      <c r="CH117" s="84"/>
      <c r="CI117" s="84"/>
      <c r="CJ117" s="84"/>
      <c r="CK117" s="84"/>
      <c r="CL117" s="84"/>
      <c r="CM117" s="84"/>
      <c r="CN117" s="84"/>
      <c r="CO117" s="84"/>
      <c r="CP117" s="84"/>
      <c r="CQ117" s="84"/>
      <c r="CR117" s="84"/>
      <c r="CS117" s="84"/>
      <c r="CT117" s="84"/>
      <c r="CU117" s="84"/>
      <c r="CV117" s="84"/>
      <c r="CW117" s="84"/>
      <c r="CX117" s="84"/>
      <c r="CY117" s="84"/>
      <c r="CZ117" s="84"/>
      <c r="DA117" s="84"/>
      <c r="DB117" s="84"/>
      <c r="DC117" s="85"/>
    </row>
    <row r="118" customFormat="false" ht="27" hidden="false" customHeight="false" outlineLevel="0" collapsed="false">
      <c r="A118" s="99" t="n">
        <f aca="false">(ROW()-6)/2</f>
        <v>56</v>
      </c>
      <c r="B118" s="100" t="n">
        <f aca="false">B117</f>
        <v>28</v>
      </c>
      <c r="C118" s="101" t="str">
        <f aca="false">C117</f>
        <v>勤怠管理直接変更画面</v>
      </c>
      <c r="D118" s="102" t="str">
        <f aca="false">D117</f>
        <v>定時の自動反映</v>
      </c>
      <c r="E118" s="74" t="str">
        <f aca="false">E117</f>
        <v>受講生</v>
      </c>
      <c r="F118" s="74" t="str">
        <f aca="false">F117</f>
        <v>基礎</v>
      </c>
      <c r="G118" s="74" t="str">
        <f aca="false">G117</f>
        <v>A</v>
      </c>
      <c r="H118" s="103" t="s">
        <v>34</v>
      </c>
      <c r="I118" s="78" t="n">
        <f aca="false">変更管理台帳!$BW34</f>
        <v>1.22857142857143</v>
      </c>
      <c r="J118" s="79" t="s">
        <v>32</v>
      </c>
      <c r="K118" s="81" t="n">
        <f aca="false">IF($L116&lt;&gt;"",WORKDAY($L116,1,祝日・休校日!$B$3:$B$62),"")</f>
        <v>45884</v>
      </c>
      <c r="L118" s="81" t="n">
        <f aca="false">IF($K118&lt;&gt;"",WORKDAY($K118,$I118 -0.11,祝日・休校日!$B$3:$B$62),"")</f>
        <v>45887</v>
      </c>
      <c r="M118" s="76" t="str">
        <f aca="false">M117</f>
        <v>&lt;your name&gt;</v>
      </c>
      <c r="N118" s="82" t="n">
        <f aca="false">IF(MAX(O118:DC118)&lt;&gt;0,IF(MAX(O119:DC119)/MAX(O118:DC118)=1,1,MAX(O119:DC119)/MAX(O118:DC118)),0)</f>
        <v>0</v>
      </c>
      <c r="O118" s="83"/>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5"/>
      <c r="AT118" s="86"/>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6"/>
      <c r="BZ118" s="84"/>
      <c r="CA118" s="84"/>
      <c r="CB118" s="84"/>
      <c r="CC118" s="84"/>
      <c r="CD118" s="84"/>
      <c r="CE118" s="84"/>
      <c r="CF118" s="84"/>
      <c r="CG118" s="84"/>
      <c r="CH118" s="84"/>
      <c r="CI118" s="84"/>
      <c r="CJ118" s="84"/>
      <c r="CK118" s="84"/>
      <c r="CL118" s="84"/>
      <c r="CM118" s="84"/>
      <c r="CN118" s="84"/>
      <c r="CO118" s="84"/>
      <c r="CP118" s="84"/>
      <c r="CQ118" s="84"/>
      <c r="CR118" s="84"/>
      <c r="CS118" s="84"/>
      <c r="CT118" s="84"/>
      <c r="CU118" s="84"/>
      <c r="CV118" s="84"/>
      <c r="CW118" s="84"/>
      <c r="CX118" s="84"/>
      <c r="CY118" s="84"/>
      <c r="CZ118" s="84"/>
      <c r="DA118" s="84"/>
      <c r="DB118" s="84"/>
      <c r="DC118" s="85"/>
    </row>
    <row r="119" customFormat="false" ht="27" hidden="false" customHeight="false" outlineLevel="0" collapsed="false">
      <c r="A119" s="104" t="n">
        <f aca="false">A118</f>
        <v>56</v>
      </c>
      <c r="B119" s="105" t="n">
        <f aca="false">B118</f>
        <v>28</v>
      </c>
      <c r="C119" s="106" t="str">
        <f aca="false">C118</f>
        <v>勤怠管理直接変更画面</v>
      </c>
      <c r="D119" s="107" t="str">
        <f aca="false">D118</f>
        <v>定時の自動反映</v>
      </c>
      <c r="E119" s="91" t="str">
        <f aca="false">E118</f>
        <v>受講生</v>
      </c>
      <c r="F119" s="91" t="str">
        <f aca="false">F118</f>
        <v>基礎</v>
      </c>
      <c r="G119" s="91" t="str">
        <f aca="false">G118</f>
        <v>A</v>
      </c>
      <c r="H119" s="108" t="str">
        <f aca="false">H118</f>
        <v>試験</v>
      </c>
      <c r="I119" s="109" t="n">
        <f aca="false">I118</f>
        <v>1.22857142857143</v>
      </c>
      <c r="J119" s="94" t="s">
        <v>33</v>
      </c>
      <c r="K119" s="110"/>
      <c r="L119" s="96"/>
      <c r="M119" s="97" t="str">
        <f aca="false">M118</f>
        <v>&lt;your name&gt;</v>
      </c>
      <c r="N119" s="98" t="n">
        <f aca="false">N118</f>
        <v>0</v>
      </c>
      <c r="O119" s="83"/>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5"/>
      <c r="AT119" s="86"/>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5"/>
      <c r="BY119" s="86"/>
      <c r="BZ119" s="84"/>
      <c r="CA119" s="84"/>
      <c r="CB119" s="84"/>
      <c r="CC119" s="84"/>
      <c r="CD119" s="84"/>
      <c r="CE119" s="84"/>
      <c r="CF119" s="84"/>
      <c r="CG119" s="84"/>
      <c r="CH119" s="84"/>
      <c r="CI119" s="84"/>
      <c r="CJ119" s="84"/>
      <c r="CK119" s="84"/>
      <c r="CL119" s="84"/>
      <c r="CM119" s="84"/>
      <c r="CN119" s="84"/>
      <c r="CO119" s="84"/>
      <c r="CP119" s="84"/>
      <c r="CQ119" s="84"/>
      <c r="CR119" s="84"/>
      <c r="CS119" s="84"/>
      <c r="CT119" s="84"/>
      <c r="CU119" s="84"/>
      <c r="CV119" s="84"/>
      <c r="CW119" s="84"/>
      <c r="CX119" s="84"/>
      <c r="CY119" s="84"/>
      <c r="CZ119" s="84"/>
      <c r="DA119" s="84"/>
      <c r="DB119" s="84"/>
      <c r="DC119" s="85"/>
    </row>
    <row r="120" customFormat="false" ht="27" hidden="false" customHeight="false" outlineLevel="0" collapsed="false">
      <c r="A120" s="70" t="n">
        <f aca="false">(ROW()-6)/2</f>
        <v>57</v>
      </c>
      <c r="B120" s="71" t="n">
        <f aca="false">変更管理台帳!$A35</f>
        <v>29</v>
      </c>
      <c r="C120" s="72" t="str">
        <f aca="false">変更管理台帳!$B35</f>
        <v>勤怠管理直接変更画面</v>
      </c>
      <c r="D120" s="73" t="str">
        <f aca="false">変更管理台帳!$C35</f>
        <v>一覧のスクロール表示</v>
      </c>
      <c r="E120" s="74" t="str">
        <f aca="false">変更管理台帳!$G35</f>
        <v>受講生</v>
      </c>
      <c r="F120" s="75" t="str">
        <f aca="false">変更管理台帳!$K35</f>
        <v>基礎</v>
      </c>
      <c r="G120" s="76" t="str">
        <f aca="false">変更管理台帳!$L35</f>
        <v>A</v>
      </c>
      <c r="H120" s="77" t="s">
        <v>31</v>
      </c>
      <c r="I120" s="78" t="n">
        <f aca="false">変更管理台帳!$AX35</f>
        <v>0.857142857142857</v>
      </c>
      <c r="J120" s="79" t="s">
        <v>32</v>
      </c>
      <c r="K120" s="80" t="n">
        <v>45888</v>
      </c>
      <c r="L120" s="81" t="n">
        <f aca="false">IF($K120&lt;&gt;"",WORKDAY($K120,$I120 -0.11,祝日・休校日!$B$3:$B$62),"")</f>
        <v>45888</v>
      </c>
      <c r="M120" s="76" t="str">
        <f aca="false">M119</f>
        <v>&lt;your name&gt;</v>
      </c>
      <c r="N120" s="82" t="n">
        <f aca="false">IF(MAX(O120:DC120)&lt;&gt;0,IF(MAX(O121:DC121)/MAX(O120:DC120)=1,1,MAX(O121:DC121)/MAX(O120:DC120)),0)</f>
        <v>0</v>
      </c>
      <c r="O120" s="83"/>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5"/>
      <c r="AT120" s="86"/>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6"/>
      <c r="BZ120" s="84"/>
      <c r="CA120" s="84"/>
      <c r="CB120" s="84"/>
      <c r="CC120" s="84"/>
      <c r="CD120" s="84"/>
      <c r="CE120" s="84"/>
      <c r="CF120" s="84"/>
      <c r="CG120" s="84"/>
      <c r="CH120" s="84"/>
      <c r="CI120" s="84"/>
      <c r="CJ120" s="84"/>
      <c r="CK120" s="84"/>
      <c r="CL120" s="84"/>
      <c r="CM120" s="84"/>
      <c r="CN120" s="84"/>
      <c r="CO120" s="84"/>
      <c r="CP120" s="84"/>
      <c r="CQ120" s="84"/>
      <c r="CR120" s="84"/>
      <c r="CS120" s="84"/>
      <c r="CT120" s="84"/>
      <c r="CU120" s="84"/>
      <c r="CV120" s="84"/>
      <c r="CW120" s="84"/>
      <c r="CX120" s="84"/>
      <c r="CY120" s="84"/>
      <c r="CZ120" s="84"/>
      <c r="DA120" s="84"/>
      <c r="DB120" s="84"/>
      <c r="DC120" s="85"/>
    </row>
    <row r="121" customFormat="false" ht="27" hidden="false" customHeight="false" outlineLevel="0" collapsed="false">
      <c r="A121" s="87" t="n">
        <f aca="false">A120</f>
        <v>57</v>
      </c>
      <c r="B121" s="88" t="n">
        <f aca="false">B120</f>
        <v>29</v>
      </c>
      <c r="C121" s="89" t="str">
        <f aca="false">C120</f>
        <v>勤怠管理直接変更画面</v>
      </c>
      <c r="D121" s="90" t="str">
        <f aca="false">D120</f>
        <v>一覧のスクロール表示</v>
      </c>
      <c r="E121" s="91" t="str">
        <f aca="false">E120</f>
        <v>受講生</v>
      </c>
      <c r="F121" s="91" t="str">
        <f aca="false">F120</f>
        <v>基礎</v>
      </c>
      <c r="G121" s="91" t="str">
        <f aca="false">G120</f>
        <v>A</v>
      </c>
      <c r="H121" s="92" t="str">
        <f aca="false">H120</f>
        <v>製造</v>
      </c>
      <c r="I121" s="93" t="n">
        <f aca="false">I120</f>
        <v>0.857142857142857</v>
      </c>
      <c r="J121" s="94" t="s">
        <v>33</v>
      </c>
      <c r="K121" s="95"/>
      <c r="L121" s="96"/>
      <c r="M121" s="97" t="str">
        <f aca="false">M120</f>
        <v>&lt;your name&gt;</v>
      </c>
      <c r="N121" s="98" t="n">
        <f aca="false">N120</f>
        <v>0</v>
      </c>
      <c r="O121" s="83"/>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5"/>
      <c r="AT121" s="86"/>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4"/>
      <c r="BU121" s="84"/>
      <c r="BV121" s="84"/>
      <c r="BW121" s="84"/>
      <c r="BX121" s="85"/>
      <c r="BY121" s="86"/>
      <c r="BZ121" s="84"/>
      <c r="CA121" s="84"/>
      <c r="CB121" s="84"/>
      <c r="CC121" s="84"/>
      <c r="CD121" s="84"/>
      <c r="CE121" s="84"/>
      <c r="CF121" s="84"/>
      <c r="CG121" s="84"/>
      <c r="CH121" s="84"/>
      <c r="CI121" s="84"/>
      <c r="CJ121" s="84"/>
      <c r="CK121" s="84"/>
      <c r="CL121" s="84"/>
      <c r="CM121" s="84"/>
      <c r="CN121" s="84"/>
      <c r="CO121" s="84"/>
      <c r="CP121" s="84"/>
      <c r="CQ121" s="84"/>
      <c r="CR121" s="84"/>
      <c r="CS121" s="84"/>
      <c r="CT121" s="84"/>
      <c r="CU121" s="84"/>
      <c r="CV121" s="84"/>
      <c r="CW121" s="84"/>
      <c r="CX121" s="84"/>
      <c r="CY121" s="84"/>
      <c r="CZ121" s="84"/>
      <c r="DA121" s="84"/>
      <c r="DB121" s="84"/>
      <c r="DC121" s="85"/>
    </row>
    <row r="122" customFormat="false" ht="27" hidden="false" customHeight="false" outlineLevel="0" collapsed="false">
      <c r="A122" s="99" t="n">
        <f aca="false">(ROW()-6)/2</f>
        <v>58</v>
      </c>
      <c r="B122" s="100" t="n">
        <f aca="false">B121</f>
        <v>29</v>
      </c>
      <c r="C122" s="101" t="str">
        <f aca="false">C121</f>
        <v>勤怠管理直接変更画面</v>
      </c>
      <c r="D122" s="102" t="str">
        <f aca="false">D121</f>
        <v>一覧のスクロール表示</v>
      </c>
      <c r="E122" s="74" t="str">
        <f aca="false">E121</f>
        <v>受講生</v>
      </c>
      <c r="F122" s="74" t="str">
        <f aca="false">F121</f>
        <v>基礎</v>
      </c>
      <c r="G122" s="74" t="str">
        <f aca="false">G121</f>
        <v>A</v>
      </c>
      <c r="H122" s="103" t="s">
        <v>34</v>
      </c>
      <c r="I122" s="78" t="n">
        <f aca="false">変更管理台帳!$BW35</f>
        <v>1</v>
      </c>
      <c r="J122" s="79" t="s">
        <v>32</v>
      </c>
      <c r="K122" s="81" t="n">
        <f aca="false">IF($L120&lt;&gt;"",WORKDAY($L120,1,祝日・休校日!$B$3:$B$62),"")</f>
        <v>45889</v>
      </c>
      <c r="L122" s="81" t="n">
        <f aca="false">IF($K122&lt;&gt;"",WORKDAY($K122,$I122 -0.11,祝日・休校日!$B$3:$B$62),"")</f>
        <v>45889</v>
      </c>
      <c r="M122" s="76" t="str">
        <f aca="false">M121</f>
        <v>&lt;your name&gt;</v>
      </c>
      <c r="N122" s="82" t="n">
        <f aca="false">IF(MAX(O122:DC122)&lt;&gt;0,IF(MAX(O123:DC123)/MAX(O122:DC122)=1,1,MAX(O123:DC123)/MAX(O122:DC122)),0)</f>
        <v>0</v>
      </c>
      <c r="O122" s="83"/>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5"/>
      <c r="AT122" s="86"/>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5"/>
      <c r="BY122" s="86"/>
      <c r="BZ122" s="84"/>
      <c r="CA122" s="84"/>
      <c r="CB122" s="84"/>
      <c r="CC122" s="84"/>
      <c r="CD122" s="84"/>
      <c r="CE122" s="84"/>
      <c r="CF122" s="84"/>
      <c r="CG122" s="84"/>
      <c r="CH122" s="84"/>
      <c r="CI122" s="84"/>
      <c r="CJ122" s="84"/>
      <c r="CK122" s="84"/>
      <c r="CL122" s="84"/>
      <c r="CM122" s="84"/>
      <c r="CN122" s="84"/>
      <c r="CO122" s="84"/>
      <c r="CP122" s="84"/>
      <c r="CQ122" s="84"/>
      <c r="CR122" s="84"/>
      <c r="CS122" s="84"/>
      <c r="CT122" s="84"/>
      <c r="CU122" s="84"/>
      <c r="CV122" s="84"/>
      <c r="CW122" s="84"/>
      <c r="CX122" s="84"/>
      <c r="CY122" s="84"/>
      <c r="CZ122" s="84"/>
      <c r="DA122" s="84"/>
      <c r="DB122" s="84"/>
      <c r="DC122" s="85"/>
    </row>
    <row r="123" customFormat="false" ht="27" hidden="false" customHeight="false" outlineLevel="0" collapsed="false">
      <c r="A123" s="104" t="n">
        <f aca="false">A122</f>
        <v>58</v>
      </c>
      <c r="B123" s="105" t="n">
        <f aca="false">B122</f>
        <v>29</v>
      </c>
      <c r="C123" s="106" t="str">
        <f aca="false">C122</f>
        <v>勤怠管理直接変更画面</v>
      </c>
      <c r="D123" s="107" t="str">
        <f aca="false">D122</f>
        <v>一覧のスクロール表示</v>
      </c>
      <c r="E123" s="91" t="str">
        <f aca="false">E122</f>
        <v>受講生</v>
      </c>
      <c r="F123" s="91" t="str">
        <f aca="false">F122</f>
        <v>基礎</v>
      </c>
      <c r="G123" s="91" t="str">
        <f aca="false">G122</f>
        <v>A</v>
      </c>
      <c r="H123" s="108" t="str">
        <f aca="false">H122</f>
        <v>試験</v>
      </c>
      <c r="I123" s="109" t="n">
        <f aca="false">I122</f>
        <v>1</v>
      </c>
      <c r="J123" s="94" t="s">
        <v>33</v>
      </c>
      <c r="K123" s="110"/>
      <c r="L123" s="96"/>
      <c r="M123" s="97" t="str">
        <f aca="false">M122</f>
        <v>&lt;your name&gt;</v>
      </c>
      <c r="N123" s="98" t="n">
        <f aca="false">N122</f>
        <v>0</v>
      </c>
      <c r="O123" s="83"/>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5"/>
      <c r="AT123" s="86"/>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4"/>
      <c r="BS123" s="84"/>
      <c r="BT123" s="84"/>
      <c r="BU123" s="84"/>
      <c r="BV123" s="84"/>
      <c r="BW123" s="84"/>
      <c r="BX123" s="85"/>
      <c r="BY123" s="86"/>
      <c r="BZ123" s="84"/>
      <c r="CA123" s="84"/>
      <c r="CB123" s="84"/>
      <c r="CC123" s="84"/>
      <c r="CD123" s="84"/>
      <c r="CE123" s="84"/>
      <c r="CF123" s="84"/>
      <c r="CG123" s="84"/>
      <c r="CH123" s="84"/>
      <c r="CI123" s="84"/>
      <c r="CJ123" s="84"/>
      <c r="CK123" s="84"/>
      <c r="CL123" s="84"/>
      <c r="CM123" s="84"/>
      <c r="CN123" s="84"/>
      <c r="CO123" s="84"/>
      <c r="CP123" s="84"/>
      <c r="CQ123" s="84"/>
      <c r="CR123" s="84"/>
      <c r="CS123" s="84"/>
      <c r="CT123" s="84"/>
      <c r="CU123" s="84"/>
      <c r="CV123" s="84"/>
      <c r="CW123" s="84"/>
      <c r="CX123" s="84"/>
      <c r="CY123" s="84"/>
      <c r="CZ123" s="84"/>
      <c r="DA123" s="84"/>
      <c r="DB123" s="84"/>
      <c r="DC123" s="85"/>
    </row>
    <row r="124" customFormat="false" ht="18.75" hidden="true" customHeight="false" outlineLevel="0" collapsed="false">
      <c r="A124" s="70" t="n">
        <f aca="false">(ROW()-6)/2</f>
        <v>59</v>
      </c>
      <c r="B124" s="71" t="n">
        <f aca="false">変更管理台帳!$A36</f>
        <v>30</v>
      </c>
      <c r="C124" s="72" t="str">
        <f aca="false">変更管理台帳!$B36</f>
        <v>動画視聴画面</v>
      </c>
      <c r="D124" s="73" t="str">
        <f aca="false">変更管理台帳!$C36</f>
        <v>動画視聴画面の新規作成</v>
      </c>
      <c r="E124" s="74" t="str">
        <f aca="false">変更管理台帳!$G36</f>
        <v>受講生</v>
      </c>
      <c r="F124" s="75" t="str">
        <f aca="false">変更管理台帳!$K36</f>
        <v>初級</v>
      </c>
      <c r="G124" s="76" t="str">
        <f aca="false">変更管理台帳!$L36</f>
        <v>A</v>
      </c>
      <c r="H124" s="77" t="s">
        <v>31</v>
      </c>
      <c r="I124" s="78" t="n">
        <f aca="false">変更管理台帳!$AX36</f>
        <v>4.2</v>
      </c>
      <c r="J124" s="79" t="s">
        <v>32</v>
      </c>
      <c r="K124" s="80" t="n">
        <v>45355</v>
      </c>
      <c r="L124" s="81" t="n">
        <f aca="false">IF($K124&lt;&gt;"",WORKDAY($K124,$I124 -0.11,祝日・休校日!$B$3:$B$62),"")</f>
        <v>45359</v>
      </c>
      <c r="M124" s="76"/>
      <c r="N124" s="82" t="n">
        <f aca="false">IF(MAX(O124:DC124)&lt;&gt;0,IF(MAX(O125:DC125)/MAX(O124:DC124)=1,1,MAX(O125:DC125)/MAX(O124:DC124)),0)</f>
        <v>0</v>
      </c>
      <c r="O124" s="83"/>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5"/>
      <c r="AT124" s="86"/>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5"/>
      <c r="BY124" s="86"/>
      <c r="BZ124" s="84"/>
      <c r="CA124" s="84"/>
      <c r="CB124" s="84"/>
      <c r="CC124" s="84"/>
      <c r="CD124" s="84"/>
      <c r="CE124" s="84"/>
      <c r="CF124" s="84"/>
      <c r="CG124" s="84"/>
      <c r="CH124" s="84"/>
      <c r="CI124" s="84"/>
      <c r="CJ124" s="84"/>
      <c r="CK124" s="84"/>
      <c r="CL124" s="84"/>
      <c r="CM124" s="84"/>
      <c r="CN124" s="84"/>
      <c r="CO124" s="84"/>
      <c r="CP124" s="84"/>
      <c r="CQ124" s="84"/>
      <c r="CR124" s="84"/>
      <c r="CS124" s="84"/>
      <c r="CT124" s="84"/>
      <c r="CU124" s="84"/>
      <c r="CV124" s="84"/>
      <c r="CW124" s="84"/>
      <c r="CX124" s="84"/>
      <c r="CY124" s="84"/>
      <c r="CZ124" s="84"/>
      <c r="DA124" s="84"/>
      <c r="DB124" s="84"/>
      <c r="DC124" s="85"/>
    </row>
    <row r="125" customFormat="false" ht="18.75" hidden="true" customHeight="false" outlineLevel="0" collapsed="false">
      <c r="A125" s="87" t="n">
        <f aca="false">A124</f>
        <v>59</v>
      </c>
      <c r="B125" s="88" t="n">
        <f aca="false">B124</f>
        <v>30</v>
      </c>
      <c r="C125" s="89" t="str">
        <f aca="false">C124</f>
        <v>動画視聴画面</v>
      </c>
      <c r="D125" s="90" t="str">
        <f aca="false">D124</f>
        <v>動画視聴画面の新規作成</v>
      </c>
      <c r="E125" s="91" t="str">
        <f aca="false">E124</f>
        <v>受講生</v>
      </c>
      <c r="F125" s="91" t="str">
        <f aca="false">F124</f>
        <v>初級</v>
      </c>
      <c r="G125" s="91" t="str">
        <f aca="false">G124</f>
        <v>A</v>
      </c>
      <c r="H125" s="92" t="str">
        <f aca="false">H124</f>
        <v>製造</v>
      </c>
      <c r="I125" s="93" t="n">
        <f aca="false">I124</f>
        <v>4.2</v>
      </c>
      <c r="J125" s="94" t="s">
        <v>33</v>
      </c>
      <c r="K125" s="95"/>
      <c r="L125" s="96"/>
      <c r="M125" s="97" t="n">
        <f aca="false">M124</f>
        <v>0</v>
      </c>
      <c r="N125" s="98" t="n">
        <f aca="false">N124</f>
        <v>0</v>
      </c>
      <c r="O125" s="83"/>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5"/>
      <c r="AT125" s="86"/>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5"/>
      <c r="BY125" s="86"/>
      <c r="BZ125" s="84"/>
      <c r="CA125" s="84"/>
      <c r="CB125" s="84"/>
      <c r="CC125" s="84"/>
      <c r="CD125" s="84"/>
      <c r="CE125" s="84"/>
      <c r="CF125" s="84"/>
      <c r="CG125" s="84"/>
      <c r="CH125" s="84"/>
      <c r="CI125" s="84"/>
      <c r="CJ125" s="84"/>
      <c r="CK125" s="84"/>
      <c r="CL125" s="84"/>
      <c r="CM125" s="84"/>
      <c r="CN125" s="84"/>
      <c r="CO125" s="84"/>
      <c r="CP125" s="84"/>
      <c r="CQ125" s="84"/>
      <c r="CR125" s="84"/>
      <c r="CS125" s="84"/>
      <c r="CT125" s="84"/>
      <c r="CU125" s="84"/>
      <c r="CV125" s="84"/>
      <c r="CW125" s="84"/>
      <c r="CX125" s="84"/>
      <c r="CY125" s="84"/>
      <c r="CZ125" s="84"/>
      <c r="DA125" s="84"/>
      <c r="DB125" s="84"/>
      <c r="DC125" s="85"/>
    </row>
    <row r="126" customFormat="false" ht="18.75" hidden="true" customHeight="false" outlineLevel="0" collapsed="false">
      <c r="A126" s="99" t="n">
        <f aca="false">(ROW()-6)/2</f>
        <v>60</v>
      </c>
      <c r="B126" s="100" t="n">
        <f aca="false">B125</f>
        <v>30</v>
      </c>
      <c r="C126" s="101" t="str">
        <f aca="false">C125</f>
        <v>動画視聴画面</v>
      </c>
      <c r="D126" s="102" t="str">
        <f aca="false">D125</f>
        <v>動画視聴画面の新規作成</v>
      </c>
      <c r="E126" s="74" t="str">
        <f aca="false">E125</f>
        <v>受講生</v>
      </c>
      <c r="F126" s="74" t="str">
        <f aca="false">F125</f>
        <v>初級</v>
      </c>
      <c r="G126" s="74" t="str">
        <f aca="false">G125</f>
        <v>A</v>
      </c>
      <c r="H126" s="103" t="s">
        <v>34</v>
      </c>
      <c r="I126" s="78" t="n">
        <f aca="false">変更管理台帳!$BW36</f>
        <v>2.88571428571429</v>
      </c>
      <c r="J126" s="79" t="s">
        <v>32</v>
      </c>
      <c r="K126" s="81" t="n">
        <f aca="false">IF($L124&lt;&gt;"",WORKDAY($L124,1,祝日・休校日!$B$3:$B$62),"")</f>
        <v>45362</v>
      </c>
      <c r="L126" s="81" t="n">
        <f aca="false">IF($K126&lt;&gt;"",WORKDAY($K126,$I126 -0.11,祝日・休校日!$B$3:$B$62),"")</f>
        <v>45364</v>
      </c>
      <c r="M126" s="76" t="n">
        <f aca="false">M125</f>
        <v>0</v>
      </c>
      <c r="N126" s="82" t="n">
        <f aca="false">IF(MAX(O126:DC126)&lt;&gt;0,IF(MAX(O127:DC127)/MAX(O126:DC126)=1,1,MAX(O127:DC127)/MAX(O126:DC126)),0)</f>
        <v>0</v>
      </c>
      <c r="O126" s="83"/>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5"/>
      <c r="AT126" s="86"/>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5"/>
      <c r="BY126" s="86"/>
      <c r="BZ126" s="84"/>
      <c r="CA126" s="84"/>
      <c r="CB126" s="84"/>
      <c r="CC126" s="84"/>
      <c r="CD126" s="84"/>
      <c r="CE126" s="84"/>
      <c r="CF126" s="84"/>
      <c r="CG126" s="84"/>
      <c r="CH126" s="84"/>
      <c r="CI126" s="84"/>
      <c r="CJ126" s="84"/>
      <c r="CK126" s="84"/>
      <c r="CL126" s="84"/>
      <c r="CM126" s="84"/>
      <c r="CN126" s="84"/>
      <c r="CO126" s="84"/>
      <c r="CP126" s="84"/>
      <c r="CQ126" s="84"/>
      <c r="CR126" s="84"/>
      <c r="CS126" s="84"/>
      <c r="CT126" s="84"/>
      <c r="CU126" s="84"/>
      <c r="CV126" s="84"/>
      <c r="CW126" s="84"/>
      <c r="CX126" s="84"/>
      <c r="CY126" s="84"/>
      <c r="CZ126" s="84"/>
      <c r="DA126" s="84"/>
      <c r="DB126" s="84"/>
      <c r="DC126" s="85"/>
    </row>
    <row r="127" customFormat="false" ht="18.75" hidden="true" customHeight="false" outlineLevel="0" collapsed="false">
      <c r="A127" s="104" t="n">
        <f aca="false">A126</f>
        <v>60</v>
      </c>
      <c r="B127" s="105" t="n">
        <f aca="false">B126</f>
        <v>30</v>
      </c>
      <c r="C127" s="106" t="str">
        <f aca="false">C126</f>
        <v>動画視聴画面</v>
      </c>
      <c r="D127" s="107" t="str">
        <f aca="false">D126</f>
        <v>動画視聴画面の新規作成</v>
      </c>
      <c r="E127" s="91" t="str">
        <f aca="false">E126</f>
        <v>受講生</v>
      </c>
      <c r="F127" s="91" t="str">
        <f aca="false">F126</f>
        <v>初級</v>
      </c>
      <c r="G127" s="91" t="str">
        <f aca="false">G126</f>
        <v>A</v>
      </c>
      <c r="H127" s="108" t="str">
        <f aca="false">H126</f>
        <v>試験</v>
      </c>
      <c r="I127" s="109" t="n">
        <f aca="false">I126</f>
        <v>2.88571428571429</v>
      </c>
      <c r="J127" s="94" t="s">
        <v>33</v>
      </c>
      <c r="K127" s="110"/>
      <c r="L127" s="96"/>
      <c r="M127" s="97" t="n">
        <f aca="false">M126</f>
        <v>0</v>
      </c>
      <c r="N127" s="98" t="n">
        <f aca="false">N126</f>
        <v>0</v>
      </c>
      <c r="O127" s="83"/>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5"/>
      <c r="AT127" s="86"/>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5"/>
      <c r="BY127" s="86"/>
      <c r="BZ127" s="84"/>
      <c r="CA127" s="84"/>
      <c r="CB127" s="84"/>
      <c r="CC127" s="84"/>
      <c r="CD127" s="84"/>
      <c r="CE127" s="84"/>
      <c r="CF127" s="84"/>
      <c r="CG127" s="84"/>
      <c r="CH127" s="84"/>
      <c r="CI127" s="84"/>
      <c r="CJ127" s="84"/>
      <c r="CK127" s="84"/>
      <c r="CL127" s="84"/>
      <c r="CM127" s="84"/>
      <c r="CN127" s="84"/>
      <c r="CO127" s="84"/>
      <c r="CP127" s="84"/>
      <c r="CQ127" s="84"/>
      <c r="CR127" s="84"/>
      <c r="CS127" s="84"/>
      <c r="CT127" s="84"/>
      <c r="CU127" s="84"/>
      <c r="CV127" s="84"/>
      <c r="CW127" s="84"/>
      <c r="CX127" s="84"/>
      <c r="CY127" s="84"/>
      <c r="CZ127" s="84"/>
      <c r="DA127" s="84"/>
      <c r="DB127" s="84"/>
      <c r="DC127" s="85"/>
    </row>
    <row r="128" customFormat="false" ht="18.75" hidden="true" customHeight="false" outlineLevel="0" collapsed="false">
      <c r="A128" s="70" t="n">
        <f aca="false">(ROW()-6)/2</f>
        <v>61</v>
      </c>
      <c r="B128" s="71" t="n">
        <f aca="false">変更管理台帳!$A37</f>
        <v>31</v>
      </c>
      <c r="C128" s="72" t="str">
        <f aca="false">変更管理台帳!$B37</f>
        <v>動画視聴画面</v>
      </c>
      <c r="D128" s="73" t="str">
        <f aca="false">変更管理台帳!$C37</f>
        <v>カテゴリー別にアコーディオン化</v>
      </c>
      <c r="E128" s="74" t="str">
        <f aca="false">変更管理台帳!$G37</f>
        <v>受講生</v>
      </c>
      <c r="F128" s="75" t="str">
        <f aca="false">変更管理台帳!$K37</f>
        <v>初級</v>
      </c>
      <c r="G128" s="76" t="str">
        <f aca="false">変更管理台帳!$L37</f>
        <v>A</v>
      </c>
      <c r="H128" s="77" t="s">
        <v>31</v>
      </c>
      <c r="I128" s="78" t="n">
        <f aca="false">変更管理台帳!$AX37</f>
        <v>2.31428571428571</v>
      </c>
      <c r="J128" s="79" t="s">
        <v>32</v>
      </c>
      <c r="K128" s="80" t="n">
        <v>45355</v>
      </c>
      <c r="L128" s="81" t="n">
        <f aca="false">IF($K128&lt;&gt;"",WORKDAY($K128,$I128 -0.11,祝日・休校日!$B$3:$B$62),"")</f>
        <v>45357</v>
      </c>
      <c r="M128" s="76"/>
      <c r="N128" s="82" t="n">
        <f aca="false">IF(MAX(O128:DC128)&lt;&gt;0,IF(MAX(O129:DC129)/MAX(O128:DC128)=1,1,MAX(O129:DC129)/MAX(O128:DC128)),0)</f>
        <v>0</v>
      </c>
      <c r="O128" s="83"/>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5"/>
      <c r="AT128" s="86"/>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5"/>
      <c r="BY128" s="86"/>
      <c r="BZ128" s="84"/>
      <c r="CA128" s="84"/>
      <c r="CB128" s="84"/>
      <c r="CC128" s="84"/>
      <c r="CD128" s="84"/>
      <c r="CE128" s="84"/>
      <c r="CF128" s="84"/>
      <c r="CG128" s="84"/>
      <c r="CH128" s="84"/>
      <c r="CI128" s="84"/>
      <c r="CJ128" s="84"/>
      <c r="CK128" s="84"/>
      <c r="CL128" s="84"/>
      <c r="CM128" s="84"/>
      <c r="CN128" s="84"/>
      <c r="CO128" s="84"/>
      <c r="CP128" s="84"/>
      <c r="CQ128" s="84"/>
      <c r="CR128" s="84"/>
      <c r="CS128" s="84"/>
      <c r="CT128" s="84"/>
      <c r="CU128" s="84"/>
      <c r="CV128" s="84"/>
      <c r="CW128" s="84"/>
      <c r="CX128" s="84"/>
      <c r="CY128" s="84"/>
      <c r="CZ128" s="84"/>
      <c r="DA128" s="84"/>
      <c r="DB128" s="84"/>
      <c r="DC128" s="85"/>
    </row>
    <row r="129" customFormat="false" ht="18.75" hidden="true" customHeight="false" outlineLevel="0" collapsed="false">
      <c r="A129" s="87" t="n">
        <f aca="false">A128</f>
        <v>61</v>
      </c>
      <c r="B129" s="88" t="n">
        <f aca="false">B128</f>
        <v>31</v>
      </c>
      <c r="C129" s="89" t="str">
        <f aca="false">C128</f>
        <v>動画視聴画面</v>
      </c>
      <c r="D129" s="90" t="str">
        <f aca="false">D128</f>
        <v>カテゴリー別にアコーディオン化</v>
      </c>
      <c r="E129" s="91" t="str">
        <f aca="false">E128</f>
        <v>受講生</v>
      </c>
      <c r="F129" s="91" t="str">
        <f aca="false">F128</f>
        <v>初級</v>
      </c>
      <c r="G129" s="91" t="str">
        <f aca="false">G128</f>
        <v>A</v>
      </c>
      <c r="H129" s="92" t="str">
        <f aca="false">H128</f>
        <v>製造</v>
      </c>
      <c r="I129" s="93" t="n">
        <f aca="false">I128</f>
        <v>2.31428571428571</v>
      </c>
      <c r="J129" s="94" t="s">
        <v>33</v>
      </c>
      <c r="K129" s="95"/>
      <c r="L129" s="96"/>
      <c r="M129" s="97" t="n">
        <f aca="false">M128</f>
        <v>0</v>
      </c>
      <c r="N129" s="98" t="n">
        <f aca="false">N128</f>
        <v>0</v>
      </c>
      <c r="O129" s="83"/>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5"/>
      <c r="AT129" s="86"/>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5"/>
      <c r="BY129" s="86"/>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5"/>
    </row>
    <row r="130" customFormat="false" ht="18.75" hidden="true" customHeight="false" outlineLevel="0" collapsed="false">
      <c r="A130" s="99" t="n">
        <f aca="false">(ROW()-6)/2</f>
        <v>62</v>
      </c>
      <c r="B130" s="100" t="n">
        <f aca="false">B129</f>
        <v>31</v>
      </c>
      <c r="C130" s="101" t="str">
        <f aca="false">C129</f>
        <v>動画視聴画面</v>
      </c>
      <c r="D130" s="102" t="str">
        <f aca="false">D129</f>
        <v>カテゴリー別にアコーディオン化</v>
      </c>
      <c r="E130" s="74" t="str">
        <f aca="false">E129</f>
        <v>受講生</v>
      </c>
      <c r="F130" s="74" t="str">
        <f aca="false">F129</f>
        <v>初級</v>
      </c>
      <c r="G130" s="74" t="str">
        <f aca="false">G129</f>
        <v>A</v>
      </c>
      <c r="H130" s="103" t="s">
        <v>34</v>
      </c>
      <c r="I130" s="78" t="n">
        <f aca="false">変更管理台帳!$BW37</f>
        <v>1.68571428571429</v>
      </c>
      <c r="J130" s="79" t="s">
        <v>32</v>
      </c>
      <c r="K130" s="81" t="n">
        <f aca="false">IF($L128&lt;&gt;"",WORKDAY($L128,1,祝日・休校日!$B$3:$B$62),"")</f>
        <v>45358</v>
      </c>
      <c r="L130" s="81" t="n">
        <f aca="false">IF($K130&lt;&gt;"",WORKDAY($K130,$I130 -0.11,祝日・休校日!$B$3:$B$62),"")</f>
        <v>45359</v>
      </c>
      <c r="M130" s="76" t="n">
        <f aca="false">M129</f>
        <v>0</v>
      </c>
      <c r="N130" s="82" t="n">
        <f aca="false">IF(MAX(O130:DC130)&lt;&gt;0,IF(MAX(O131:DC131)/MAX(O130:DC130)=1,1,MAX(O131:DC131)/MAX(O130:DC130)),0)</f>
        <v>0</v>
      </c>
      <c r="O130" s="83"/>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5"/>
      <c r="AT130" s="86"/>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5"/>
      <c r="BY130" s="86"/>
      <c r="BZ130" s="84"/>
      <c r="CA130" s="84"/>
      <c r="CB130" s="84"/>
      <c r="CC130" s="84"/>
      <c r="CD130" s="84"/>
      <c r="CE130" s="84"/>
      <c r="CF130" s="84"/>
      <c r="CG130" s="84"/>
      <c r="CH130" s="84"/>
      <c r="CI130" s="84"/>
      <c r="CJ130" s="84"/>
      <c r="CK130" s="84"/>
      <c r="CL130" s="84"/>
      <c r="CM130" s="84"/>
      <c r="CN130" s="84"/>
      <c r="CO130" s="84"/>
      <c r="CP130" s="84"/>
      <c r="CQ130" s="84"/>
      <c r="CR130" s="84"/>
      <c r="CS130" s="84"/>
      <c r="CT130" s="84"/>
      <c r="CU130" s="84"/>
      <c r="CV130" s="84"/>
      <c r="CW130" s="84"/>
      <c r="CX130" s="84"/>
      <c r="CY130" s="84"/>
      <c r="CZ130" s="84"/>
      <c r="DA130" s="84"/>
      <c r="DB130" s="84"/>
      <c r="DC130" s="85"/>
    </row>
    <row r="131" customFormat="false" ht="18.75" hidden="true" customHeight="false" outlineLevel="0" collapsed="false">
      <c r="A131" s="104" t="n">
        <f aca="false">A130</f>
        <v>62</v>
      </c>
      <c r="B131" s="105" t="n">
        <f aca="false">B130</f>
        <v>31</v>
      </c>
      <c r="C131" s="106" t="str">
        <f aca="false">C130</f>
        <v>動画視聴画面</v>
      </c>
      <c r="D131" s="107" t="str">
        <f aca="false">D130</f>
        <v>カテゴリー別にアコーディオン化</v>
      </c>
      <c r="E131" s="91" t="str">
        <f aca="false">E130</f>
        <v>受講生</v>
      </c>
      <c r="F131" s="91" t="str">
        <f aca="false">F130</f>
        <v>初級</v>
      </c>
      <c r="G131" s="91" t="str">
        <f aca="false">G130</f>
        <v>A</v>
      </c>
      <c r="H131" s="108" t="str">
        <f aca="false">H130</f>
        <v>試験</v>
      </c>
      <c r="I131" s="109" t="n">
        <f aca="false">I130</f>
        <v>1.68571428571429</v>
      </c>
      <c r="J131" s="94" t="s">
        <v>33</v>
      </c>
      <c r="K131" s="110"/>
      <c r="L131" s="96"/>
      <c r="M131" s="97" t="n">
        <f aca="false">M130</f>
        <v>0</v>
      </c>
      <c r="N131" s="98" t="n">
        <f aca="false">N130</f>
        <v>0</v>
      </c>
      <c r="O131" s="83"/>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5"/>
      <c r="AT131" s="86"/>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5"/>
      <c r="BY131" s="86"/>
      <c r="BZ131" s="84"/>
      <c r="CA131" s="84"/>
      <c r="CB131" s="84"/>
      <c r="CC131" s="84"/>
      <c r="CD131" s="84"/>
      <c r="CE131" s="84"/>
      <c r="CF131" s="84"/>
      <c r="CG131" s="84"/>
      <c r="CH131" s="84"/>
      <c r="CI131" s="84"/>
      <c r="CJ131" s="84"/>
      <c r="CK131" s="84"/>
      <c r="CL131" s="84"/>
      <c r="CM131" s="84"/>
      <c r="CN131" s="84"/>
      <c r="CO131" s="84"/>
      <c r="CP131" s="84"/>
      <c r="CQ131" s="84"/>
      <c r="CR131" s="84"/>
      <c r="CS131" s="84"/>
      <c r="CT131" s="84"/>
      <c r="CU131" s="84"/>
      <c r="CV131" s="84"/>
      <c r="CW131" s="84"/>
      <c r="CX131" s="84"/>
      <c r="CY131" s="84"/>
      <c r="CZ131" s="84"/>
      <c r="DA131" s="84"/>
      <c r="DB131" s="84"/>
      <c r="DC131" s="85"/>
    </row>
    <row r="132" customFormat="false" ht="18.75" hidden="true" customHeight="false" outlineLevel="0" collapsed="false">
      <c r="A132" s="70" t="n">
        <f aca="false">(ROW()-6)/2</f>
        <v>63</v>
      </c>
      <c r="B132" s="71" t="n">
        <f aca="false">変更管理台帳!$A38</f>
        <v>32</v>
      </c>
      <c r="C132" s="72" t="str">
        <f aca="false">変更管理台帳!$B38</f>
        <v>試験詳細画面</v>
      </c>
      <c r="D132" s="73" t="str">
        <f aca="false">変更管理台帳!$C38</f>
        <v>試験詳細画面の新規作成</v>
      </c>
      <c r="E132" s="74" t="str">
        <f aca="false">変更管理台帳!$G38</f>
        <v>受講生</v>
      </c>
      <c r="F132" s="75" t="str">
        <f aca="false">変更管理台帳!$K38</f>
        <v>初級</v>
      </c>
      <c r="G132" s="76" t="str">
        <f aca="false">変更管理台帳!$L38</f>
        <v>A</v>
      </c>
      <c r="H132" s="77" t="s">
        <v>31</v>
      </c>
      <c r="I132" s="78" t="n">
        <f aca="false">変更管理台帳!$AX38</f>
        <v>2.91428571428571</v>
      </c>
      <c r="J132" s="79" t="s">
        <v>32</v>
      </c>
      <c r="K132" s="80"/>
      <c r="L132" s="81"/>
      <c r="M132" s="76"/>
      <c r="N132" s="82" t="n">
        <f aca="false">IF(MAX(O132:DC132)&lt;&gt;0,IF(MAX(O133:DC133)/MAX(O132:DC132)=1,1,MAX(O133:DC133)/MAX(O132:DC132)),0)</f>
        <v>0</v>
      </c>
      <c r="O132" s="83"/>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5"/>
      <c r="AT132" s="86"/>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5"/>
      <c r="BY132" s="86"/>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5"/>
    </row>
    <row r="133" customFormat="false" ht="18.75" hidden="true" customHeight="false" outlineLevel="0" collapsed="false">
      <c r="A133" s="87" t="n">
        <f aca="false">A132</f>
        <v>63</v>
      </c>
      <c r="B133" s="88" t="n">
        <f aca="false">B132</f>
        <v>32</v>
      </c>
      <c r="C133" s="89" t="str">
        <f aca="false">C132</f>
        <v>試験詳細画面</v>
      </c>
      <c r="D133" s="90" t="str">
        <f aca="false">D132</f>
        <v>試験詳細画面の新規作成</v>
      </c>
      <c r="E133" s="91" t="str">
        <f aca="false">E132</f>
        <v>受講生</v>
      </c>
      <c r="F133" s="91" t="str">
        <f aca="false">F132</f>
        <v>初級</v>
      </c>
      <c r="G133" s="91" t="str">
        <f aca="false">G132</f>
        <v>A</v>
      </c>
      <c r="H133" s="92" t="str">
        <f aca="false">H132</f>
        <v>製造</v>
      </c>
      <c r="I133" s="93" t="n">
        <f aca="false">I132</f>
        <v>2.91428571428571</v>
      </c>
      <c r="J133" s="94" t="s">
        <v>33</v>
      </c>
      <c r="K133" s="95"/>
      <c r="L133" s="96"/>
      <c r="M133" s="97" t="n">
        <f aca="false">M132</f>
        <v>0</v>
      </c>
      <c r="N133" s="98" t="n">
        <f aca="false">N132</f>
        <v>0</v>
      </c>
      <c r="O133" s="83"/>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5"/>
      <c r="AT133" s="86"/>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5"/>
      <c r="BY133" s="86"/>
      <c r="BZ133" s="84"/>
      <c r="CA133" s="84"/>
      <c r="CB133" s="84"/>
      <c r="CC133" s="84"/>
      <c r="CD133" s="84"/>
      <c r="CE133" s="84"/>
      <c r="CF133" s="84"/>
      <c r="CG133" s="84"/>
      <c r="CH133" s="84"/>
      <c r="CI133" s="84"/>
      <c r="CJ133" s="84"/>
      <c r="CK133" s="84"/>
      <c r="CL133" s="84"/>
      <c r="CM133" s="84"/>
      <c r="CN133" s="84"/>
      <c r="CO133" s="84"/>
      <c r="CP133" s="84"/>
      <c r="CQ133" s="84"/>
      <c r="CR133" s="84"/>
      <c r="CS133" s="84"/>
      <c r="CT133" s="84"/>
      <c r="CU133" s="84"/>
      <c r="CV133" s="84"/>
      <c r="CW133" s="84"/>
      <c r="CX133" s="84"/>
      <c r="CY133" s="84"/>
      <c r="CZ133" s="84"/>
      <c r="DA133" s="84"/>
      <c r="DB133" s="84"/>
      <c r="DC133" s="85"/>
    </row>
    <row r="134" customFormat="false" ht="18.75" hidden="true" customHeight="false" outlineLevel="0" collapsed="false">
      <c r="A134" s="99" t="n">
        <f aca="false">(ROW()-6)/2</f>
        <v>64</v>
      </c>
      <c r="B134" s="100" t="n">
        <f aca="false">B133</f>
        <v>32</v>
      </c>
      <c r="C134" s="101" t="str">
        <f aca="false">C133</f>
        <v>試験詳細画面</v>
      </c>
      <c r="D134" s="102" t="str">
        <f aca="false">D133</f>
        <v>試験詳細画面の新規作成</v>
      </c>
      <c r="E134" s="74" t="str">
        <f aca="false">E133</f>
        <v>受講生</v>
      </c>
      <c r="F134" s="74" t="str">
        <f aca="false">F133</f>
        <v>初級</v>
      </c>
      <c r="G134" s="74" t="str">
        <f aca="false">G133</f>
        <v>A</v>
      </c>
      <c r="H134" s="103" t="s">
        <v>34</v>
      </c>
      <c r="I134" s="78" t="n">
        <f aca="false">変更管理台帳!$BW38</f>
        <v>1.91428571428571</v>
      </c>
      <c r="J134" s="79" t="s">
        <v>32</v>
      </c>
      <c r="K134" s="81" t="str">
        <f aca="false">IF($L132&lt;&gt;"",WORKDAY($L132,1,祝日・休校日!$B$3:$B$62),"")</f>
        <v/>
      </c>
      <c r="L134" s="81" t="str">
        <f aca="false">IF($K134&lt;&gt;"",WORKDAY($K134,$I134 -0.11,祝日・休校日!$B$3:$B$62),"")</f>
        <v/>
      </c>
      <c r="M134" s="76" t="n">
        <f aca="false">M133</f>
        <v>0</v>
      </c>
      <c r="N134" s="82" t="n">
        <f aca="false">IF(MAX(O134:DC134)&lt;&gt;0,IF(MAX(O135:DC135)/MAX(O134:DC134)=1,1,MAX(O135:DC135)/MAX(O134:DC134)),0)</f>
        <v>0</v>
      </c>
      <c r="O134" s="83"/>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5"/>
      <c r="AT134" s="86"/>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5"/>
      <c r="BY134" s="86"/>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5"/>
    </row>
    <row r="135" customFormat="false" ht="18.75" hidden="true" customHeight="false" outlineLevel="0" collapsed="false">
      <c r="A135" s="104" t="n">
        <f aca="false">A134</f>
        <v>64</v>
      </c>
      <c r="B135" s="105" t="n">
        <f aca="false">B134</f>
        <v>32</v>
      </c>
      <c r="C135" s="106" t="str">
        <f aca="false">C134</f>
        <v>試験詳細画面</v>
      </c>
      <c r="D135" s="107" t="str">
        <f aca="false">D134</f>
        <v>試験詳細画面の新規作成</v>
      </c>
      <c r="E135" s="91" t="str">
        <f aca="false">E134</f>
        <v>受講生</v>
      </c>
      <c r="F135" s="91" t="str">
        <f aca="false">F134</f>
        <v>初級</v>
      </c>
      <c r="G135" s="91" t="str">
        <f aca="false">G134</f>
        <v>A</v>
      </c>
      <c r="H135" s="108" t="str">
        <f aca="false">H134</f>
        <v>試験</v>
      </c>
      <c r="I135" s="109" t="n">
        <f aca="false">I134</f>
        <v>1.91428571428571</v>
      </c>
      <c r="J135" s="94" t="s">
        <v>33</v>
      </c>
      <c r="K135" s="110"/>
      <c r="L135" s="96"/>
      <c r="M135" s="97" t="n">
        <f aca="false">M134</f>
        <v>0</v>
      </c>
      <c r="N135" s="98" t="n">
        <f aca="false">N134</f>
        <v>0</v>
      </c>
      <c r="O135" s="83"/>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5"/>
      <c r="AT135" s="86"/>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5"/>
      <c r="BY135" s="86"/>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5"/>
    </row>
    <row r="136" customFormat="false" ht="22.5" hidden="true" customHeight="false" outlineLevel="0" collapsed="false">
      <c r="A136" s="70" t="n">
        <f aca="false">(ROW()-6)/2</f>
        <v>65</v>
      </c>
      <c r="B136" s="71" t="n">
        <f aca="false">変更管理台帳!$A39</f>
        <v>33</v>
      </c>
      <c r="C136" s="72" t="str">
        <f aca="false">変更管理台帳!$B39</f>
        <v>試験開始画面</v>
      </c>
      <c r="D136" s="73" t="str">
        <f aca="false">変更管理台帳!$C39</f>
        <v>①平均点の表示
②戻るボタンの追加</v>
      </c>
      <c r="E136" s="74" t="str">
        <f aca="false">変更管理台帳!$G39</f>
        <v>受講生</v>
      </c>
      <c r="F136" s="75" t="str">
        <f aca="false">変更管理台帳!$K39</f>
        <v>基礎</v>
      </c>
      <c r="G136" s="76" t="str">
        <f aca="false">変更管理台帳!$L39</f>
        <v>B</v>
      </c>
      <c r="H136" s="77" t="s">
        <v>31</v>
      </c>
      <c r="I136" s="78" t="n">
        <f aca="false">変更管理台帳!$AX39</f>
        <v>2.05714285714286</v>
      </c>
      <c r="J136" s="79" t="s">
        <v>32</v>
      </c>
      <c r="K136" s="80" t="n">
        <v>45384</v>
      </c>
      <c r="L136" s="81" t="n">
        <f aca="false">IF($K136&lt;&gt;"",WORKDAY($K136,$I136 -0.11,祝日・休校日!$B$3:$B$62),"")</f>
        <v>45385</v>
      </c>
      <c r="M136" s="76"/>
      <c r="N136" s="82" t="n">
        <f aca="false">IF(MAX(O136:DC136)&lt;&gt;0,IF(MAX(O137:DC137)/MAX(O136:DC136)=1,1,MAX(O137:DC137)/MAX(O136:DC136)),0)</f>
        <v>0</v>
      </c>
      <c r="O136" s="83"/>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5"/>
      <c r="AT136" s="86"/>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5"/>
      <c r="BY136" s="86"/>
      <c r="BZ136" s="84"/>
      <c r="CA136" s="84"/>
      <c r="CB136" s="84"/>
      <c r="CC136" s="84"/>
      <c r="CD136" s="84"/>
      <c r="CE136" s="84"/>
      <c r="CF136" s="84"/>
      <c r="CG136" s="84"/>
      <c r="CH136" s="84"/>
      <c r="CI136" s="84"/>
      <c r="CJ136" s="84"/>
      <c r="CK136" s="84"/>
      <c r="CL136" s="84"/>
      <c r="CM136" s="84"/>
      <c r="CN136" s="84"/>
      <c r="CO136" s="84"/>
      <c r="CP136" s="84"/>
      <c r="CQ136" s="84"/>
      <c r="CR136" s="84"/>
      <c r="CS136" s="84"/>
      <c r="CT136" s="84"/>
      <c r="CU136" s="84"/>
      <c r="CV136" s="84"/>
      <c r="CW136" s="84"/>
      <c r="CX136" s="84"/>
      <c r="CY136" s="84"/>
      <c r="CZ136" s="84"/>
      <c r="DA136" s="84"/>
      <c r="DB136" s="84"/>
      <c r="DC136" s="85"/>
    </row>
    <row r="137" customFormat="false" ht="22.5" hidden="true" customHeight="false" outlineLevel="0" collapsed="false">
      <c r="A137" s="87" t="n">
        <f aca="false">A136</f>
        <v>65</v>
      </c>
      <c r="B137" s="88" t="n">
        <f aca="false">B136</f>
        <v>33</v>
      </c>
      <c r="C137" s="89" t="str">
        <f aca="false">C136</f>
        <v>試験開始画面</v>
      </c>
      <c r="D137" s="90" t="str">
        <f aca="false">D136</f>
        <v>①平均点の表示
②戻るボタンの追加</v>
      </c>
      <c r="E137" s="91" t="str">
        <f aca="false">E136</f>
        <v>受講生</v>
      </c>
      <c r="F137" s="91" t="str">
        <f aca="false">F136</f>
        <v>基礎</v>
      </c>
      <c r="G137" s="91" t="str">
        <f aca="false">G136</f>
        <v>B</v>
      </c>
      <c r="H137" s="92" t="str">
        <f aca="false">H136</f>
        <v>製造</v>
      </c>
      <c r="I137" s="93" t="n">
        <f aca="false">I136</f>
        <v>2.05714285714286</v>
      </c>
      <c r="J137" s="94" t="s">
        <v>33</v>
      </c>
      <c r="K137" s="95"/>
      <c r="L137" s="96"/>
      <c r="M137" s="97" t="n">
        <f aca="false">M136</f>
        <v>0</v>
      </c>
      <c r="N137" s="98" t="n">
        <f aca="false">N136</f>
        <v>0</v>
      </c>
      <c r="O137" s="83"/>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5"/>
      <c r="AT137" s="86"/>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5"/>
      <c r="BY137" s="86"/>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5"/>
    </row>
    <row r="138" customFormat="false" ht="22.5" hidden="true" customHeight="false" outlineLevel="0" collapsed="false">
      <c r="A138" s="99" t="n">
        <f aca="false">(ROW()-6)/2</f>
        <v>66</v>
      </c>
      <c r="B138" s="100" t="n">
        <f aca="false">B137</f>
        <v>33</v>
      </c>
      <c r="C138" s="101" t="str">
        <f aca="false">C137</f>
        <v>試験開始画面</v>
      </c>
      <c r="D138" s="102" t="str">
        <f aca="false">D137</f>
        <v>①平均点の表示
②戻るボタンの追加</v>
      </c>
      <c r="E138" s="74" t="str">
        <f aca="false">E137</f>
        <v>受講生</v>
      </c>
      <c r="F138" s="74" t="str">
        <f aca="false">F137</f>
        <v>基礎</v>
      </c>
      <c r="G138" s="74" t="str">
        <f aca="false">G137</f>
        <v>B</v>
      </c>
      <c r="H138" s="103" t="s">
        <v>34</v>
      </c>
      <c r="I138" s="78" t="n">
        <f aca="false">変更管理台帳!$BW39</f>
        <v>1.54285714285714</v>
      </c>
      <c r="J138" s="79" t="s">
        <v>32</v>
      </c>
      <c r="K138" s="81" t="n">
        <f aca="false">IF($L136&lt;&gt;"",WORKDAY($L136,1,祝日・休校日!$B$3:$B$62),"")</f>
        <v>45386</v>
      </c>
      <c r="L138" s="81" t="n">
        <f aca="false">IF($K138&lt;&gt;"",WORKDAY($K138,$I138 -0.11,祝日・休校日!$B$3:$B$62),"")</f>
        <v>45387</v>
      </c>
      <c r="M138" s="76" t="n">
        <f aca="false">M137</f>
        <v>0</v>
      </c>
      <c r="N138" s="82" t="n">
        <f aca="false">IF(MAX(O138:DC138)&lt;&gt;0,IF(MAX(O139:DC139)/MAX(O138:DC138)=1,1,MAX(O139:DC139)/MAX(O138:DC138)),0)</f>
        <v>0</v>
      </c>
      <c r="O138" s="83"/>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5"/>
      <c r="AT138" s="86"/>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5"/>
      <c r="BY138" s="86"/>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5"/>
    </row>
    <row r="139" customFormat="false" ht="22.5" hidden="true" customHeight="false" outlineLevel="0" collapsed="false">
      <c r="A139" s="104" t="n">
        <f aca="false">A138</f>
        <v>66</v>
      </c>
      <c r="B139" s="105" t="n">
        <f aca="false">B138</f>
        <v>33</v>
      </c>
      <c r="C139" s="106" t="str">
        <f aca="false">C138</f>
        <v>試験開始画面</v>
      </c>
      <c r="D139" s="107" t="str">
        <f aca="false">D138</f>
        <v>①平均点の表示
②戻るボタンの追加</v>
      </c>
      <c r="E139" s="91" t="str">
        <f aca="false">E138</f>
        <v>受講生</v>
      </c>
      <c r="F139" s="91" t="str">
        <f aca="false">F138</f>
        <v>基礎</v>
      </c>
      <c r="G139" s="91" t="str">
        <f aca="false">G138</f>
        <v>B</v>
      </c>
      <c r="H139" s="108" t="str">
        <f aca="false">H138</f>
        <v>試験</v>
      </c>
      <c r="I139" s="109" t="n">
        <f aca="false">I138</f>
        <v>1.54285714285714</v>
      </c>
      <c r="J139" s="94" t="s">
        <v>33</v>
      </c>
      <c r="K139" s="110"/>
      <c r="L139" s="96"/>
      <c r="M139" s="97" t="n">
        <f aca="false">M138</f>
        <v>0</v>
      </c>
      <c r="N139" s="98" t="n">
        <f aca="false">N138</f>
        <v>0</v>
      </c>
      <c r="O139" s="83"/>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5"/>
      <c r="AT139" s="86"/>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5"/>
      <c r="BY139" s="86"/>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5"/>
    </row>
    <row r="140" customFormat="false" ht="18.75" hidden="true" customHeight="false" outlineLevel="0" collapsed="false">
      <c r="A140" s="70" t="n">
        <f aca="false">(ROW()-6)/2</f>
        <v>67</v>
      </c>
      <c r="B140" s="71" t="n">
        <f aca="false">変更管理台帳!$A40</f>
        <v>34</v>
      </c>
      <c r="C140" s="72" t="str">
        <f aca="false">変更管理台帳!$B40</f>
        <v>試験開始画面</v>
      </c>
      <c r="D140" s="73" t="str">
        <f aca="false">変更管理台帳!$C40</f>
        <v>試験の解答時間の表示</v>
      </c>
      <c r="E140" s="74" t="str">
        <f aca="false">変更管理台帳!$G40</f>
        <v>受講生</v>
      </c>
      <c r="F140" s="75" t="str">
        <f aca="false">変更管理台帳!$K40</f>
        <v>初級</v>
      </c>
      <c r="G140" s="76" t="str">
        <f aca="false">変更管理台帳!$L40</f>
        <v>B</v>
      </c>
      <c r="H140" s="77" t="s">
        <v>31</v>
      </c>
      <c r="I140" s="78" t="n">
        <f aca="false">変更管理台帳!$AX40</f>
        <v>3.54285714285714</v>
      </c>
      <c r="J140" s="79" t="s">
        <v>32</v>
      </c>
      <c r="K140" s="80"/>
      <c r="L140" s="81"/>
      <c r="M140" s="76"/>
      <c r="N140" s="82" t="n">
        <f aca="false">IF(MAX(O140:DC140)&lt;&gt;0,IF(MAX(O141:DC141)/MAX(O140:DC140)=1,1,MAX(O141:DC141)/MAX(O140:DC140)),0)</f>
        <v>0</v>
      </c>
      <c r="O140" s="83"/>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5"/>
      <c r="AT140" s="86"/>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5"/>
      <c r="BY140" s="86"/>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5"/>
    </row>
    <row r="141" customFormat="false" ht="18.75" hidden="true" customHeight="false" outlineLevel="0" collapsed="false">
      <c r="A141" s="87" t="n">
        <f aca="false">A140</f>
        <v>67</v>
      </c>
      <c r="B141" s="88" t="n">
        <f aca="false">B140</f>
        <v>34</v>
      </c>
      <c r="C141" s="89" t="str">
        <f aca="false">C140</f>
        <v>試験開始画面</v>
      </c>
      <c r="D141" s="90" t="str">
        <f aca="false">D140</f>
        <v>試験の解答時間の表示</v>
      </c>
      <c r="E141" s="91" t="str">
        <f aca="false">E140</f>
        <v>受講生</v>
      </c>
      <c r="F141" s="91" t="str">
        <f aca="false">F140</f>
        <v>初級</v>
      </c>
      <c r="G141" s="91" t="str">
        <f aca="false">G140</f>
        <v>B</v>
      </c>
      <c r="H141" s="92" t="str">
        <f aca="false">H140</f>
        <v>製造</v>
      </c>
      <c r="I141" s="93" t="n">
        <f aca="false">I140</f>
        <v>3.54285714285714</v>
      </c>
      <c r="J141" s="94" t="s">
        <v>33</v>
      </c>
      <c r="K141" s="95"/>
      <c r="L141" s="96"/>
      <c r="M141" s="97" t="n">
        <f aca="false">M140</f>
        <v>0</v>
      </c>
      <c r="N141" s="98" t="n">
        <f aca="false">N140</f>
        <v>0</v>
      </c>
      <c r="O141" s="83"/>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5"/>
      <c r="AT141" s="86"/>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5"/>
      <c r="BY141" s="86"/>
      <c r="BZ141" s="84"/>
      <c r="CA141" s="84"/>
      <c r="CB141" s="84"/>
      <c r="CC141" s="84"/>
      <c r="CD141" s="84"/>
      <c r="CE141" s="84"/>
      <c r="CF141" s="84"/>
      <c r="CG141" s="84"/>
      <c r="CH141" s="84"/>
      <c r="CI141" s="84"/>
      <c r="CJ141" s="84"/>
      <c r="CK141" s="84"/>
      <c r="CL141" s="84"/>
      <c r="CM141" s="84"/>
      <c r="CN141" s="84"/>
      <c r="CO141" s="84"/>
      <c r="CP141" s="84"/>
      <c r="CQ141" s="84"/>
      <c r="CR141" s="84"/>
      <c r="CS141" s="84"/>
      <c r="CT141" s="84"/>
      <c r="CU141" s="84"/>
      <c r="CV141" s="84"/>
      <c r="CW141" s="84"/>
      <c r="CX141" s="84"/>
      <c r="CY141" s="84"/>
      <c r="CZ141" s="84"/>
      <c r="DA141" s="84"/>
      <c r="DB141" s="84"/>
      <c r="DC141" s="85"/>
    </row>
    <row r="142" customFormat="false" ht="18.75" hidden="true" customHeight="false" outlineLevel="0" collapsed="false">
      <c r="A142" s="99" t="n">
        <f aca="false">(ROW()-6)/2</f>
        <v>68</v>
      </c>
      <c r="B142" s="100" t="n">
        <f aca="false">B141</f>
        <v>34</v>
      </c>
      <c r="C142" s="101" t="str">
        <f aca="false">C141</f>
        <v>試験開始画面</v>
      </c>
      <c r="D142" s="102" t="str">
        <f aca="false">D141</f>
        <v>試験の解答時間の表示</v>
      </c>
      <c r="E142" s="74" t="str">
        <f aca="false">E141</f>
        <v>受講生</v>
      </c>
      <c r="F142" s="74" t="str">
        <f aca="false">F141</f>
        <v>初級</v>
      </c>
      <c r="G142" s="74" t="str">
        <f aca="false">G141</f>
        <v>B</v>
      </c>
      <c r="H142" s="103" t="s">
        <v>34</v>
      </c>
      <c r="I142" s="78" t="n">
        <f aca="false">変更管理台帳!$BW40</f>
        <v>2.45714285714286</v>
      </c>
      <c r="J142" s="79" t="s">
        <v>32</v>
      </c>
      <c r="K142" s="81" t="str">
        <f aca="false">IF($L140&lt;&gt;"",WORKDAY($L140,1,祝日・休校日!$B$3:$B$62),"")</f>
        <v/>
      </c>
      <c r="L142" s="81" t="str">
        <f aca="false">IF($K142&lt;&gt;"",WORKDAY($K142,$I142 -0.11,祝日・休校日!$B$3:$B$62),"")</f>
        <v/>
      </c>
      <c r="M142" s="76" t="n">
        <f aca="false">M141</f>
        <v>0</v>
      </c>
      <c r="N142" s="82" t="n">
        <f aca="false">IF(MAX(O142:DC142)&lt;&gt;0,IF(MAX(O143:DC143)/MAX(O142:DC142)=1,1,MAX(O143:DC143)/MAX(O142:DC142)),0)</f>
        <v>0</v>
      </c>
      <c r="O142" s="83"/>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5"/>
      <c r="AT142" s="86"/>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5"/>
      <c r="BY142" s="86"/>
      <c r="BZ142" s="84"/>
      <c r="CA142" s="84"/>
      <c r="CB142" s="84"/>
      <c r="CC142" s="84"/>
      <c r="CD142" s="84"/>
      <c r="CE142" s="84"/>
      <c r="CF142" s="84"/>
      <c r="CG142" s="84"/>
      <c r="CH142" s="84"/>
      <c r="CI142" s="84"/>
      <c r="CJ142" s="84"/>
      <c r="CK142" s="84"/>
      <c r="CL142" s="84"/>
      <c r="CM142" s="84"/>
      <c r="CN142" s="84"/>
      <c r="CO142" s="84"/>
      <c r="CP142" s="84"/>
      <c r="CQ142" s="84"/>
      <c r="CR142" s="84"/>
      <c r="CS142" s="84"/>
      <c r="CT142" s="84"/>
      <c r="CU142" s="84"/>
      <c r="CV142" s="84"/>
      <c r="CW142" s="84"/>
      <c r="CX142" s="84"/>
      <c r="CY142" s="84"/>
      <c r="CZ142" s="84"/>
      <c r="DA142" s="84"/>
      <c r="DB142" s="84"/>
      <c r="DC142" s="85"/>
    </row>
    <row r="143" customFormat="false" ht="18.75" hidden="true" customHeight="false" outlineLevel="0" collapsed="false">
      <c r="A143" s="104" t="n">
        <f aca="false">A142</f>
        <v>68</v>
      </c>
      <c r="B143" s="105" t="n">
        <f aca="false">B142</f>
        <v>34</v>
      </c>
      <c r="C143" s="106" t="str">
        <f aca="false">C142</f>
        <v>試験開始画面</v>
      </c>
      <c r="D143" s="107" t="str">
        <f aca="false">D142</f>
        <v>試験の解答時間の表示</v>
      </c>
      <c r="E143" s="91" t="str">
        <f aca="false">E142</f>
        <v>受講生</v>
      </c>
      <c r="F143" s="91" t="str">
        <f aca="false">F142</f>
        <v>初級</v>
      </c>
      <c r="G143" s="91" t="str">
        <f aca="false">G142</f>
        <v>B</v>
      </c>
      <c r="H143" s="108" t="str">
        <f aca="false">H142</f>
        <v>試験</v>
      </c>
      <c r="I143" s="109" t="n">
        <f aca="false">I142</f>
        <v>2.45714285714286</v>
      </c>
      <c r="J143" s="94" t="s">
        <v>33</v>
      </c>
      <c r="K143" s="110"/>
      <c r="L143" s="96"/>
      <c r="M143" s="97" t="n">
        <f aca="false">M142</f>
        <v>0</v>
      </c>
      <c r="N143" s="98" t="n">
        <f aca="false">N142</f>
        <v>0</v>
      </c>
      <c r="O143" s="83"/>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5"/>
      <c r="AT143" s="86"/>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5"/>
      <c r="BY143" s="86"/>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5"/>
    </row>
    <row r="144" customFormat="false" ht="22.5" hidden="true" customHeight="false" outlineLevel="0" collapsed="false">
      <c r="A144" s="70" t="n">
        <f aca="false">(ROW()-6)/2</f>
        <v>69</v>
      </c>
      <c r="B144" s="71" t="n">
        <f aca="false">変更管理台帳!$A41</f>
        <v>35</v>
      </c>
      <c r="C144" s="72" t="str">
        <f aca="false">変更管理台帳!$B41</f>
        <v>試験問題画面</v>
      </c>
      <c r="D144" s="73" t="str">
        <f aca="false">変更管理台帳!$C41</f>
        <v>①残り時間の表示
②戻るボタンの追加</v>
      </c>
      <c r="E144" s="74" t="str">
        <f aca="false">変更管理台帳!$G41</f>
        <v>受講生</v>
      </c>
      <c r="F144" s="75" t="str">
        <f aca="false">変更管理台帳!$K41</f>
        <v>初級</v>
      </c>
      <c r="G144" s="76" t="str">
        <f aca="false">変更管理台帳!$L41</f>
        <v>B</v>
      </c>
      <c r="H144" s="77" t="s">
        <v>31</v>
      </c>
      <c r="I144" s="78" t="n">
        <f aca="false">変更管理台帳!$AX41</f>
        <v>3.17142857142857</v>
      </c>
      <c r="J144" s="79" t="s">
        <v>32</v>
      </c>
      <c r="K144" s="80"/>
      <c r="L144" s="81"/>
      <c r="M144" s="76"/>
      <c r="N144" s="82" t="n">
        <f aca="false">IF(MAX(O144:DC144)&lt;&gt;0,IF(MAX(O145:DC145)/MAX(O144:DC144)=1,1,MAX(O145:DC145)/MAX(O144:DC144)),0)</f>
        <v>0</v>
      </c>
      <c r="O144" s="83"/>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5"/>
      <c r="AT144" s="86"/>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5"/>
      <c r="BY144" s="86"/>
      <c r="BZ144" s="84"/>
      <c r="CA144" s="84"/>
      <c r="CB144" s="84"/>
      <c r="CC144" s="84"/>
      <c r="CD144" s="84"/>
      <c r="CE144" s="84"/>
      <c r="CF144" s="84"/>
      <c r="CG144" s="84"/>
      <c r="CH144" s="84"/>
      <c r="CI144" s="84"/>
      <c r="CJ144" s="84"/>
      <c r="CK144" s="84"/>
      <c r="CL144" s="84"/>
      <c r="CM144" s="84"/>
      <c r="CN144" s="84"/>
      <c r="CO144" s="84"/>
      <c r="CP144" s="84"/>
      <c r="CQ144" s="84"/>
      <c r="CR144" s="84"/>
      <c r="CS144" s="84"/>
      <c r="CT144" s="84"/>
      <c r="CU144" s="84"/>
      <c r="CV144" s="84"/>
      <c r="CW144" s="84"/>
      <c r="CX144" s="84"/>
      <c r="CY144" s="84"/>
      <c r="CZ144" s="84"/>
      <c r="DA144" s="84"/>
      <c r="DB144" s="84"/>
      <c r="DC144" s="85"/>
    </row>
    <row r="145" customFormat="false" ht="22.5" hidden="true" customHeight="false" outlineLevel="0" collapsed="false">
      <c r="A145" s="87" t="n">
        <f aca="false">A144</f>
        <v>69</v>
      </c>
      <c r="B145" s="88" t="n">
        <f aca="false">B144</f>
        <v>35</v>
      </c>
      <c r="C145" s="89" t="str">
        <f aca="false">C144</f>
        <v>試験問題画面</v>
      </c>
      <c r="D145" s="90" t="str">
        <f aca="false">D144</f>
        <v>①残り時間の表示
②戻るボタンの追加</v>
      </c>
      <c r="E145" s="91" t="str">
        <f aca="false">E144</f>
        <v>受講生</v>
      </c>
      <c r="F145" s="91" t="str">
        <f aca="false">F144</f>
        <v>初級</v>
      </c>
      <c r="G145" s="91" t="str">
        <f aca="false">G144</f>
        <v>B</v>
      </c>
      <c r="H145" s="92" t="str">
        <f aca="false">H144</f>
        <v>製造</v>
      </c>
      <c r="I145" s="93" t="n">
        <f aca="false">I144</f>
        <v>3.17142857142857</v>
      </c>
      <c r="J145" s="94" t="s">
        <v>33</v>
      </c>
      <c r="K145" s="95"/>
      <c r="L145" s="96"/>
      <c r="M145" s="97" t="n">
        <f aca="false">M144</f>
        <v>0</v>
      </c>
      <c r="N145" s="98" t="n">
        <f aca="false">N144</f>
        <v>0</v>
      </c>
      <c r="O145" s="83"/>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5"/>
      <c r="AT145" s="86"/>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5"/>
      <c r="BY145" s="86"/>
      <c r="BZ145" s="84"/>
      <c r="CA145" s="84"/>
      <c r="CB145" s="84"/>
      <c r="CC145" s="84"/>
      <c r="CD145" s="84"/>
      <c r="CE145" s="84"/>
      <c r="CF145" s="84"/>
      <c r="CG145" s="84"/>
      <c r="CH145" s="84"/>
      <c r="CI145" s="84"/>
      <c r="CJ145" s="84"/>
      <c r="CK145" s="84"/>
      <c r="CL145" s="84"/>
      <c r="CM145" s="84"/>
      <c r="CN145" s="84"/>
      <c r="CO145" s="84"/>
      <c r="CP145" s="84"/>
      <c r="CQ145" s="84"/>
      <c r="CR145" s="84"/>
      <c r="CS145" s="84"/>
      <c r="CT145" s="84"/>
      <c r="CU145" s="84"/>
      <c r="CV145" s="84"/>
      <c r="CW145" s="84"/>
      <c r="CX145" s="84"/>
      <c r="CY145" s="84"/>
      <c r="CZ145" s="84"/>
      <c r="DA145" s="84"/>
      <c r="DB145" s="84"/>
      <c r="DC145" s="85"/>
    </row>
    <row r="146" customFormat="false" ht="22.5" hidden="true" customHeight="false" outlineLevel="0" collapsed="false">
      <c r="A146" s="99" t="n">
        <f aca="false">(ROW()-6)/2</f>
        <v>70</v>
      </c>
      <c r="B146" s="100" t="n">
        <f aca="false">B145</f>
        <v>35</v>
      </c>
      <c r="C146" s="101" t="str">
        <f aca="false">C145</f>
        <v>試験問題画面</v>
      </c>
      <c r="D146" s="102" t="str">
        <f aca="false">D145</f>
        <v>①残り時間の表示
②戻るボタンの追加</v>
      </c>
      <c r="E146" s="74" t="str">
        <f aca="false">E145</f>
        <v>受講生</v>
      </c>
      <c r="F146" s="74" t="str">
        <f aca="false">F145</f>
        <v>初級</v>
      </c>
      <c r="G146" s="74" t="str">
        <f aca="false">G145</f>
        <v>B</v>
      </c>
      <c r="H146" s="103" t="s">
        <v>34</v>
      </c>
      <c r="I146" s="78" t="n">
        <f aca="false">変更管理台帳!$BW41</f>
        <v>1.6</v>
      </c>
      <c r="J146" s="79" t="s">
        <v>32</v>
      </c>
      <c r="K146" s="81" t="str">
        <f aca="false">IF($L144&lt;&gt;"",WORKDAY($L144,1,祝日・休校日!$B$3:$B$62),"")</f>
        <v/>
      </c>
      <c r="L146" s="81" t="str">
        <f aca="false">IF($K146&lt;&gt;"",WORKDAY($K146,$I146 -0.11,祝日・休校日!$B$3:$B$62),"")</f>
        <v/>
      </c>
      <c r="M146" s="76" t="n">
        <f aca="false">M145</f>
        <v>0</v>
      </c>
      <c r="N146" s="82" t="n">
        <f aca="false">IF(MAX(O146:DC146)&lt;&gt;0,IF(MAX(O147:DC147)/MAX(O146:DC146)=1,1,MAX(O147:DC147)/MAX(O146:DC146)),0)</f>
        <v>0</v>
      </c>
      <c r="O146" s="83"/>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5"/>
      <c r="AT146" s="86"/>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5"/>
      <c r="BY146" s="86"/>
      <c r="BZ146" s="84"/>
      <c r="CA146" s="84"/>
      <c r="CB146" s="84"/>
      <c r="CC146" s="84"/>
      <c r="CD146" s="84"/>
      <c r="CE146" s="84"/>
      <c r="CF146" s="84"/>
      <c r="CG146" s="84"/>
      <c r="CH146" s="84"/>
      <c r="CI146" s="84"/>
      <c r="CJ146" s="84"/>
      <c r="CK146" s="84"/>
      <c r="CL146" s="84"/>
      <c r="CM146" s="84"/>
      <c r="CN146" s="84"/>
      <c r="CO146" s="84"/>
      <c r="CP146" s="84"/>
      <c r="CQ146" s="84"/>
      <c r="CR146" s="84"/>
      <c r="CS146" s="84"/>
      <c r="CT146" s="84"/>
      <c r="CU146" s="84"/>
      <c r="CV146" s="84"/>
      <c r="CW146" s="84"/>
      <c r="CX146" s="84"/>
      <c r="CY146" s="84"/>
      <c r="CZ146" s="84"/>
      <c r="DA146" s="84"/>
      <c r="DB146" s="84"/>
      <c r="DC146" s="85"/>
    </row>
    <row r="147" customFormat="false" ht="22.5" hidden="true" customHeight="false" outlineLevel="0" collapsed="false">
      <c r="A147" s="104" t="n">
        <f aca="false">A146</f>
        <v>70</v>
      </c>
      <c r="B147" s="105" t="n">
        <f aca="false">B146</f>
        <v>35</v>
      </c>
      <c r="C147" s="106" t="str">
        <f aca="false">C146</f>
        <v>試験問題画面</v>
      </c>
      <c r="D147" s="107" t="str">
        <f aca="false">D146</f>
        <v>①残り時間の表示
②戻るボタンの追加</v>
      </c>
      <c r="E147" s="91" t="str">
        <f aca="false">E146</f>
        <v>受講生</v>
      </c>
      <c r="F147" s="91" t="str">
        <f aca="false">F146</f>
        <v>初級</v>
      </c>
      <c r="G147" s="91" t="str">
        <f aca="false">G146</f>
        <v>B</v>
      </c>
      <c r="H147" s="108" t="str">
        <f aca="false">H146</f>
        <v>試験</v>
      </c>
      <c r="I147" s="109" t="n">
        <f aca="false">I146</f>
        <v>1.6</v>
      </c>
      <c r="J147" s="94" t="s">
        <v>33</v>
      </c>
      <c r="K147" s="110"/>
      <c r="L147" s="96"/>
      <c r="M147" s="97" t="n">
        <f aca="false">M146</f>
        <v>0</v>
      </c>
      <c r="N147" s="98" t="n">
        <f aca="false">N146</f>
        <v>0</v>
      </c>
      <c r="O147" s="83"/>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5"/>
      <c r="AT147" s="86"/>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5"/>
      <c r="BY147" s="86"/>
      <c r="BZ147" s="84"/>
      <c r="CA147" s="84"/>
      <c r="CB147" s="84"/>
      <c r="CC147" s="84"/>
      <c r="CD147" s="84"/>
      <c r="CE147" s="84"/>
      <c r="CF147" s="84"/>
      <c r="CG147" s="84"/>
      <c r="CH147" s="84"/>
      <c r="CI147" s="84"/>
      <c r="CJ147" s="84"/>
      <c r="CK147" s="84"/>
      <c r="CL147" s="84"/>
      <c r="CM147" s="84"/>
      <c r="CN147" s="84"/>
      <c r="CO147" s="84"/>
      <c r="CP147" s="84"/>
      <c r="CQ147" s="84"/>
      <c r="CR147" s="84"/>
      <c r="CS147" s="84"/>
      <c r="CT147" s="84"/>
      <c r="CU147" s="84"/>
      <c r="CV147" s="84"/>
      <c r="CW147" s="84"/>
      <c r="CX147" s="84"/>
      <c r="CY147" s="84"/>
      <c r="CZ147" s="84"/>
      <c r="DA147" s="84"/>
      <c r="DB147" s="84"/>
      <c r="DC147" s="85"/>
    </row>
    <row r="148" customFormat="false" ht="18.75" hidden="true" customHeight="false" outlineLevel="0" collapsed="false">
      <c r="A148" s="70" t="n">
        <f aca="false">(ROW()-6)/2</f>
        <v>71</v>
      </c>
      <c r="B148" s="71" t="n">
        <f aca="false">変更管理台帳!$A42</f>
        <v>36</v>
      </c>
      <c r="C148" s="72" t="str">
        <f aca="false">変更管理台帳!$B42</f>
        <v>試験回答確認画面</v>
      </c>
      <c r="D148" s="73" t="str">
        <f aca="false">変更管理台帳!$C42</f>
        <v>残り時間の表示</v>
      </c>
      <c r="E148" s="74" t="str">
        <f aca="false">変更管理台帳!$G42</f>
        <v>受講生</v>
      </c>
      <c r="F148" s="75" t="str">
        <f aca="false">変更管理台帳!$K42</f>
        <v>初級</v>
      </c>
      <c r="G148" s="76" t="str">
        <f aca="false">変更管理台帳!$L42</f>
        <v>B</v>
      </c>
      <c r="H148" s="77" t="s">
        <v>31</v>
      </c>
      <c r="I148" s="78" t="n">
        <f aca="false">変更管理台帳!$AX42</f>
        <v>2.22857142857143</v>
      </c>
      <c r="J148" s="79" t="s">
        <v>32</v>
      </c>
      <c r="K148" s="80" t="n">
        <v>45384</v>
      </c>
      <c r="L148" s="81" t="n">
        <f aca="false">IF($K148&lt;&gt;"",WORKDAY($K148,$I148 -0.11,祝日・休校日!$B$3:$B$62),"")</f>
        <v>45386</v>
      </c>
      <c r="M148" s="76"/>
      <c r="N148" s="82" t="n">
        <f aca="false">IF(MAX(O148:DC148)&lt;&gt;0,IF(MAX(O149:DC149)/MAX(O148:DC148)=1,1,MAX(O149:DC149)/MAX(O148:DC148)),0)</f>
        <v>0</v>
      </c>
      <c r="O148" s="83"/>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5"/>
      <c r="AT148" s="86"/>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5"/>
      <c r="BY148" s="86"/>
      <c r="BZ148" s="84"/>
      <c r="CA148" s="84"/>
      <c r="CB148" s="84"/>
      <c r="CC148" s="84"/>
      <c r="CD148" s="84"/>
      <c r="CE148" s="84"/>
      <c r="CF148" s="84"/>
      <c r="CG148" s="84"/>
      <c r="CH148" s="84"/>
      <c r="CI148" s="84"/>
      <c r="CJ148" s="84"/>
      <c r="CK148" s="84"/>
      <c r="CL148" s="84"/>
      <c r="CM148" s="84"/>
      <c r="CN148" s="84"/>
      <c r="CO148" s="84"/>
      <c r="CP148" s="84"/>
      <c r="CQ148" s="84"/>
      <c r="CR148" s="84"/>
      <c r="CS148" s="84"/>
      <c r="CT148" s="84"/>
      <c r="CU148" s="84"/>
      <c r="CV148" s="84"/>
      <c r="CW148" s="84"/>
      <c r="CX148" s="84"/>
      <c r="CY148" s="84"/>
      <c r="CZ148" s="84"/>
      <c r="DA148" s="84"/>
      <c r="DB148" s="84"/>
      <c r="DC148" s="85"/>
    </row>
    <row r="149" customFormat="false" ht="18.75" hidden="true" customHeight="false" outlineLevel="0" collapsed="false">
      <c r="A149" s="87" t="n">
        <f aca="false">A148</f>
        <v>71</v>
      </c>
      <c r="B149" s="88" t="n">
        <f aca="false">B148</f>
        <v>36</v>
      </c>
      <c r="C149" s="89" t="str">
        <f aca="false">C148</f>
        <v>試験回答確認画面</v>
      </c>
      <c r="D149" s="90" t="str">
        <f aca="false">D148</f>
        <v>残り時間の表示</v>
      </c>
      <c r="E149" s="91" t="str">
        <f aca="false">E148</f>
        <v>受講生</v>
      </c>
      <c r="F149" s="91" t="str">
        <f aca="false">F148</f>
        <v>初級</v>
      </c>
      <c r="G149" s="91" t="str">
        <f aca="false">G148</f>
        <v>B</v>
      </c>
      <c r="H149" s="92" t="str">
        <f aca="false">H148</f>
        <v>製造</v>
      </c>
      <c r="I149" s="93" t="n">
        <f aca="false">I148</f>
        <v>2.22857142857143</v>
      </c>
      <c r="J149" s="94" t="s">
        <v>33</v>
      </c>
      <c r="K149" s="95"/>
      <c r="L149" s="96"/>
      <c r="M149" s="97" t="n">
        <f aca="false">M148</f>
        <v>0</v>
      </c>
      <c r="N149" s="98" t="n">
        <f aca="false">N148</f>
        <v>0</v>
      </c>
      <c r="O149" s="83"/>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5"/>
      <c r="AT149" s="86"/>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5"/>
      <c r="BY149" s="86"/>
      <c r="BZ149" s="84"/>
      <c r="CA149" s="84"/>
      <c r="CB149" s="84"/>
      <c r="CC149" s="84"/>
      <c r="CD149" s="84"/>
      <c r="CE149" s="84"/>
      <c r="CF149" s="84"/>
      <c r="CG149" s="84"/>
      <c r="CH149" s="84"/>
      <c r="CI149" s="84"/>
      <c r="CJ149" s="84"/>
      <c r="CK149" s="84"/>
      <c r="CL149" s="84"/>
      <c r="CM149" s="84"/>
      <c r="CN149" s="84"/>
      <c r="CO149" s="84"/>
      <c r="CP149" s="84"/>
      <c r="CQ149" s="84"/>
      <c r="CR149" s="84"/>
      <c r="CS149" s="84"/>
      <c r="CT149" s="84"/>
      <c r="CU149" s="84"/>
      <c r="CV149" s="84"/>
      <c r="CW149" s="84"/>
      <c r="CX149" s="84"/>
      <c r="CY149" s="84"/>
      <c r="CZ149" s="84"/>
      <c r="DA149" s="84"/>
      <c r="DB149" s="84"/>
      <c r="DC149" s="85"/>
    </row>
    <row r="150" customFormat="false" ht="18.75" hidden="true" customHeight="false" outlineLevel="0" collapsed="false">
      <c r="A150" s="99" t="n">
        <f aca="false">(ROW()-6)/2</f>
        <v>72</v>
      </c>
      <c r="B150" s="100" t="n">
        <f aca="false">B149</f>
        <v>36</v>
      </c>
      <c r="C150" s="101" t="str">
        <f aca="false">C149</f>
        <v>試験回答確認画面</v>
      </c>
      <c r="D150" s="102" t="str">
        <f aca="false">D149</f>
        <v>残り時間の表示</v>
      </c>
      <c r="E150" s="74" t="str">
        <f aca="false">E149</f>
        <v>受講生</v>
      </c>
      <c r="F150" s="74" t="str">
        <f aca="false">F149</f>
        <v>初級</v>
      </c>
      <c r="G150" s="74" t="str">
        <f aca="false">G149</f>
        <v>B</v>
      </c>
      <c r="H150" s="103" t="s">
        <v>34</v>
      </c>
      <c r="I150" s="78" t="n">
        <f aca="false">変更管理台帳!$BW42</f>
        <v>1.42857142857143</v>
      </c>
      <c r="J150" s="79" t="s">
        <v>32</v>
      </c>
      <c r="K150" s="81" t="n">
        <f aca="false">IF($L148&lt;&gt;"",WORKDAY($L148,1,祝日・休校日!$B$3:$B$62),"")</f>
        <v>45387</v>
      </c>
      <c r="L150" s="81" t="n">
        <f aca="false">IF($K150&lt;&gt;"",WORKDAY($K150,$I150 -0.11,祝日・休校日!$B$3:$B$62),"")</f>
        <v>45390</v>
      </c>
      <c r="M150" s="76" t="n">
        <f aca="false">M149</f>
        <v>0</v>
      </c>
      <c r="N150" s="82" t="n">
        <f aca="false">IF(MAX(O150:DC150)&lt;&gt;0,IF(MAX(O151:DC151)/MAX(O150:DC150)=1,1,MAX(O151:DC151)/MAX(O150:DC150)),0)</f>
        <v>0</v>
      </c>
      <c r="O150" s="83"/>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5"/>
      <c r="AT150" s="86"/>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5"/>
      <c r="BY150" s="86"/>
      <c r="BZ150" s="84"/>
      <c r="CA150" s="84"/>
      <c r="CB150" s="84"/>
      <c r="CC150" s="84"/>
      <c r="CD150" s="84"/>
      <c r="CE150" s="84"/>
      <c r="CF150" s="84"/>
      <c r="CG150" s="84"/>
      <c r="CH150" s="84"/>
      <c r="CI150" s="84"/>
      <c r="CJ150" s="84"/>
      <c r="CK150" s="84"/>
      <c r="CL150" s="84"/>
      <c r="CM150" s="84"/>
      <c r="CN150" s="84"/>
      <c r="CO150" s="84"/>
      <c r="CP150" s="84"/>
      <c r="CQ150" s="84"/>
      <c r="CR150" s="84"/>
      <c r="CS150" s="84"/>
      <c r="CT150" s="84"/>
      <c r="CU150" s="84"/>
      <c r="CV150" s="84"/>
      <c r="CW150" s="84"/>
      <c r="CX150" s="84"/>
      <c r="CY150" s="84"/>
      <c r="CZ150" s="84"/>
      <c r="DA150" s="84"/>
      <c r="DB150" s="84"/>
      <c r="DC150" s="85"/>
    </row>
    <row r="151" customFormat="false" ht="18.75" hidden="true" customHeight="false" outlineLevel="0" collapsed="false">
      <c r="A151" s="104" t="n">
        <f aca="false">A150</f>
        <v>72</v>
      </c>
      <c r="B151" s="105" t="n">
        <f aca="false">B150</f>
        <v>36</v>
      </c>
      <c r="C151" s="106" t="str">
        <f aca="false">C150</f>
        <v>試験回答確認画面</v>
      </c>
      <c r="D151" s="107" t="str">
        <f aca="false">D150</f>
        <v>残り時間の表示</v>
      </c>
      <c r="E151" s="91" t="str">
        <f aca="false">E150</f>
        <v>受講生</v>
      </c>
      <c r="F151" s="91" t="str">
        <f aca="false">F150</f>
        <v>初級</v>
      </c>
      <c r="G151" s="91" t="str">
        <f aca="false">G150</f>
        <v>B</v>
      </c>
      <c r="H151" s="108" t="str">
        <f aca="false">H150</f>
        <v>試験</v>
      </c>
      <c r="I151" s="109" t="n">
        <f aca="false">I150</f>
        <v>1.42857142857143</v>
      </c>
      <c r="J151" s="94" t="s">
        <v>33</v>
      </c>
      <c r="K151" s="110"/>
      <c r="L151" s="96"/>
      <c r="M151" s="97" t="n">
        <f aca="false">M150</f>
        <v>0</v>
      </c>
      <c r="N151" s="98" t="n">
        <f aca="false">N150</f>
        <v>0</v>
      </c>
      <c r="O151" s="83"/>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5"/>
      <c r="AT151" s="86"/>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5"/>
      <c r="BY151" s="86"/>
      <c r="BZ151" s="84"/>
      <c r="CA151" s="84"/>
      <c r="CB151" s="84"/>
      <c r="CC151" s="84"/>
      <c r="CD151" s="84"/>
      <c r="CE151" s="84"/>
      <c r="CF151" s="84"/>
      <c r="CG151" s="84"/>
      <c r="CH151" s="84"/>
      <c r="CI151" s="84"/>
      <c r="CJ151" s="84"/>
      <c r="CK151" s="84"/>
      <c r="CL151" s="84"/>
      <c r="CM151" s="84"/>
      <c r="CN151" s="84"/>
      <c r="CO151" s="84"/>
      <c r="CP151" s="84"/>
      <c r="CQ151" s="84"/>
      <c r="CR151" s="84"/>
      <c r="CS151" s="84"/>
      <c r="CT151" s="84"/>
      <c r="CU151" s="84"/>
      <c r="CV151" s="84"/>
      <c r="CW151" s="84"/>
      <c r="CX151" s="84"/>
      <c r="CY151" s="84"/>
      <c r="CZ151" s="84"/>
      <c r="DA151" s="84"/>
      <c r="DB151" s="84"/>
      <c r="DC151" s="85"/>
    </row>
    <row r="152" customFormat="false" ht="18.75" hidden="true" customHeight="false" outlineLevel="0" collapsed="false">
      <c r="A152" s="70" t="n">
        <f aca="false">(ROW()-6)/2</f>
        <v>73</v>
      </c>
      <c r="B152" s="71" t="n">
        <f aca="false">変更管理台帳!$A43</f>
        <v>37</v>
      </c>
      <c r="C152" s="72" t="str">
        <f aca="false">変更管理台帳!$B43</f>
        <v>試験回答確認画面</v>
      </c>
      <c r="D152" s="73" t="str">
        <f aca="false">変更管理台帳!$C43</f>
        <v>回答数の表示</v>
      </c>
      <c r="E152" s="74" t="str">
        <f aca="false">変更管理台帳!$G43</f>
        <v>受講生</v>
      </c>
      <c r="F152" s="75" t="str">
        <f aca="false">変更管理台帳!$K43</f>
        <v>基礎</v>
      </c>
      <c r="G152" s="76" t="str">
        <f aca="false">変更管理台帳!$L43</f>
        <v>B</v>
      </c>
      <c r="H152" s="77" t="s">
        <v>31</v>
      </c>
      <c r="I152" s="78" t="n">
        <f aca="false">変更管理台帳!$AX43</f>
        <v>2.05714285714286</v>
      </c>
      <c r="J152" s="79" t="s">
        <v>32</v>
      </c>
      <c r="K152" s="80" t="n">
        <v>45384</v>
      </c>
      <c r="L152" s="81" t="n">
        <f aca="false">IF($K152&lt;&gt;"",WORKDAY($K152,$I152 -0.11,祝日・休校日!$B$3:$B$62),"")</f>
        <v>45385</v>
      </c>
      <c r="M152" s="76"/>
      <c r="N152" s="82" t="n">
        <f aca="false">IF(MAX(O152:DC152)&lt;&gt;0,IF(MAX(O153:DC153)/MAX(O152:DC152)=1,1,MAX(O153:DC153)/MAX(O152:DC152)),0)</f>
        <v>0</v>
      </c>
      <c r="O152" s="83"/>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5"/>
      <c r="AT152" s="86"/>
      <c r="AU152" s="84"/>
      <c r="AV152" s="84"/>
      <c r="AW152" s="84"/>
      <c r="AX152" s="84"/>
      <c r="AY152" s="84"/>
      <c r="AZ152" s="84"/>
      <c r="BA152" s="84"/>
      <c r="BB152" s="84"/>
      <c r="BC152" s="84"/>
      <c r="BD152" s="84"/>
      <c r="BE152" s="84"/>
      <c r="BF152" s="84"/>
      <c r="BG152" s="84"/>
      <c r="BH152" s="84"/>
      <c r="BI152" s="84"/>
      <c r="BJ152" s="84"/>
      <c r="BK152" s="84"/>
      <c r="BL152" s="84"/>
      <c r="BM152" s="84"/>
      <c r="BN152" s="84"/>
      <c r="BO152" s="84"/>
      <c r="BP152" s="84"/>
      <c r="BQ152" s="84"/>
      <c r="BR152" s="84"/>
      <c r="BS152" s="84"/>
      <c r="BT152" s="84"/>
      <c r="BU152" s="84"/>
      <c r="BV152" s="84"/>
      <c r="BW152" s="84"/>
      <c r="BX152" s="85"/>
      <c r="BY152" s="86"/>
      <c r="BZ152" s="84"/>
      <c r="CA152" s="84"/>
      <c r="CB152" s="84"/>
      <c r="CC152" s="84"/>
      <c r="CD152" s="84"/>
      <c r="CE152" s="84"/>
      <c r="CF152" s="84"/>
      <c r="CG152" s="84"/>
      <c r="CH152" s="84"/>
      <c r="CI152" s="84"/>
      <c r="CJ152" s="84"/>
      <c r="CK152" s="84"/>
      <c r="CL152" s="84"/>
      <c r="CM152" s="84"/>
      <c r="CN152" s="84"/>
      <c r="CO152" s="84"/>
      <c r="CP152" s="84"/>
      <c r="CQ152" s="84"/>
      <c r="CR152" s="84"/>
      <c r="CS152" s="84"/>
      <c r="CT152" s="84"/>
      <c r="CU152" s="84"/>
      <c r="CV152" s="84"/>
      <c r="CW152" s="84"/>
      <c r="CX152" s="84"/>
      <c r="CY152" s="84"/>
      <c r="CZ152" s="84"/>
      <c r="DA152" s="84"/>
      <c r="DB152" s="84"/>
      <c r="DC152" s="85"/>
    </row>
    <row r="153" customFormat="false" ht="18.75" hidden="true" customHeight="false" outlineLevel="0" collapsed="false">
      <c r="A153" s="87" t="n">
        <f aca="false">A152</f>
        <v>73</v>
      </c>
      <c r="B153" s="88" t="n">
        <f aca="false">B152</f>
        <v>37</v>
      </c>
      <c r="C153" s="89" t="str">
        <f aca="false">C152</f>
        <v>試験回答確認画面</v>
      </c>
      <c r="D153" s="90" t="str">
        <f aca="false">D152</f>
        <v>回答数の表示</v>
      </c>
      <c r="E153" s="91" t="str">
        <f aca="false">E152</f>
        <v>受講生</v>
      </c>
      <c r="F153" s="91" t="str">
        <f aca="false">F152</f>
        <v>基礎</v>
      </c>
      <c r="G153" s="91" t="str">
        <f aca="false">G152</f>
        <v>B</v>
      </c>
      <c r="H153" s="92" t="str">
        <f aca="false">H152</f>
        <v>製造</v>
      </c>
      <c r="I153" s="93" t="n">
        <f aca="false">I152</f>
        <v>2.05714285714286</v>
      </c>
      <c r="J153" s="94" t="s">
        <v>33</v>
      </c>
      <c r="K153" s="95"/>
      <c r="L153" s="96"/>
      <c r="M153" s="97" t="n">
        <f aca="false">M152</f>
        <v>0</v>
      </c>
      <c r="N153" s="98" t="n">
        <f aca="false">N152</f>
        <v>0</v>
      </c>
      <c r="O153" s="83"/>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5"/>
      <c r="AT153" s="86"/>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84"/>
      <c r="BT153" s="84"/>
      <c r="BU153" s="84"/>
      <c r="BV153" s="84"/>
      <c r="BW153" s="84"/>
      <c r="BX153" s="85"/>
      <c r="BY153" s="86"/>
      <c r="BZ153" s="84"/>
      <c r="CA153" s="84"/>
      <c r="CB153" s="84"/>
      <c r="CC153" s="84"/>
      <c r="CD153" s="84"/>
      <c r="CE153" s="84"/>
      <c r="CF153" s="84"/>
      <c r="CG153" s="84"/>
      <c r="CH153" s="84"/>
      <c r="CI153" s="84"/>
      <c r="CJ153" s="84"/>
      <c r="CK153" s="84"/>
      <c r="CL153" s="84"/>
      <c r="CM153" s="84"/>
      <c r="CN153" s="84"/>
      <c r="CO153" s="84"/>
      <c r="CP153" s="84"/>
      <c r="CQ153" s="84"/>
      <c r="CR153" s="84"/>
      <c r="CS153" s="84"/>
      <c r="CT153" s="84"/>
      <c r="CU153" s="84"/>
      <c r="CV153" s="84"/>
      <c r="CW153" s="84"/>
      <c r="CX153" s="84"/>
      <c r="CY153" s="84"/>
      <c r="CZ153" s="84"/>
      <c r="DA153" s="84"/>
      <c r="DB153" s="84"/>
      <c r="DC153" s="85"/>
    </row>
    <row r="154" customFormat="false" ht="18.75" hidden="true" customHeight="false" outlineLevel="0" collapsed="false">
      <c r="A154" s="99" t="n">
        <f aca="false">(ROW()-6)/2</f>
        <v>74</v>
      </c>
      <c r="B154" s="100" t="n">
        <f aca="false">B153</f>
        <v>37</v>
      </c>
      <c r="C154" s="101" t="str">
        <f aca="false">C153</f>
        <v>試験回答確認画面</v>
      </c>
      <c r="D154" s="102" t="str">
        <f aca="false">D153</f>
        <v>回答数の表示</v>
      </c>
      <c r="E154" s="74" t="str">
        <f aca="false">E153</f>
        <v>受講生</v>
      </c>
      <c r="F154" s="74" t="str">
        <f aca="false">F153</f>
        <v>基礎</v>
      </c>
      <c r="G154" s="74" t="str">
        <f aca="false">G153</f>
        <v>B</v>
      </c>
      <c r="H154" s="103" t="s">
        <v>34</v>
      </c>
      <c r="I154" s="78" t="n">
        <f aca="false">変更管理台帳!$BW43</f>
        <v>1.51428571428571</v>
      </c>
      <c r="J154" s="79" t="s">
        <v>32</v>
      </c>
      <c r="K154" s="81" t="n">
        <f aca="false">IF($L152&lt;&gt;"",WORKDAY($L152,1,祝日・休校日!$B$3:$B$62),"")</f>
        <v>45386</v>
      </c>
      <c r="L154" s="81" t="n">
        <f aca="false">IF($K154&lt;&gt;"",WORKDAY($K154,$I154 -0.11,祝日・休校日!$B$3:$B$62),"")</f>
        <v>45387</v>
      </c>
      <c r="M154" s="76" t="n">
        <f aca="false">M153</f>
        <v>0</v>
      </c>
      <c r="N154" s="82" t="n">
        <f aca="false">IF(MAX(O154:DC154)&lt;&gt;0,IF(MAX(O155:DC155)/MAX(O154:DC154)=1,1,MAX(O155:DC155)/MAX(O154:DC154)),0)</f>
        <v>0</v>
      </c>
      <c r="O154" s="83"/>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5"/>
      <c r="AT154" s="86"/>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5"/>
      <c r="BY154" s="86"/>
      <c r="BZ154" s="84"/>
      <c r="CA154" s="84"/>
      <c r="CB154" s="84"/>
      <c r="CC154" s="84"/>
      <c r="CD154" s="84"/>
      <c r="CE154" s="84"/>
      <c r="CF154" s="84"/>
      <c r="CG154" s="84"/>
      <c r="CH154" s="84"/>
      <c r="CI154" s="84"/>
      <c r="CJ154" s="84"/>
      <c r="CK154" s="84"/>
      <c r="CL154" s="84"/>
      <c r="CM154" s="84"/>
      <c r="CN154" s="84"/>
      <c r="CO154" s="84"/>
      <c r="CP154" s="84"/>
      <c r="CQ154" s="84"/>
      <c r="CR154" s="84"/>
      <c r="CS154" s="84"/>
      <c r="CT154" s="84"/>
      <c r="CU154" s="84"/>
      <c r="CV154" s="84"/>
      <c r="CW154" s="84"/>
      <c r="CX154" s="84"/>
      <c r="CY154" s="84"/>
      <c r="CZ154" s="84"/>
      <c r="DA154" s="84"/>
      <c r="DB154" s="84"/>
      <c r="DC154" s="85"/>
    </row>
    <row r="155" customFormat="false" ht="18.75" hidden="true" customHeight="false" outlineLevel="0" collapsed="false">
      <c r="A155" s="104" t="n">
        <f aca="false">A154</f>
        <v>74</v>
      </c>
      <c r="B155" s="105" t="n">
        <f aca="false">B154</f>
        <v>37</v>
      </c>
      <c r="C155" s="106" t="str">
        <f aca="false">C154</f>
        <v>試験回答確認画面</v>
      </c>
      <c r="D155" s="107" t="str">
        <f aca="false">D154</f>
        <v>回答数の表示</v>
      </c>
      <c r="E155" s="91" t="str">
        <f aca="false">E154</f>
        <v>受講生</v>
      </c>
      <c r="F155" s="91" t="str">
        <f aca="false">F154</f>
        <v>基礎</v>
      </c>
      <c r="G155" s="91" t="str">
        <f aca="false">G154</f>
        <v>B</v>
      </c>
      <c r="H155" s="108" t="str">
        <f aca="false">H154</f>
        <v>試験</v>
      </c>
      <c r="I155" s="109" t="n">
        <f aca="false">I154</f>
        <v>1.51428571428571</v>
      </c>
      <c r="J155" s="94" t="s">
        <v>33</v>
      </c>
      <c r="K155" s="110"/>
      <c r="L155" s="96"/>
      <c r="M155" s="97" t="n">
        <f aca="false">M154</f>
        <v>0</v>
      </c>
      <c r="N155" s="98" t="n">
        <f aca="false">N154</f>
        <v>0</v>
      </c>
      <c r="O155" s="83"/>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5"/>
      <c r="AT155" s="86"/>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5"/>
      <c r="BY155" s="86"/>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5"/>
    </row>
    <row r="156" customFormat="false" ht="18.75" hidden="true" customHeight="false" outlineLevel="0" collapsed="false">
      <c r="A156" s="70" t="n">
        <f aca="false">(ROW()-6)/2</f>
        <v>75</v>
      </c>
      <c r="B156" s="71" t="n">
        <f aca="false">変更管理台帳!$A44</f>
        <v>38</v>
      </c>
      <c r="C156" s="72" t="str">
        <f aca="false">変更管理台帳!$B44</f>
        <v>試験回答確認画面</v>
      </c>
      <c r="D156" s="73" t="str">
        <f aca="false">変更管理台帳!$C44</f>
        <v>回答送信ダイアログの追加</v>
      </c>
      <c r="E156" s="74" t="str">
        <f aca="false">変更管理台帳!$G44</f>
        <v>受講生</v>
      </c>
      <c r="F156" s="75" t="str">
        <f aca="false">変更管理台帳!$K44</f>
        <v>基礎</v>
      </c>
      <c r="G156" s="76" t="str">
        <f aca="false">変更管理台帳!$L44</f>
        <v>B</v>
      </c>
      <c r="H156" s="77" t="s">
        <v>31</v>
      </c>
      <c r="I156" s="78" t="n">
        <f aca="false">変更管理台帳!$AX44</f>
        <v>1.28571428571429</v>
      </c>
      <c r="J156" s="79" t="s">
        <v>32</v>
      </c>
      <c r="K156" s="80" t="n">
        <v>45384</v>
      </c>
      <c r="L156" s="81" t="n">
        <f aca="false">IF($K156&lt;&gt;"",WORKDAY($K156,$I156 -0.11,祝日・休校日!$B$3:$B$62),"")</f>
        <v>45385</v>
      </c>
      <c r="M156" s="76"/>
      <c r="N156" s="82" t="n">
        <f aca="false">IF(MAX(O156:DC156)&lt;&gt;0,IF(MAX(O157:DC157)/MAX(O156:DC156)=1,1,MAX(O157:DC157)/MAX(O156:DC156)),0)</f>
        <v>0</v>
      </c>
      <c r="O156" s="83"/>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5"/>
      <c r="AT156" s="86"/>
      <c r="AU156" s="84"/>
      <c r="AV156" s="84"/>
      <c r="AW156" s="84"/>
      <c r="AX156" s="84"/>
      <c r="AY156" s="84"/>
      <c r="AZ156" s="84"/>
      <c r="BA156" s="84"/>
      <c r="BB156" s="84"/>
      <c r="BC156" s="84"/>
      <c r="BD156" s="84"/>
      <c r="BE156" s="84"/>
      <c r="BF156" s="84"/>
      <c r="BG156" s="84"/>
      <c r="BH156" s="84"/>
      <c r="BI156" s="84"/>
      <c r="BJ156" s="84"/>
      <c r="BK156" s="84"/>
      <c r="BL156" s="84"/>
      <c r="BM156" s="84"/>
      <c r="BN156" s="84"/>
      <c r="BO156" s="84"/>
      <c r="BP156" s="84"/>
      <c r="BQ156" s="84"/>
      <c r="BR156" s="84"/>
      <c r="BS156" s="84"/>
      <c r="BT156" s="84"/>
      <c r="BU156" s="84"/>
      <c r="BV156" s="84"/>
      <c r="BW156" s="84"/>
      <c r="BX156" s="85"/>
      <c r="BY156" s="86"/>
      <c r="BZ156" s="84"/>
      <c r="CA156" s="84"/>
      <c r="CB156" s="84"/>
      <c r="CC156" s="84"/>
      <c r="CD156" s="84"/>
      <c r="CE156" s="84"/>
      <c r="CF156" s="84"/>
      <c r="CG156" s="84"/>
      <c r="CH156" s="84"/>
      <c r="CI156" s="84"/>
      <c r="CJ156" s="84"/>
      <c r="CK156" s="84"/>
      <c r="CL156" s="84"/>
      <c r="CM156" s="84"/>
      <c r="CN156" s="84"/>
      <c r="CO156" s="84"/>
      <c r="CP156" s="84"/>
      <c r="CQ156" s="84"/>
      <c r="CR156" s="84"/>
      <c r="CS156" s="84"/>
      <c r="CT156" s="84"/>
      <c r="CU156" s="84"/>
      <c r="CV156" s="84"/>
      <c r="CW156" s="84"/>
      <c r="CX156" s="84"/>
      <c r="CY156" s="84"/>
      <c r="CZ156" s="84"/>
      <c r="DA156" s="84"/>
      <c r="DB156" s="84"/>
      <c r="DC156" s="85"/>
    </row>
    <row r="157" customFormat="false" ht="18.75" hidden="true" customHeight="false" outlineLevel="0" collapsed="false">
      <c r="A157" s="87" t="n">
        <f aca="false">A156</f>
        <v>75</v>
      </c>
      <c r="B157" s="88" t="n">
        <f aca="false">B156</f>
        <v>38</v>
      </c>
      <c r="C157" s="89" t="str">
        <f aca="false">C156</f>
        <v>試験回答確認画面</v>
      </c>
      <c r="D157" s="90" t="str">
        <f aca="false">D156</f>
        <v>回答送信ダイアログの追加</v>
      </c>
      <c r="E157" s="91" t="str">
        <f aca="false">E156</f>
        <v>受講生</v>
      </c>
      <c r="F157" s="91" t="str">
        <f aca="false">F156</f>
        <v>基礎</v>
      </c>
      <c r="G157" s="91" t="str">
        <f aca="false">G156</f>
        <v>B</v>
      </c>
      <c r="H157" s="92" t="str">
        <f aca="false">H156</f>
        <v>製造</v>
      </c>
      <c r="I157" s="93" t="n">
        <f aca="false">I156</f>
        <v>1.28571428571429</v>
      </c>
      <c r="J157" s="94" t="s">
        <v>33</v>
      </c>
      <c r="K157" s="95"/>
      <c r="L157" s="96"/>
      <c r="M157" s="97" t="n">
        <f aca="false">M156</f>
        <v>0</v>
      </c>
      <c r="N157" s="98" t="n">
        <f aca="false">N156</f>
        <v>0</v>
      </c>
      <c r="O157" s="83"/>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5"/>
      <c r="AT157" s="86"/>
      <c r="AU157" s="84"/>
      <c r="AV157" s="84"/>
      <c r="AW157" s="84"/>
      <c r="AX157" s="84"/>
      <c r="AY157" s="84"/>
      <c r="AZ157" s="84"/>
      <c r="BA157" s="84"/>
      <c r="BB157" s="84"/>
      <c r="BC157" s="84"/>
      <c r="BD157" s="84"/>
      <c r="BE157" s="84"/>
      <c r="BF157" s="84"/>
      <c r="BG157" s="84"/>
      <c r="BH157" s="84"/>
      <c r="BI157" s="84"/>
      <c r="BJ157" s="84"/>
      <c r="BK157" s="84"/>
      <c r="BL157" s="84"/>
      <c r="BM157" s="84"/>
      <c r="BN157" s="84"/>
      <c r="BO157" s="84"/>
      <c r="BP157" s="84"/>
      <c r="BQ157" s="84"/>
      <c r="BR157" s="84"/>
      <c r="BS157" s="84"/>
      <c r="BT157" s="84"/>
      <c r="BU157" s="84"/>
      <c r="BV157" s="84"/>
      <c r="BW157" s="84"/>
      <c r="BX157" s="85"/>
      <c r="BY157" s="86"/>
      <c r="BZ157" s="84"/>
      <c r="CA157" s="84"/>
      <c r="CB157" s="84"/>
      <c r="CC157" s="84"/>
      <c r="CD157" s="84"/>
      <c r="CE157" s="84"/>
      <c r="CF157" s="84"/>
      <c r="CG157" s="84"/>
      <c r="CH157" s="84"/>
      <c r="CI157" s="84"/>
      <c r="CJ157" s="84"/>
      <c r="CK157" s="84"/>
      <c r="CL157" s="84"/>
      <c r="CM157" s="84"/>
      <c r="CN157" s="84"/>
      <c r="CO157" s="84"/>
      <c r="CP157" s="84"/>
      <c r="CQ157" s="84"/>
      <c r="CR157" s="84"/>
      <c r="CS157" s="84"/>
      <c r="CT157" s="84"/>
      <c r="CU157" s="84"/>
      <c r="CV157" s="84"/>
      <c r="CW157" s="84"/>
      <c r="CX157" s="84"/>
      <c r="CY157" s="84"/>
      <c r="CZ157" s="84"/>
      <c r="DA157" s="84"/>
      <c r="DB157" s="84"/>
      <c r="DC157" s="85"/>
    </row>
    <row r="158" customFormat="false" ht="18.75" hidden="true" customHeight="false" outlineLevel="0" collapsed="false">
      <c r="A158" s="99" t="n">
        <f aca="false">(ROW()-6)/2</f>
        <v>76</v>
      </c>
      <c r="B158" s="100" t="n">
        <f aca="false">B157</f>
        <v>38</v>
      </c>
      <c r="C158" s="101" t="str">
        <f aca="false">C157</f>
        <v>試験回答確認画面</v>
      </c>
      <c r="D158" s="102" t="str">
        <f aca="false">D157</f>
        <v>回答送信ダイアログの追加</v>
      </c>
      <c r="E158" s="74" t="str">
        <f aca="false">E157</f>
        <v>受講生</v>
      </c>
      <c r="F158" s="74" t="str">
        <f aca="false">F157</f>
        <v>基礎</v>
      </c>
      <c r="G158" s="74" t="str">
        <f aca="false">G157</f>
        <v>B</v>
      </c>
      <c r="H158" s="103" t="s">
        <v>34</v>
      </c>
      <c r="I158" s="78" t="n">
        <f aca="false">変更管理台帳!$BW44</f>
        <v>1.17142857142857</v>
      </c>
      <c r="J158" s="79" t="s">
        <v>32</v>
      </c>
      <c r="K158" s="81" t="n">
        <f aca="false">IF($L156&lt;&gt;"",WORKDAY($L156,1,祝日・休校日!$B$3:$B$62),"")</f>
        <v>45386</v>
      </c>
      <c r="L158" s="81" t="n">
        <f aca="false">IF($K158&lt;&gt;"",WORKDAY($K158,$I158 -0.11,祝日・休校日!$B$3:$B$62),"")</f>
        <v>45387</v>
      </c>
      <c r="M158" s="76" t="n">
        <f aca="false">M157</f>
        <v>0</v>
      </c>
      <c r="N158" s="82" t="n">
        <f aca="false">IF(MAX(O158:DC158)&lt;&gt;0,IF(MAX(O159:DC159)/MAX(O158:DC158)=1,1,MAX(O159:DC159)/MAX(O158:DC158)),0)</f>
        <v>0</v>
      </c>
      <c r="O158" s="83"/>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5"/>
      <c r="AT158" s="86"/>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5"/>
      <c r="BY158" s="86"/>
      <c r="BZ158" s="84"/>
      <c r="CA158" s="84"/>
      <c r="CB158" s="84"/>
      <c r="CC158" s="84"/>
      <c r="CD158" s="84"/>
      <c r="CE158" s="84"/>
      <c r="CF158" s="84"/>
      <c r="CG158" s="84"/>
      <c r="CH158" s="84"/>
      <c r="CI158" s="84"/>
      <c r="CJ158" s="84"/>
      <c r="CK158" s="84"/>
      <c r="CL158" s="84"/>
      <c r="CM158" s="84"/>
      <c r="CN158" s="84"/>
      <c r="CO158" s="84"/>
      <c r="CP158" s="84"/>
      <c r="CQ158" s="84"/>
      <c r="CR158" s="84"/>
      <c r="CS158" s="84"/>
      <c r="CT158" s="84"/>
      <c r="CU158" s="84"/>
      <c r="CV158" s="84"/>
      <c r="CW158" s="84"/>
      <c r="CX158" s="84"/>
      <c r="CY158" s="84"/>
      <c r="CZ158" s="84"/>
      <c r="DA158" s="84"/>
      <c r="DB158" s="84"/>
      <c r="DC158" s="85"/>
    </row>
    <row r="159" customFormat="false" ht="18.75" hidden="true" customHeight="false" outlineLevel="0" collapsed="false">
      <c r="A159" s="104" t="n">
        <f aca="false">A158</f>
        <v>76</v>
      </c>
      <c r="B159" s="105" t="n">
        <f aca="false">B158</f>
        <v>38</v>
      </c>
      <c r="C159" s="106" t="str">
        <f aca="false">C158</f>
        <v>試験回答確認画面</v>
      </c>
      <c r="D159" s="107" t="str">
        <f aca="false">D158</f>
        <v>回答送信ダイアログの追加</v>
      </c>
      <c r="E159" s="91" t="str">
        <f aca="false">E158</f>
        <v>受講生</v>
      </c>
      <c r="F159" s="91" t="str">
        <f aca="false">F158</f>
        <v>基礎</v>
      </c>
      <c r="G159" s="91" t="str">
        <f aca="false">G158</f>
        <v>B</v>
      </c>
      <c r="H159" s="108" t="str">
        <f aca="false">H158</f>
        <v>試験</v>
      </c>
      <c r="I159" s="109" t="n">
        <f aca="false">I158</f>
        <v>1.17142857142857</v>
      </c>
      <c r="J159" s="94" t="s">
        <v>33</v>
      </c>
      <c r="K159" s="110"/>
      <c r="L159" s="96"/>
      <c r="M159" s="97" t="n">
        <f aca="false">M158</f>
        <v>0</v>
      </c>
      <c r="N159" s="98" t="n">
        <f aca="false">N158</f>
        <v>0</v>
      </c>
      <c r="O159" s="83"/>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5"/>
      <c r="AT159" s="86"/>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5"/>
      <c r="BY159" s="86"/>
      <c r="BZ159" s="84"/>
      <c r="CA159" s="84"/>
      <c r="CB159" s="84"/>
      <c r="CC159" s="84"/>
      <c r="CD159" s="84"/>
      <c r="CE159" s="84"/>
      <c r="CF159" s="84"/>
      <c r="CG159" s="84"/>
      <c r="CH159" s="84"/>
      <c r="CI159" s="84"/>
      <c r="CJ159" s="84"/>
      <c r="CK159" s="84"/>
      <c r="CL159" s="84"/>
      <c r="CM159" s="84"/>
      <c r="CN159" s="84"/>
      <c r="CO159" s="84"/>
      <c r="CP159" s="84"/>
      <c r="CQ159" s="84"/>
      <c r="CR159" s="84"/>
      <c r="CS159" s="84"/>
      <c r="CT159" s="84"/>
      <c r="CU159" s="84"/>
      <c r="CV159" s="84"/>
      <c r="CW159" s="84"/>
      <c r="CX159" s="84"/>
      <c r="CY159" s="84"/>
      <c r="CZ159" s="84"/>
      <c r="DA159" s="84"/>
      <c r="DB159" s="84"/>
      <c r="DC159" s="85"/>
    </row>
    <row r="160" customFormat="false" ht="22.5" hidden="true" customHeight="false" outlineLevel="0" collapsed="false">
      <c r="A160" s="70" t="n">
        <f aca="false">(ROW()-6)/2</f>
        <v>77</v>
      </c>
      <c r="B160" s="71" t="n">
        <f aca="false">変更管理台帳!$A45</f>
        <v>39</v>
      </c>
      <c r="C160" s="72" t="str">
        <f aca="false">変更管理台帳!$B45</f>
        <v>試験結果画面</v>
      </c>
      <c r="D160" s="73" t="str">
        <f aca="false">変更管理台帳!$C45</f>
        <v>①正答数の表示
②解説の表示</v>
      </c>
      <c r="E160" s="74" t="str">
        <f aca="false">変更管理台帳!$G45</f>
        <v>受講生</v>
      </c>
      <c r="F160" s="75" t="str">
        <f aca="false">変更管理台帳!$K45</f>
        <v>基礎</v>
      </c>
      <c r="G160" s="76" t="n">
        <f aca="false">変更管理台帳!$L45</f>
        <v>0</v>
      </c>
      <c r="H160" s="77" t="s">
        <v>31</v>
      </c>
      <c r="I160" s="78" t="n">
        <f aca="false">変更管理台帳!$AX45</f>
        <v>2.14285714285714</v>
      </c>
      <c r="J160" s="79" t="s">
        <v>32</v>
      </c>
      <c r="K160" s="80"/>
      <c r="L160" s="81" t="str">
        <f aca="false">IF($K160&lt;&gt;"",WORKDAY($K160,$I160 -0.11,祝日・休校日!$B$3:$B$62),"")</f>
        <v/>
      </c>
      <c r="M160" s="76"/>
      <c r="N160" s="82" t="n">
        <f aca="false">IF(MAX(O160:DC160)&lt;&gt;0,IF(MAX(O161:DC161)/MAX(O160:DC160)=1,1,MAX(O161:DC161)/MAX(O160:DC160)),0)</f>
        <v>0</v>
      </c>
      <c r="O160" s="83"/>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5"/>
      <c r="AT160" s="86"/>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5"/>
      <c r="BY160" s="86"/>
      <c r="BZ160" s="84"/>
      <c r="CA160" s="84"/>
      <c r="CB160" s="84"/>
      <c r="CC160" s="84"/>
      <c r="CD160" s="84"/>
      <c r="CE160" s="84"/>
      <c r="CF160" s="84"/>
      <c r="CG160" s="84"/>
      <c r="CH160" s="84"/>
      <c r="CI160" s="84"/>
      <c r="CJ160" s="84"/>
      <c r="CK160" s="84"/>
      <c r="CL160" s="84"/>
      <c r="CM160" s="84"/>
      <c r="CN160" s="84"/>
      <c r="CO160" s="84"/>
      <c r="CP160" s="84"/>
      <c r="CQ160" s="84"/>
      <c r="CR160" s="84"/>
      <c r="CS160" s="84"/>
      <c r="CT160" s="84"/>
      <c r="CU160" s="84"/>
      <c r="CV160" s="84"/>
      <c r="CW160" s="84"/>
      <c r="CX160" s="84"/>
      <c r="CY160" s="84"/>
      <c r="CZ160" s="84"/>
      <c r="DA160" s="84"/>
      <c r="DB160" s="84"/>
      <c r="DC160" s="85"/>
    </row>
    <row r="161" customFormat="false" ht="22.5" hidden="true" customHeight="false" outlineLevel="0" collapsed="false">
      <c r="A161" s="87" t="n">
        <f aca="false">A160</f>
        <v>77</v>
      </c>
      <c r="B161" s="88" t="n">
        <f aca="false">B160</f>
        <v>39</v>
      </c>
      <c r="C161" s="89" t="str">
        <f aca="false">C160</f>
        <v>試験結果画面</v>
      </c>
      <c r="D161" s="90" t="str">
        <f aca="false">D160</f>
        <v>①正答数の表示
②解説の表示</v>
      </c>
      <c r="E161" s="91" t="str">
        <f aca="false">E160</f>
        <v>受講生</v>
      </c>
      <c r="F161" s="91" t="str">
        <f aca="false">F160</f>
        <v>基礎</v>
      </c>
      <c r="G161" s="91" t="n">
        <f aca="false">G160</f>
        <v>0</v>
      </c>
      <c r="H161" s="92" t="str">
        <f aca="false">H160</f>
        <v>製造</v>
      </c>
      <c r="I161" s="93" t="n">
        <f aca="false">I160</f>
        <v>2.14285714285714</v>
      </c>
      <c r="J161" s="94" t="s">
        <v>33</v>
      </c>
      <c r="K161" s="95"/>
      <c r="L161" s="96"/>
      <c r="M161" s="97" t="n">
        <f aca="false">M160</f>
        <v>0</v>
      </c>
      <c r="N161" s="98" t="n">
        <f aca="false">N160</f>
        <v>0</v>
      </c>
      <c r="O161" s="83"/>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5"/>
      <c r="AT161" s="86"/>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5"/>
      <c r="BY161" s="86"/>
      <c r="BZ161" s="84"/>
      <c r="CA161" s="84"/>
      <c r="CB161" s="84"/>
      <c r="CC161" s="84"/>
      <c r="CD161" s="84"/>
      <c r="CE161" s="84"/>
      <c r="CF161" s="84"/>
      <c r="CG161" s="84"/>
      <c r="CH161" s="84"/>
      <c r="CI161" s="84"/>
      <c r="CJ161" s="84"/>
      <c r="CK161" s="84"/>
      <c r="CL161" s="84"/>
      <c r="CM161" s="84"/>
      <c r="CN161" s="84"/>
      <c r="CO161" s="84"/>
      <c r="CP161" s="84"/>
      <c r="CQ161" s="84"/>
      <c r="CR161" s="84"/>
      <c r="CS161" s="84"/>
      <c r="CT161" s="84"/>
      <c r="CU161" s="84"/>
      <c r="CV161" s="84"/>
      <c r="CW161" s="84"/>
      <c r="CX161" s="84"/>
      <c r="CY161" s="84"/>
      <c r="CZ161" s="84"/>
      <c r="DA161" s="84"/>
      <c r="DB161" s="84"/>
      <c r="DC161" s="85"/>
    </row>
    <row r="162" customFormat="false" ht="22.5" hidden="true" customHeight="false" outlineLevel="0" collapsed="false">
      <c r="A162" s="99" t="n">
        <f aca="false">(ROW()-6)/2</f>
        <v>78</v>
      </c>
      <c r="B162" s="100" t="n">
        <f aca="false">B161</f>
        <v>39</v>
      </c>
      <c r="C162" s="101" t="str">
        <f aca="false">C161</f>
        <v>試験結果画面</v>
      </c>
      <c r="D162" s="102" t="str">
        <f aca="false">D161</f>
        <v>①正答数の表示
②解説の表示</v>
      </c>
      <c r="E162" s="74" t="str">
        <f aca="false">E161</f>
        <v>受講生</v>
      </c>
      <c r="F162" s="74" t="str">
        <f aca="false">F161</f>
        <v>基礎</v>
      </c>
      <c r="G162" s="74" t="n">
        <f aca="false">G161</f>
        <v>0</v>
      </c>
      <c r="H162" s="103" t="s">
        <v>34</v>
      </c>
      <c r="I162" s="78" t="n">
        <f aca="false">変更管理台帳!$BW45</f>
        <v>1.25714285714286</v>
      </c>
      <c r="J162" s="79" t="s">
        <v>32</v>
      </c>
      <c r="K162" s="81" t="str">
        <f aca="false">IF($L160&lt;&gt;"",WORKDAY($L160,1,祝日・休校日!$B$3:$B$62),"")</f>
        <v/>
      </c>
      <c r="L162" s="81" t="str">
        <f aca="false">IF($K162&lt;&gt;"",WORKDAY($K162,$I162 -0.11,祝日・休校日!$B$3:$B$62),"")</f>
        <v/>
      </c>
      <c r="M162" s="76" t="n">
        <f aca="false">M161</f>
        <v>0</v>
      </c>
      <c r="N162" s="82" t="n">
        <f aca="false">IF(MAX(O162:DC162)&lt;&gt;0,IF(MAX(O163:DC163)/MAX(O162:DC162)=1,1,MAX(O163:DC163)/MAX(O162:DC162)),0)</f>
        <v>0</v>
      </c>
      <c r="O162" s="83"/>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5"/>
      <c r="AT162" s="86"/>
      <c r="AU162" s="84"/>
      <c r="AV162" s="84"/>
      <c r="AW162" s="84"/>
      <c r="AX162" s="84"/>
      <c r="AY162" s="84"/>
      <c r="AZ162" s="84"/>
      <c r="BA162" s="84"/>
      <c r="BB162" s="84"/>
      <c r="BC162" s="84"/>
      <c r="BD162" s="84"/>
      <c r="BE162" s="84"/>
      <c r="BF162" s="84"/>
      <c r="BG162" s="84"/>
      <c r="BH162" s="84"/>
      <c r="BI162" s="84"/>
      <c r="BJ162" s="84"/>
      <c r="BK162" s="84"/>
      <c r="BL162" s="84"/>
      <c r="BM162" s="84"/>
      <c r="BN162" s="84"/>
      <c r="BO162" s="84"/>
      <c r="BP162" s="84"/>
      <c r="BQ162" s="84"/>
      <c r="BR162" s="84"/>
      <c r="BS162" s="84"/>
      <c r="BT162" s="84"/>
      <c r="BU162" s="84"/>
      <c r="BV162" s="84"/>
      <c r="BW162" s="84"/>
      <c r="BX162" s="85"/>
      <c r="BY162" s="86"/>
      <c r="BZ162" s="84"/>
      <c r="CA162" s="84"/>
      <c r="CB162" s="84"/>
      <c r="CC162" s="84"/>
      <c r="CD162" s="84"/>
      <c r="CE162" s="84"/>
      <c r="CF162" s="84"/>
      <c r="CG162" s="84"/>
      <c r="CH162" s="84"/>
      <c r="CI162" s="84"/>
      <c r="CJ162" s="84"/>
      <c r="CK162" s="84"/>
      <c r="CL162" s="84"/>
      <c r="CM162" s="84"/>
      <c r="CN162" s="84"/>
      <c r="CO162" s="84"/>
      <c r="CP162" s="84"/>
      <c r="CQ162" s="84"/>
      <c r="CR162" s="84"/>
      <c r="CS162" s="84"/>
      <c r="CT162" s="84"/>
      <c r="CU162" s="84"/>
      <c r="CV162" s="84"/>
      <c r="CW162" s="84"/>
      <c r="CX162" s="84"/>
      <c r="CY162" s="84"/>
      <c r="CZ162" s="84"/>
      <c r="DA162" s="84"/>
      <c r="DB162" s="84"/>
      <c r="DC162" s="85"/>
    </row>
    <row r="163" customFormat="false" ht="22.5" hidden="true" customHeight="false" outlineLevel="0" collapsed="false">
      <c r="A163" s="104" t="n">
        <f aca="false">A162</f>
        <v>78</v>
      </c>
      <c r="B163" s="105" t="n">
        <f aca="false">B162</f>
        <v>39</v>
      </c>
      <c r="C163" s="106" t="str">
        <f aca="false">C162</f>
        <v>試験結果画面</v>
      </c>
      <c r="D163" s="107" t="str">
        <f aca="false">D162</f>
        <v>①正答数の表示
②解説の表示</v>
      </c>
      <c r="E163" s="91" t="str">
        <f aca="false">E162</f>
        <v>受講生</v>
      </c>
      <c r="F163" s="91" t="str">
        <f aca="false">F162</f>
        <v>基礎</v>
      </c>
      <c r="G163" s="91" t="n">
        <f aca="false">G162</f>
        <v>0</v>
      </c>
      <c r="H163" s="108" t="str">
        <f aca="false">H162</f>
        <v>試験</v>
      </c>
      <c r="I163" s="109" t="n">
        <f aca="false">I162</f>
        <v>1.25714285714286</v>
      </c>
      <c r="J163" s="94" t="s">
        <v>33</v>
      </c>
      <c r="K163" s="110"/>
      <c r="L163" s="96"/>
      <c r="M163" s="97" t="n">
        <f aca="false">M162</f>
        <v>0</v>
      </c>
      <c r="N163" s="98" t="n">
        <f aca="false">N162</f>
        <v>0</v>
      </c>
      <c r="O163" s="83"/>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5"/>
      <c r="AT163" s="86"/>
      <c r="AU163" s="84"/>
      <c r="AV163" s="84"/>
      <c r="AW163" s="84"/>
      <c r="AX163" s="84"/>
      <c r="AY163" s="84"/>
      <c r="AZ163" s="84"/>
      <c r="BA163" s="84"/>
      <c r="BB163" s="84"/>
      <c r="BC163" s="84"/>
      <c r="BD163" s="84"/>
      <c r="BE163" s="84"/>
      <c r="BF163" s="84"/>
      <c r="BG163" s="84"/>
      <c r="BH163" s="84"/>
      <c r="BI163" s="84"/>
      <c r="BJ163" s="84"/>
      <c r="BK163" s="84"/>
      <c r="BL163" s="84"/>
      <c r="BM163" s="84"/>
      <c r="BN163" s="84"/>
      <c r="BO163" s="84"/>
      <c r="BP163" s="84"/>
      <c r="BQ163" s="84"/>
      <c r="BR163" s="84"/>
      <c r="BS163" s="84"/>
      <c r="BT163" s="84"/>
      <c r="BU163" s="84"/>
      <c r="BV163" s="84"/>
      <c r="BW163" s="84"/>
      <c r="BX163" s="85"/>
      <c r="BY163" s="86"/>
      <c r="BZ163" s="84"/>
      <c r="CA163" s="84"/>
      <c r="CB163" s="84"/>
      <c r="CC163" s="84"/>
      <c r="CD163" s="84"/>
      <c r="CE163" s="84"/>
      <c r="CF163" s="84"/>
      <c r="CG163" s="84"/>
      <c r="CH163" s="84"/>
      <c r="CI163" s="84"/>
      <c r="CJ163" s="84"/>
      <c r="CK163" s="84"/>
      <c r="CL163" s="84"/>
      <c r="CM163" s="84"/>
      <c r="CN163" s="84"/>
      <c r="CO163" s="84"/>
      <c r="CP163" s="84"/>
      <c r="CQ163" s="84"/>
      <c r="CR163" s="84"/>
      <c r="CS163" s="84"/>
      <c r="CT163" s="84"/>
      <c r="CU163" s="84"/>
      <c r="CV163" s="84"/>
      <c r="CW163" s="84"/>
      <c r="CX163" s="84"/>
      <c r="CY163" s="84"/>
      <c r="CZ163" s="84"/>
      <c r="DA163" s="84"/>
      <c r="DB163" s="84"/>
      <c r="DC163" s="85"/>
    </row>
    <row r="164" customFormat="false" ht="33.75" hidden="true" customHeight="false" outlineLevel="0" collapsed="false">
      <c r="A164" s="70" t="n">
        <f aca="false">(ROW()-6)/2</f>
        <v>79</v>
      </c>
      <c r="B164" s="71" t="n">
        <f aca="false">変更管理台帳!$A46</f>
        <v>40</v>
      </c>
      <c r="C164" s="72" t="str">
        <f aca="false">変更管理台帳!$B46</f>
        <v>試験結果詳細画面</v>
      </c>
      <c r="D164" s="73" t="str">
        <f aca="false">変更管理台帳!$C46</f>
        <v>①正答数の表示
②解説の表示
③戻るボタンの追加</v>
      </c>
      <c r="E164" s="74" t="str">
        <f aca="false">変更管理台帳!$G46</f>
        <v>受講生</v>
      </c>
      <c r="F164" s="75" t="str">
        <f aca="false">変更管理台帳!$K46</f>
        <v>基礎</v>
      </c>
      <c r="G164" s="76" t="n">
        <f aca="false">変更管理台帳!$L46</f>
        <v>0</v>
      </c>
      <c r="H164" s="77" t="s">
        <v>31</v>
      </c>
      <c r="I164" s="78" t="n">
        <f aca="false">変更管理台帳!$AX46</f>
        <v>2.22857142857143</v>
      </c>
      <c r="J164" s="79" t="s">
        <v>32</v>
      </c>
      <c r="K164" s="80"/>
      <c r="L164" s="81" t="str">
        <f aca="false">IF($K164&lt;&gt;"",WORKDAY($K164,$I164 -0.11,祝日・休校日!$B$3:$B$62),"")</f>
        <v/>
      </c>
      <c r="M164" s="76"/>
      <c r="N164" s="82" t="n">
        <f aca="false">IF(MAX(O164:DC164)&lt;&gt;0,IF(MAX(O165:DC165)/MAX(O164:DC164)=1,1,MAX(O165:DC165)/MAX(O164:DC164)),0)</f>
        <v>0</v>
      </c>
      <c r="O164" s="83"/>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5"/>
      <c r="AT164" s="86"/>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5"/>
      <c r="BY164" s="86"/>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5"/>
    </row>
    <row r="165" customFormat="false" ht="33.75" hidden="true" customHeight="false" outlineLevel="0" collapsed="false">
      <c r="A165" s="87" t="n">
        <f aca="false">A164</f>
        <v>79</v>
      </c>
      <c r="B165" s="88" t="n">
        <f aca="false">B164</f>
        <v>40</v>
      </c>
      <c r="C165" s="89" t="str">
        <f aca="false">C164</f>
        <v>試験結果詳細画面</v>
      </c>
      <c r="D165" s="90" t="str">
        <f aca="false">D164</f>
        <v>①正答数の表示
②解説の表示
③戻るボタンの追加</v>
      </c>
      <c r="E165" s="91" t="str">
        <f aca="false">E164</f>
        <v>受講生</v>
      </c>
      <c r="F165" s="91" t="str">
        <f aca="false">F164</f>
        <v>基礎</v>
      </c>
      <c r="G165" s="91" t="n">
        <f aca="false">G164</f>
        <v>0</v>
      </c>
      <c r="H165" s="92" t="str">
        <f aca="false">H164</f>
        <v>製造</v>
      </c>
      <c r="I165" s="93" t="n">
        <f aca="false">I164</f>
        <v>2.22857142857143</v>
      </c>
      <c r="J165" s="94" t="s">
        <v>33</v>
      </c>
      <c r="K165" s="95"/>
      <c r="L165" s="96"/>
      <c r="M165" s="97" t="n">
        <f aca="false">M164</f>
        <v>0</v>
      </c>
      <c r="N165" s="98" t="n">
        <f aca="false">N164</f>
        <v>0</v>
      </c>
      <c r="O165" s="83"/>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5"/>
      <c r="AT165" s="86"/>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5"/>
      <c r="BY165" s="86"/>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5"/>
    </row>
    <row r="166" customFormat="false" ht="33.75" hidden="true" customHeight="false" outlineLevel="0" collapsed="false">
      <c r="A166" s="99" t="n">
        <f aca="false">(ROW()-6)/2</f>
        <v>80</v>
      </c>
      <c r="B166" s="100" t="n">
        <f aca="false">B165</f>
        <v>40</v>
      </c>
      <c r="C166" s="101" t="str">
        <f aca="false">C165</f>
        <v>試験結果詳細画面</v>
      </c>
      <c r="D166" s="102" t="str">
        <f aca="false">D165</f>
        <v>①正答数の表示
②解説の表示
③戻るボタンの追加</v>
      </c>
      <c r="E166" s="74" t="str">
        <f aca="false">E165</f>
        <v>受講生</v>
      </c>
      <c r="F166" s="74" t="str">
        <f aca="false">F165</f>
        <v>基礎</v>
      </c>
      <c r="G166" s="74" t="n">
        <f aca="false">G165</f>
        <v>0</v>
      </c>
      <c r="H166" s="103" t="s">
        <v>34</v>
      </c>
      <c r="I166" s="78" t="n">
        <f aca="false">変更管理台帳!$BW46</f>
        <v>1.51428571428571</v>
      </c>
      <c r="J166" s="79" t="s">
        <v>32</v>
      </c>
      <c r="K166" s="81" t="str">
        <f aca="false">IF($L164&lt;&gt;"",WORKDAY($L164,1,祝日・休校日!$B$3:$B$62),"")</f>
        <v/>
      </c>
      <c r="L166" s="81" t="str">
        <f aca="false">IF($K166&lt;&gt;"",WORKDAY($K166,$I166 -0.11,祝日・休校日!$B$3:$B$62),"")</f>
        <v/>
      </c>
      <c r="M166" s="76" t="n">
        <f aca="false">M165</f>
        <v>0</v>
      </c>
      <c r="N166" s="82" t="n">
        <f aca="false">IF(MAX(O166:DC166)&lt;&gt;0,IF(MAX(O167:DC167)/MAX(O166:DC166)=1,1,MAX(O167:DC167)/MAX(O166:DC166)),0)</f>
        <v>0</v>
      </c>
      <c r="O166" s="83"/>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5"/>
      <c r="AT166" s="86"/>
      <c r="AU166" s="84"/>
      <c r="AV166" s="84"/>
      <c r="AW166" s="84"/>
      <c r="AX166" s="84"/>
      <c r="AY166" s="84"/>
      <c r="AZ166" s="84"/>
      <c r="BA166" s="84"/>
      <c r="BB166" s="84"/>
      <c r="BC166" s="84"/>
      <c r="BD166" s="84"/>
      <c r="BE166" s="84"/>
      <c r="BF166" s="84"/>
      <c r="BG166" s="84"/>
      <c r="BH166" s="84"/>
      <c r="BI166" s="84"/>
      <c r="BJ166" s="84"/>
      <c r="BK166" s="84"/>
      <c r="BL166" s="84"/>
      <c r="BM166" s="84"/>
      <c r="BN166" s="84"/>
      <c r="BO166" s="84"/>
      <c r="BP166" s="84"/>
      <c r="BQ166" s="84"/>
      <c r="BR166" s="84"/>
      <c r="BS166" s="84"/>
      <c r="BT166" s="84"/>
      <c r="BU166" s="84"/>
      <c r="BV166" s="84"/>
      <c r="BW166" s="84"/>
      <c r="BX166" s="85"/>
      <c r="BY166" s="86"/>
      <c r="BZ166" s="84"/>
      <c r="CA166" s="84"/>
      <c r="CB166" s="84"/>
      <c r="CC166" s="84"/>
      <c r="CD166" s="84"/>
      <c r="CE166" s="84"/>
      <c r="CF166" s="84"/>
      <c r="CG166" s="84"/>
      <c r="CH166" s="84"/>
      <c r="CI166" s="84"/>
      <c r="CJ166" s="84"/>
      <c r="CK166" s="84"/>
      <c r="CL166" s="84"/>
      <c r="CM166" s="84"/>
      <c r="CN166" s="84"/>
      <c r="CO166" s="84"/>
      <c r="CP166" s="84"/>
      <c r="CQ166" s="84"/>
      <c r="CR166" s="84"/>
      <c r="CS166" s="84"/>
      <c r="CT166" s="84"/>
      <c r="CU166" s="84"/>
      <c r="CV166" s="84"/>
      <c r="CW166" s="84"/>
      <c r="CX166" s="84"/>
      <c r="CY166" s="84"/>
      <c r="CZ166" s="84"/>
      <c r="DA166" s="84"/>
      <c r="DB166" s="84"/>
      <c r="DC166" s="85"/>
    </row>
    <row r="167" customFormat="false" ht="33.75" hidden="true" customHeight="false" outlineLevel="0" collapsed="false">
      <c r="A167" s="104" t="n">
        <f aca="false">A166</f>
        <v>80</v>
      </c>
      <c r="B167" s="105" t="n">
        <f aca="false">B166</f>
        <v>40</v>
      </c>
      <c r="C167" s="106" t="str">
        <f aca="false">C166</f>
        <v>試験結果詳細画面</v>
      </c>
      <c r="D167" s="107" t="str">
        <f aca="false">D166</f>
        <v>①正答数の表示
②解説の表示
③戻るボタンの追加</v>
      </c>
      <c r="E167" s="91" t="str">
        <f aca="false">E166</f>
        <v>受講生</v>
      </c>
      <c r="F167" s="91" t="str">
        <f aca="false">F166</f>
        <v>基礎</v>
      </c>
      <c r="G167" s="91" t="n">
        <f aca="false">G166</f>
        <v>0</v>
      </c>
      <c r="H167" s="108" t="str">
        <f aca="false">H166</f>
        <v>試験</v>
      </c>
      <c r="I167" s="109" t="n">
        <f aca="false">I166</f>
        <v>1.51428571428571</v>
      </c>
      <c r="J167" s="94" t="s">
        <v>33</v>
      </c>
      <c r="K167" s="110"/>
      <c r="L167" s="96"/>
      <c r="M167" s="97" t="n">
        <f aca="false">M166</f>
        <v>0</v>
      </c>
      <c r="N167" s="98" t="n">
        <f aca="false">N166</f>
        <v>0</v>
      </c>
      <c r="O167" s="83"/>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5"/>
      <c r="AT167" s="86"/>
      <c r="AU167" s="84"/>
      <c r="AV167" s="84"/>
      <c r="AW167" s="84"/>
      <c r="AX167" s="84"/>
      <c r="AY167" s="84"/>
      <c r="AZ167" s="84"/>
      <c r="BA167" s="84"/>
      <c r="BB167" s="84"/>
      <c r="BC167" s="84"/>
      <c r="BD167" s="84"/>
      <c r="BE167" s="84"/>
      <c r="BF167" s="84"/>
      <c r="BG167" s="84"/>
      <c r="BH167" s="84"/>
      <c r="BI167" s="84"/>
      <c r="BJ167" s="84"/>
      <c r="BK167" s="84"/>
      <c r="BL167" s="84"/>
      <c r="BM167" s="84"/>
      <c r="BN167" s="84"/>
      <c r="BO167" s="84"/>
      <c r="BP167" s="84"/>
      <c r="BQ167" s="84"/>
      <c r="BR167" s="84"/>
      <c r="BS167" s="84"/>
      <c r="BT167" s="84"/>
      <c r="BU167" s="84"/>
      <c r="BV167" s="84"/>
      <c r="BW167" s="84"/>
      <c r="BX167" s="85"/>
      <c r="BY167" s="86"/>
      <c r="BZ167" s="84"/>
      <c r="CA167" s="84"/>
      <c r="CB167" s="84"/>
      <c r="CC167" s="84"/>
      <c r="CD167" s="84"/>
      <c r="CE167" s="84"/>
      <c r="CF167" s="84"/>
      <c r="CG167" s="84"/>
      <c r="CH167" s="84"/>
      <c r="CI167" s="84"/>
      <c r="CJ167" s="84"/>
      <c r="CK167" s="84"/>
      <c r="CL167" s="84"/>
      <c r="CM167" s="84"/>
      <c r="CN167" s="84"/>
      <c r="CO167" s="84"/>
      <c r="CP167" s="84"/>
      <c r="CQ167" s="84"/>
      <c r="CR167" s="84"/>
      <c r="CS167" s="84"/>
      <c r="CT167" s="84"/>
      <c r="CU167" s="84"/>
      <c r="CV167" s="84"/>
      <c r="CW167" s="84"/>
      <c r="CX167" s="84"/>
      <c r="CY167" s="84"/>
      <c r="CZ167" s="84"/>
      <c r="DA167" s="84"/>
      <c r="DB167" s="84"/>
      <c r="DC167" s="85"/>
    </row>
    <row r="168" customFormat="false" ht="24" hidden="true" customHeight="false" outlineLevel="0" collapsed="false">
      <c r="A168" s="70" t="n">
        <f aca="false">(ROW()-6)/2</f>
        <v>81</v>
      </c>
      <c r="B168" s="71" t="n">
        <f aca="false">変更管理台帳!$A47</f>
        <v>41</v>
      </c>
      <c r="C168" s="72" t="str">
        <f aca="false">変更管理台帳!$B47</f>
        <v>サポートセンター問い合わせ画面</v>
      </c>
      <c r="D168" s="73" t="str">
        <f aca="false">変更管理台帳!$C47</f>
        <v>サポートセンター問い合わせ画面の新規作成</v>
      </c>
      <c r="E168" s="74" t="str">
        <f aca="false">変更管理台帳!$G47</f>
        <v>受講生</v>
      </c>
      <c r="F168" s="75" t="str">
        <f aca="false">変更管理台帳!$K47</f>
        <v>初級</v>
      </c>
      <c r="G168" s="76" t="str">
        <f aca="false">変更管理台帳!$L47</f>
        <v>B</v>
      </c>
      <c r="H168" s="77" t="s">
        <v>31</v>
      </c>
      <c r="I168" s="78" t="n">
        <f aca="false">変更管理台帳!$AX47</f>
        <v>3.77142857142857</v>
      </c>
      <c r="J168" s="79" t="s">
        <v>32</v>
      </c>
      <c r="K168" s="80" t="n">
        <v>45384</v>
      </c>
      <c r="L168" s="81" t="n">
        <f aca="false">IF($K168&lt;&gt;"",WORKDAY($K168,$I168 -0.11,祝日・休校日!$B$3:$B$62),"")</f>
        <v>45387</v>
      </c>
      <c r="M168" s="76"/>
      <c r="N168" s="82" t="n">
        <f aca="false">IF(MAX(O168:DC168)&lt;&gt;0,IF(MAX(O169:DC169)/MAX(O168:DC168)=1,1,MAX(O169:DC169)/MAX(O168:DC168)),0)</f>
        <v>0</v>
      </c>
      <c r="O168" s="83"/>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5"/>
      <c r="AT168" s="86"/>
      <c r="AU168" s="84"/>
      <c r="AV168" s="84"/>
      <c r="AW168" s="84"/>
      <c r="AX168" s="84"/>
      <c r="AY168" s="84"/>
      <c r="AZ168" s="84"/>
      <c r="BA168" s="84"/>
      <c r="BB168" s="84"/>
      <c r="BC168" s="84"/>
      <c r="BD168" s="84"/>
      <c r="BE168" s="84"/>
      <c r="BF168" s="84"/>
      <c r="BG168" s="84"/>
      <c r="BH168" s="84"/>
      <c r="BI168" s="84"/>
      <c r="BJ168" s="84"/>
      <c r="BK168" s="84"/>
      <c r="BL168" s="84"/>
      <c r="BM168" s="84"/>
      <c r="BN168" s="84"/>
      <c r="BO168" s="84"/>
      <c r="BP168" s="84"/>
      <c r="BQ168" s="84"/>
      <c r="BR168" s="84"/>
      <c r="BS168" s="84"/>
      <c r="BT168" s="84"/>
      <c r="BU168" s="84"/>
      <c r="BV168" s="84"/>
      <c r="BW168" s="84"/>
      <c r="BX168" s="85"/>
      <c r="BY168" s="86"/>
      <c r="BZ168" s="84"/>
      <c r="CA168" s="84"/>
      <c r="CB168" s="84"/>
      <c r="CC168" s="84"/>
      <c r="CD168" s="84"/>
      <c r="CE168" s="84"/>
      <c r="CF168" s="84"/>
      <c r="CG168" s="84"/>
      <c r="CH168" s="84"/>
      <c r="CI168" s="84"/>
      <c r="CJ168" s="84"/>
      <c r="CK168" s="84"/>
      <c r="CL168" s="84"/>
      <c r="CM168" s="84"/>
      <c r="CN168" s="84"/>
      <c r="CO168" s="84"/>
      <c r="CP168" s="84"/>
      <c r="CQ168" s="84"/>
      <c r="CR168" s="84"/>
      <c r="CS168" s="84"/>
      <c r="CT168" s="84"/>
      <c r="CU168" s="84"/>
      <c r="CV168" s="84"/>
      <c r="CW168" s="84"/>
      <c r="CX168" s="84"/>
      <c r="CY168" s="84"/>
      <c r="CZ168" s="84"/>
      <c r="DA168" s="84"/>
      <c r="DB168" s="84"/>
      <c r="DC168" s="85"/>
    </row>
    <row r="169" customFormat="false" ht="24" hidden="true" customHeight="false" outlineLevel="0" collapsed="false">
      <c r="A169" s="87" t="n">
        <f aca="false">A168</f>
        <v>81</v>
      </c>
      <c r="B169" s="88" t="n">
        <f aca="false">B168</f>
        <v>41</v>
      </c>
      <c r="C169" s="89" t="str">
        <f aca="false">C168</f>
        <v>サポートセンター問い合わせ画面</v>
      </c>
      <c r="D169" s="90" t="str">
        <f aca="false">D168</f>
        <v>サポートセンター問い合わせ画面の新規作成</v>
      </c>
      <c r="E169" s="91" t="str">
        <f aca="false">E168</f>
        <v>受講生</v>
      </c>
      <c r="F169" s="91" t="str">
        <f aca="false">F168</f>
        <v>初級</v>
      </c>
      <c r="G169" s="91" t="str">
        <f aca="false">G168</f>
        <v>B</v>
      </c>
      <c r="H169" s="92" t="str">
        <f aca="false">H168</f>
        <v>製造</v>
      </c>
      <c r="I169" s="93" t="n">
        <f aca="false">I168</f>
        <v>3.77142857142857</v>
      </c>
      <c r="J169" s="94" t="s">
        <v>33</v>
      </c>
      <c r="K169" s="95"/>
      <c r="L169" s="96"/>
      <c r="M169" s="97" t="n">
        <f aca="false">M168</f>
        <v>0</v>
      </c>
      <c r="N169" s="98" t="n">
        <f aca="false">N168</f>
        <v>0</v>
      </c>
      <c r="O169" s="83"/>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5"/>
      <c r="AT169" s="86"/>
      <c r="AU169" s="84"/>
      <c r="AV169" s="84"/>
      <c r="AW169" s="84"/>
      <c r="AX169" s="84"/>
      <c r="AY169" s="84"/>
      <c r="AZ169" s="84"/>
      <c r="BA169" s="84"/>
      <c r="BB169" s="84"/>
      <c r="BC169" s="84"/>
      <c r="BD169" s="84"/>
      <c r="BE169" s="84"/>
      <c r="BF169" s="84"/>
      <c r="BG169" s="84"/>
      <c r="BH169" s="84"/>
      <c r="BI169" s="84"/>
      <c r="BJ169" s="84"/>
      <c r="BK169" s="84"/>
      <c r="BL169" s="84"/>
      <c r="BM169" s="84"/>
      <c r="BN169" s="84"/>
      <c r="BO169" s="84"/>
      <c r="BP169" s="84"/>
      <c r="BQ169" s="84"/>
      <c r="BR169" s="84"/>
      <c r="BS169" s="84"/>
      <c r="BT169" s="84"/>
      <c r="BU169" s="84"/>
      <c r="BV169" s="84"/>
      <c r="BW169" s="84"/>
      <c r="BX169" s="85"/>
      <c r="BY169" s="86"/>
      <c r="BZ169" s="84"/>
      <c r="CA169" s="84"/>
      <c r="CB169" s="84"/>
      <c r="CC169" s="84"/>
      <c r="CD169" s="84"/>
      <c r="CE169" s="84"/>
      <c r="CF169" s="84"/>
      <c r="CG169" s="84"/>
      <c r="CH169" s="84"/>
      <c r="CI169" s="84"/>
      <c r="CJ169" s="84"/>
      <c r="CK169" s="84"/>
      <c r="CL169" s="84"/>
      <c r="CM169" s="84"/>
      <c r="CN169" s="84"/>
      <c r="CO169" s="84"/>
      <c r="CP169" s="84"/>
      <c r="CQ169" s="84"/>
      <c r="CR169" s="84"/>
      <c r="CS169" s="84"/>
      <c r="CT169" s="84"/>
      <c r="CU169" s="84"/>
      <c r="CV169" s="84"/>
      <c r="CW169" s="84"/>
      <c r="CX169" s="84"/>
      <c r="CY169" s="84"/>
      <c r="CZ169" s="84"/>
      <c r="DA169" s="84"/>
      <c r="DB169" s="84"/>
      <c r="DC169" s="85"/>
    </row>
    <row r="170" customFormat="false" ht="24" hidden="true" customHeight="false" outlineLevel="0" collapsed="false">
      <c r="A170" s="99" t="n">
        <f aca="false">(ROW()-6)/2</f>
        <v>82</v>
      </c>
      <c r="B170" s="100" t="n">
        <f aca="false">B169</f>
        <v>41</v>
      </c>
      <c r="C170" s="101" t="str">
        <f aca="false">C169</f>
        <v>サポートセンター問い合わせ画面</v>
      </c>
      <c r="D170" s="102" t="str">
        <f aca="false">D169</f>
        <v>サポートセンター問い合わせ画面の新規作成</v>
      </c>
      <c r="E170" s="74" t="str">
        <f aca="false">E168</f>
        <v>受講生</v>
      </c>
      <c r="F170" s="74" t="str">
        <f aca="false">F168</f>
        <v>初級</v>
      </c>
      <c r="G170" s="74" t="str">
        <f aca="false">G168</f>
        <v>B</v>
      </c>
      <c r="H170" s="103" t="s">
        <v>34</v>
      </c>
      <c r="I170" s="78" t="n">
        <f aca="false">変更管理台帳!$BW47</f>
        <v>2.6</v>
      </c>
      <c r="J170" s="79" t="s">
        <v>32</v>
      </c>
      <c r="K170" s="81" t="n">
        <f aca="false">IF($L168&lt;&gt;"",WORKDAY($L168,1,祝日・休校日!$B$3:$B$62),"")</f>
        <v>45390</v>
      </c>
      <c r="L170" s="81" t="n">
        <f aca="false">IF($K170&lt;&gt;"",WORKDAY($K170,$I170 -0.11,祝日・休校日!$B$3:$B$62),"")</f>
        <v>45392</v>
      </c>
      <c r="M170" s="76" t="n">
        <f aca="false">M169</f>
        <v>0</v>
      </c>
      <c r="N170" s="82" t="n">
        <f aca="false">IF(MAX(O170:DC170)&lt;&gt;0,IF(MAX(O171:DC171)/MAX(O170:DC170)=1,1,MAX(O171:DC171)/MAX(O170:DC170)),0)</f>
        <v>0</v>
      </c>
      <c r="O170" s="83"/>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5"/>
      <c r="AT170" s="86"/>
      <c r="AU170" s="84"/>
      <c r="AV170" s="84"/>
      <c r="AW170" s="84"/>
      <c r="AX170" s="84"/>
      <c r="AY170" s="84"/>
      <c r="AZ170" s="84"/>
      <c r="BA170" s="84"/>
      <c r="BB170" s="84"/>
      <c r="BC170" s="84"/>
      <c r="BD170" s="84"/>
      <c r="BE170" s="84"/>
      <c r="BF170" s="84"/>
      <c r="BG170" s="84"/>
      <c r="BH170" s="84"/>
      <c r="BI170" s="84"/>
      <c r="BJ170" s="84"/>
      <c r="BK170" s="84"/>
      <c r="BL170" s="84"/>
      <c r="BM170" s="84"/>
      <c r="BN170" s="84"/>
      <c r="BO170" s="84"/>
      <c r="BP170" s="84"/>
      <c r="BQ170" s="84"/>
      <c r="BR170" s="84"/>
      <c r="BS170" s="84"/>
      <c r="BT170" s="84"/>
      <c r="BU170" s="84"/>
      <c r="BV170" s="84"/>
      <c r="BW170" s="84"/>
      <c r="BX170" s="85"/>
      <c r="BY170" s="86"/>
      <c r="BZ170" s="84"/>
      <c r="CA170" s="84"/>
      <c r="CB170" s="84"/>
      <c r="CC170" s="84"/>
      <c r="CD170" s="84"/>
      <c r="CE170" s="84"/>
      <c r="CF170" s="84"/>
      <c r="CG170" s="84"/>
      <c r="CH170" s="84"/>
      <c r="CI170" s="84"/>
      <c r="CJ170" s="84"/>
      <c r="CK170" s="84"/>
      <c r="CL170" s="84"/>
      <c r="CM170" s="84"/>
      <c r="CN170" s="84"/>
      <c r="CO170" s="84"/>
      <c r="CP170" s="84"/>
      <c r="CQ170" s="84"/>
      <c r="CR170" s="84"/>
      <c r="CS170" s="84"/>
      <c r="CT170" s="84"/>
      <c r="CU170" s="84"/>
      <c r="CV170" s="84"/>
      <c r="CW170" s="84"/>
      <c r="CX170" s="84"/>
      <c r="CY170" s="84"/>
      <c r="CZ170" s="84"/>
      <c r="DA170" s="84"/>
      <c r="DB170" s="84"/>
      <c r="DC170" s="85"/>
    </row>
    <row r="171" customFormat="false" ht="24" hidden="true" customHeight="false" outlineLevel="0" collapsed="false">
      <c r="A171" s="104" t="n">
        <f aca="false">A170</f>
        <v>82</v>
      </c>
      <c r="B171" s="105" t="n">
        <f aca="false">B170</f>
        <v>41</v>
      </c>
      <c r="C171" s="106" t="str">
        <f aca="false">C170</f>
        <v>サポートセンター問い合わせ画面</v>
      </c>
      <c r="D171" s="107" t="str">
        <f aca="false">D170</f>
        <v>サポートセンター問い合わせ画面の新規作成</v>
      </c>
      <c r="E171" s="91" t="str">
        <f aca="false">E170</f>
        <v>受講生</v>
      </c>
      <c r="F171" s="91" t="str">
        <f aca="false">F170</f>
        <v>初級</v>
      </c>
      <c r="G171" s="91" t="str">
        <f aca="false">G170</f>
        <v>B</v>
      </c>
      <c r="H171" s="108" t="str">
        <f aca="false">H170</f>
        <v>試験</v>
      </c>
      <c r="I171" s="109" t="n">
        <f aca="false">I170</f>
        <v>2.6</v>
      </c>
      <c r="J171" s="94" t="s">
        <v>33</v>
      </c>
      <c r="K171" s="110"/>
      <c r="L171" s="96"/>
      <c r="M171" s="97" t="n">
        <f aca="false">M170</f>
        <v>0</v>
      </c>
      <c r="N171" s="98" t="n">
        <f aca="false">N170</f>
        <v>0</v>
      </c>
      <c r="O171" s="83"/>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5"/>
      <c r="AT171" s="86"/>
      <c r="AU171" s="84"/>
      <c r="AV171" s="84"/>
      <c r="AW171" s="84"/>
      <c r="AX171" s="84"/>
      <c r="AY171" s="84"/>
      <c r="AZ171" s="84"/>
      <c r="BA171" s="84"/>
      <c r="BB171" s="84"/>
      <c r="BC171" s="84"/>
      <c r="BD171" s="84"/>
      <c r="BE171" s="84"/>
      <c r="BF171" s="84"/>
      <c r="BG171" s="84"/>
      <c r="BH171" s="84"/>
      <c r="BI171" s="84"/>
      <c r="BJ171" s="84"/>
      <c r="BK171" s="84"/>
      <c r="BL171" s="84"/>
      <c r="BM171" s="84"/>
      <c r="BN171" s="84"/>
      <c r="BO171" s="84"/>
      <c r="BP171" s="84"/>
      <c r="BQ171" s="84"/>
      <c r="BR171" s="84"/>
      <c r="BS171" s="84"/>
      <c r="BT171" s="84"/>
      <c r="BU171" s="84"/>
      <c r="BV171" s="84"/>
      <c r="BW171" s="84"/>
      <c r="BX171" s="85"/>
      <c r="BY171" s="86"/>
      <c r="BZ171" s="84"/>
      <c r="CA171" s="84"/>
      <c r="CB171" s="84"/>
      <c r="CC171" s="84"/>
      <c r="CD171" s="84"/>
      <c r="CE171" s="84"/>
      <c r="CF171" s="84"/>
      <c r="CG171" s="84"/>
      <c r="CH171" s="84"/>
      <c r="CI171" s="84"/>
      <c r="CJ171" s="84"/>
      <c r="CK171" s="84"/>
      <c r="CL171" s="84"/>
      <c r="CM171" s="84"/>
      <c r="CN171" s="84"/>
      <c r="CO171" s="84"/>
      <c r="CP171" s="84"/>
      <c r="CQ171" s="84"/>
      <c r="CR171" s="84"/>
      <c r="CS171" s="84"/>
      <c r="CT171" s="84"/>
      <c r="CU171" s="84"/>
      <c r="CV171" s="84"/>
      <c r="CW171" s="84"/>
      <c r="CX171" s="84"/>
      <c r="CY171" s="84"/>
      <c r="CZ171" s="84"/>
      <c r="DA171" s="84"/>
      <c r="DB171" s="84"/>
      <c r="DC171" s="85"/>
    </row>
    <row r="172" customFormat="false" ht="18.75" hidden="true" customHeight="false" outlineLevel="0" collapsed="false">
      <c r="A172" s="70" t="n">
        <f aca="false">(ROW()-6)/2</f>
        <v>83</v>
      </c>
      <c r="B172" s="71" t="n">
        <f aca="false">変更管理台帳!$A48</f>
        <v>42</v>
      </c>
      <c r="C172" s="72" t="str">
        <f aca="false">変更管理台帳!$B48</f>
        <v>コース一覧画面</v>
      </c>
      <c r="D172" s="73" t="str">
        <f aca="false">変更管理台帳!$C48</f>
        <v>コース一覧画面の新規作成</v>
      </c>
      <c r="E172" s="74" t="str">
        <f aca="false">変更管理台帳!$G48</f>
        <v>講師</v>
      </c>
      <c r="F172" s="75" t="str">
        <f aca="false">変更管理台帳!$K48</f>
        <v>中級</v>
      </c>
      <c r="G172" s="76" t="str">
        <f aca="false">変更管理台帳!$L48</f>
        <v>A</v>
      </c>
      <c r="H172" s="112" t="s">
        <v>36</v>
      </c>
      <c r="I172" s="78" t="n">
        <f aca="false">変更管理台帳!$AE48</f>
        <v>1.97142857142857</v>
      </c>
      <c r="J172" s="79" t="s">
        <v>32</v>
      </c>
      <c r="K172" s="80" t="n">
        <v>45355</v>
      </c>
      <c r="L172" s="81" t="n">
        <f aca="false">IF($K172&lt;&gt;"",WORKDAY($K172,$I172 -0.11,祝日・休校日!$B$3:$B$62),"")</f>
        <v>45356</v>
      </c>
      <c r="M172" s="76"/>
      <c r="N172" s="82" t="n">
        <f aca="false">IF(MAX(O172:DC172)&lt;&gt;0,IF(MAX(O173:DC173)/MAX(O172:DC172)=1,1,MAX(O173:DC173)/MAX(O172:DC172)),0)</f>
        <v>0</v>
      </c>
      <c r="O172" s="83"/>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5"/>
      <c r="AT172" s="86"/>
      <c r="AU172" s="84"/>
      <c r="AV172" s="84"/>
      <c r="AW172" s="84"/>
      <c r="AX172" s="84"/>
      <c r="AY172" s="84"/>
      <c r="AZ172" s="84"/>
      <c r="BA172" s="84"/>
      <c r="BB172" s="84"/>
      <c r="BC172" s="84"/>
      <c r="BD172" s="84"/>
      <c r="BE172" s="84"/>
      <c r="BF172" s="84"/>
      <c r="BG172" s="84"/>
      <c r="BH172" s="84"/>
      <c r="BI172" s="84"/>
      <c r="BJ172" s="84"/>
      <c r="BK172" s="84"/>
      <c r="BL172" s="84"/>
      <c r="BM172" s="84"/>
      <c r="BN172" s="84"/>
      <c r="BO172" s="84"/>
      <c r="BP172" s="84"/>
      <c r="BQ172" s="84"/>
      <c r="BR172" s="84"/>
      <c r="BS172" s="84"/>
      <c r="BT172" s="84"/>
      <c r="BU172" s="84"/>
      <c r="BV172" s="84"/>
      <c r="BW172" s="84"/>
      <c r="BX172" s="85"/>
      <c r="BY172" s="86"/>
      <c r="BZ172" s="84"/>
      <c r="CA172" s="84"/>
      <c r="CB172" s="84"/>
      <c r="CC172" s="84"/>
      <c r="CD172" s="84"/>
      <c r="CE172" s="84"/>
      <c r="CF172" s="84"/>
      <c r="CG172" s="84"/>
      <c r="CH172" s="84"/>
      <c r="CI172" s="84"/>
      <c r="CJ172" s="84"/>
      <c r="CK172" s="84"/>
      <c r="CL172" s="84"/>
      <c r="CM172" s="84"/>
      <c r="CN172" s="84"/>
      <c r="CO172" s="84"/>
      <c r="CP172" s="84"/>
      <c r="CQ172" s="84"/>
      <c r="CR172" s="84"/>
      <c r="CS172" s="84"/>
      <c r="CT172" s="84"/>
      <c r="CU172" s="84"/>
      <c r="CV172" s="84"/>
      <c r="CW172" s="84"/>
      <c r="CX172" s="84"/>
      <c r="CY172" s="84"/>
      <c r="CZ172" s="84"/>
      <c r="DA172" s="84"/>
      <c r="DB172" s="84"/>
      <c r="DC172" s="85"/>
    </row>
    <row r="173" customFormat="false" ht="18.75" hidden="true" customHeight="false" outlineLevel="0" collapsed="false">
      <c r="A173" s="87" t="n">
        <f aca="false">A172</f>
        <v>83</v>
      </c>
      <c r="B173" s="88" t="n">
        <f aca="false">B172</f>
        <v>42</v>
      </c>
      <c r="C173" s="89" t="str">
        <f aca="false">C172</f>
        <v>コース一覧画面</v>
      </c>
      <c r="D173" s="90" t="str">
        <f aca="false">D172</f>
        <v>コース一覧画面の新規作成</v>
      </c>
      <c r="E173" s="91" t="str">
        <f aca="false">E172</f>
        <v>講師</v>
      </c>
      <c r="F173" s="91" t="str">
        <f aca="false">F172</f>
        <v>中級</v>
      </c>
      <c r="G173" s="91" t="str">
        <f aca="false">G172</f>
        <v>A</v>
      </c>
      <c r="H173" s="113" t="str">
        <f aca="false">H172</f>
        <v>設計</v>
      </c>
      <c r="I173" s="93" t="n">
        <f aca="false">I172</f>
        <v>1.97142857142857</v>
      </c>
      <c r="J173" s="94" t="s">
        <v>33</v>
      </c>
      <c r="K173" s="95"/>
      <c r="L173" s="96"/>
      <c r="M173" s="97" t="n">
        <f aca="false">M172</f>
        <v>0</v>
      </c>
      <c r="N173" s="98" t="n">
        <f aca="false">N172</f>
        <v>0</v>
      </c>
      <c r="O173" s="83"/>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5"/>
      <c r="AT173" s="86"/>
      <c r="AU173" s="84"/>
      <c r="AV173" s="84"/>
      <c r="AW173" s="84"/>
      <c r="AX173" s="84"/>
      <c r="AY173" s="84"/>
      <c r="AZ173" s="84"/>
      <c r="BA173" s="84"/>
      <c r="BB173" s="84"/>
      <c r="BC173" s="84"/>
      <c r="BD173" s="84"/>
      <c r="BE173" s="84"/>
      <c r="BF173" s="84"/>
      <c r="BG173" s="84"/>
      <c r="BH173" s="84"/>
      <c r="BI173" s="84"/>
      <c r="BJ173" s="84"/>
      <c r="BK173" s="84"/>
      <c r="BL173" s="84"/>
      <c r="BM173" s="84"/>
      <c r="BN173" s="84"/>
      <c r="BO173" s="84"/>
      <c r="BP173" s="84"/>
      <c r="BQ173" s="84"/>
      <c r="BR173" s="84"/>
      <c r="BS173" s="84"/>
      <c r="BT173" s="84"/>
      <c r="BU173" s="84"/>
      <c r="BV173" s="84"/>
      <c r="BW173" s="84"/>
      <c r="BX173" s="85"/>
      <c r="BY173" s="86"/>
      <c r="BZ173" s="84"/>
      <c r="CA173" s="84"/>
      <c r="CB173" s="84"/>
      <c r="CC173" s="84"/>
      <c r="CD173" s="84"/>
      <c r="CE173" s="84"/>
      <c r="CF173" s="84"/>
      <c r="CG173" s="84"/>
      <c r="CH173" s="84"/>
      <c r="CI173" s="84"/>
      <c r="CJ173" s="84"/>
      <c r="CK173" s="84"/>
      <c r="CL173" s="84"/>
      <c r="CM173" s="84"/>
      <c r="CN173" s="84"/>
      <c r="CO173" s="84"/>
      <c r="CP173" s="84"/>
      <c r="CQ173" s="84"/>
      <c r="CR173" s="84"/>
      <c r="CS173" s="84"/>
      <c r="CT173" s="84"/>
      <c r="CU173" s="84"/>
      <c r="CV173" s="84"/>
      <c r="CW173" s="84"/>
      <c r="CX173" s="84"/>
      <c r="CY173" s="84"/>
      <c r="CZ173" s="84"/>
      <c r="DA173" s="84"/>
      <c r="DB173" s="84"/>
      <c r="DC173" s="85"/>
    </row>
    <row r="174" customFormat="false" ht="18.75" hidden="true" customHeight="false" outlineLevel="0" collapsed="false">
      <c r="A174" s="70" t="n">
        <f aca="false">(ROW()-6)/2</f>
        <v>84</v>
      </c>
      <c r="B174" s="100" t="n">
        <f aca="false">B173</f>
        <v>42</v>
      </c>
      <c r="C174" s="101" t="str">
        <f aca="false">C173</f>
        <v>コース一覧画面</v>
      </c>
      <c r="D174" s="102" t="str">
        <f aca="false">D173</f>
        <v>コース一覧画面の新規作成</v>
      </c>
      <c r="E174" s="74" t="str">
        <f aca="false">E172</f>
        <v>講師</v>
      </c>
      <c r="F174" s="74" t="str">
        <f aca="false">F172</f>
        <v>中級</v>
      </c>
      <c r="G174" s="74" t="str">
        <f aca="false">G172</f>
        <v>A</v>
      </c>
      <c r="H174" s="77" t="s">
        <v>31</v>
      </c>
      <c r="I174" s="78" t="n">
        <f aca="false">変更管理台帳!$AX48</f>
        <v>3.77142857142857</v>
      </c>
      <c r="J174" s="79" t="s">
        <v>32</v>
      </c>
      <c r="K174" s="80" t="n">
        <v>45355</v>
      </c>
      <c r="L174" s="81" t="n">
        <f aca="false">IF($K174&lt;&gt;"",WORKDAY($K174,$I174 -0.11,祝日・休校日!$B$3:$B$62),"")</f>
        <v>45358</v>
      </c>
      <c r="M174" s="76"/>
      <c r="N174" s="82" t="n">
        <f aca="false">IF(MAX(O174:DC174)&lt;&gt;0,IF(MAX(O175:DC175)/MAX(O174:DC174)=1,1,MAX(O175:DC175)/MAX(O174:DC174)),0)</f>
        <v>0</v>
      </c>
      <c r="O174" s="83"/>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5"/>
      <c r="AT174" s="86"/>
      <c r="AU174" s="84"/>
      <c r="AV174" s="84"/>
      <c r="AW174" s="84"/>
      <c r="AX174" s="84"/>
      <c r="AY174" s="84"/>
      <c r="AZ174" s="84"/>
      <c r="BA174" s="84"/>
      <c r="BB174" s="84"/>
      <c r="BC174" s="84"/>
      <c r="BD174" s="84"/>
      <c r="BE174" s="84"/>
      <c r="BF174" s="84"/>
      <c r="BG174" s="84"/>
      <c r="BH174" s="84"/>
      <c r="BI174" s="84"/>
      <c r="BJ174" s="84"/>
      <c r="BK174" s="84"/>
      <c r="BL174" s="84"/>
      <c r="BM174" s="84"/>
      <c r="BN174" s="84"/>
      <c r="BO174" s="84"/>
      <c r="BP174" s="84"/>
      <c r="BQ174" s="84"/>
      <c r="BR174" s="84"/>
      <c r="BS174" s="84"/>
      <c r="BT174" s="84"/>
      <c r="BU174" s="84"/>
      <c r="BV174" s="84"/>
      <c r="BW174" s="84"/>
      <c r="BX174" s="85"/>
      <c r="BY174" s="86"/>
      <c r="BZ174" s="84"/>
      <c r="CA174" s="84"/>
      <c r="CB174" s="84"/>
      <c r="CC174" s="84"/>
      <c r="CD174" s="84"/>
      <c r="CE174" s="84"/>
      <c r="CF174" s="84"/>
      <c r="CG174" s="84"/>
      <c r="CH174" s="84"/>
      <c r="CI174" s="84"/>
      <c r="CJ174" s="84"/>
      <c r="CK174" s="84"/>
      <c r="CL174" s="84"/>
      <c r="CM174" s="84"/>
      <c r="CN174" s="84"/>
      <c r="CO174" s="84"/>
      <c r="CP174" s="84"/>
      <c r="CQ174" s="84"/>
      <c r="CR174" s="84"/>
      <c r="CS174" s="84"/>
      <c r="CT174" s="84"/>
      <c r="CU174" s="84"/>
      <c r="CV174" s="84"/>
      <c r="CW174" s="84"/>
      <c r="CX174" s="84"/>
      <c r="CY174" s="84"/>
      <c r="CZ174" s="84"/>
      <c r="DA174" s="84"/>
      <c r="DB174" s="84"/>
      <c r="DC174" s="85"/>
    </row>
    <row r="175" customFormat="false" ht="18.75" hidden="true" customHeight="false" outlineLevel="0" collapsed="false">
      <c r="A175" s="87" t="n">
        <f aca="false">A174</f>
        <v>84</v>
      </c>
      <c r="B175" s="105" t="n">
        <f aca="false">B174</f>
        <v>42</v>
      </c>
      <c r="C175" s="106" t="str">
        <f aca="false">C174</f>
        <v>コース一覧画面</v>
      </c>
      <c r="D175" s="107" t="str">
        <f aca="false">D174</f>
        <v>コース一覧画面の新規作成</v>
      </c>
      <c r="E175" s="91" t="str">
        <f aca="false">E174</f>
        <v>講師</v>
      </c>
      <c r="F175" s="91" t="str">
        <f aca="false">F174</f>
        <v>中級</v>
      </c>
      <c r="G175" s="91" t="str">
        <f aca="false">G174</f>
        <v>A</v>
      </c>
      <c r="H175" s="92" t="str">
        <f aca="false">H174</f>
        <v>製造</v>
      </c>
      <c r="I175" s="93" t="n">
        <f aca="false">I174</f>
        <v>3.77142857142857</v>
      </c>
      <c r="J175" s="94" t="s">
        <v>33</v>
      </c>
      <c r="K175" s="95"/>
      <c r="L175" s="96"/>
      <c r="M175" s="97" t="n">
        <f aca="false">M174</f>
        <v>0</v>
      </c>
      <c r="N175" s="98" t="n">
        <f aca="false">N174</f>
        <v>0</v>
      </c>
      <c r="O175" s="83"/>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5"/>
      <c r="AT175" s="86"/>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5"/>
      <c r="BY175" s="86"/>
      <c r="BZ175" s="84"/>
      <c r="CA175" s="84"/>
      <c r="CB175" s="84"/>
      <c r="CC175" s="84"/>
      <c r="CD175" s="84"/>
      <c r="CE175" s="84"/>
      <c r="CF175" s="84"/>
      <c r="CG175" s="84"/>
      <c r="CH175" s="84"/>
      <c r="CI175" s="84"/>
      <c r="CJ175" s="84"/>
      <c r="CK175" s="84"/>
      <c r="CL175" s="84"/>
      <c r="CM175" s="84"/>
      <c r="CN175" s="84"/>
      <c r="CO175" s="84"/>
      <c r="CP175" s="84"/>
      <c r="CQ175" s="84"/>
      <c r="CR175" s="84"/>
      <c r="CS175" s="84"/>
      <c r="CT175" s="84"/>
      <c r="CU175" s="84"/>
      <c r="CV175" s="84"/>
      <c r="CW175" s="84"/>
      <c r="CX175" s="84"/>
      <c r="CY175" s="84"/>
      <c r="CZ175" s="84"/>
      <c r="DA175" s="84"/>
      <c r="DB175" s="84"/>
      <c r="DC175" s="85"/>
    </row>
    <row r="176" customFormat="false" ht="18.75" hidden="true" customHeight="false" outlineLevel="0" collapsed="false">
      <c r="A176" s="99" t="n">
        <f aca="false">(ROW()-6)/2</f>
        <v>85</v>
      </c>
      <c r="B176" s="100" t="n">
        <f aca="false">B175</f>
        <v>42</v>
      </c>
      <c r="C176" s="101" t="str">
        <f aca="false">C175</f>
        <v>コース一覧画面</v>
      </c>
      <c r="D176" s="102" t="str">
        <f aca="false">D175</f>
        <v>コース一覧画面の新規作成</v>
      </c>
      <c r="E176" s="74" t="str">
        <f aca="false">E174</f>
        <v>講師</v>
      </c>
      <c r="F176" s="74" t="str">
        <f aca="false">F174</f>
        <v>中級</v>
      </c>
      <c r="G176" s="74" t="str">
        <f aca="false">G174</f>
        <v>A</v>
      </c>
      <c r="H176" s="103" t="s">
        <v>34</v>
      </c>
      <c r="I176" s="78" t="n">
        <f aca="false">変更管理台帳!$BW48</f>
        <v>2.68571428571429</v>
      </c>
      <c r="J176" s="79" t="s">
        <v>32</v>
      </c>
      <c r="K176" s="81" t="n">
        <f aca="false">IF($L174&lt;&gt;"",WORKDAY($L174,1,祝日・休校日!$B$3:$B$62),"")</f>
        <v>45359</v>
      </c>
      <c r="L176" s="81" t="n">
        <f aca="false">IF($K176&lt;&gt;"",WORKDAY($K176,$I176 -0.11,祝日・休校日!$B$3:$B$62),"")</f>
        <v>45363</v>
      </c>
      <c r="M176" s="76" t="n">
        <f aca="false">M175</f>
        <v>0</v>
      </c>
      <c r="N176" s="82" t="n">
        <f aca="false">IF(MAX(O176:DC176)&lt;&gt;0,IF(MAX(O177:DC177)/MAX(O176:DC176)=1,1,MAX(O177:DC177)/MAX(O176:DC176)),0)</f>
        <v>0</v>
      </c>
      <c r="O176" s="83"/>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5"/>
      <c r="AT176" s="86"/>
      <c r="AU176" s="84"/>
      <c r="AV176" s="84"/>
      <c r="AW176" s="84"/>
      <c r="AX176" s="84"/>
      <c r="AY176" s="84"/>
      <c r="AZ176" s="84"/>
      <c r="BA176" s="84"/>
      <c r="BB176" s="84"/>
      <c r="BC176" s="84"/>
      <c r="BD176" s="84"/>
      <c r="BE176" s="84"/>
      <c r="BF176" s="84"/>
      <c r="BG176" s="84"/>
      <c r="BH176" s="84"/>
      <c r="BI176" s="84"/>
      <c r="BJ176" s="84"/>
      <c r="BK176" s="84"/>
      <c r="BL176" s="84"/>
      <c r="BM176" s="84"/>
      <c r="BN176" s="84"/>
      <c r="BO176" s="84"/>
      <c r="BP176" s="84"/>
      <c r="BQ176" s="84"/>
      <c r="BR176" s="84"/>
      <c r="BS176" s="84"/>
      <c r="BT176" s="84"/>
      <c r="BU176" s="84"/>
      <c r="BV176" s="84"/>
      <c r="BW176" s="84"/>
      <c r="BX176" s="85"/>
      <c r="BY176" s="86"/>
      <c r="BZ176" s="84"/>
      <c r="CA176" s="84"/>
      <c r="CB176" s="84"/>
      <c r="CC176" s="84"/>
      <c r="CD176" s="84"/>
      <c r="CE176" s="84"/>
      <c r="CF176" s="84"/>
      <c r="CG176" s="84"/>
      <c r="CH176" s="84"/>
      <c r="CI176" s="84"/>
      <c r="CJ176" s="84"/>
      <c r="CK176" s="84"/>
      <c r="CL176" s="84"/>
      <c r="CM176" s="84"/>
      <c r="CN176" s="84"/>
      <c r="CO176" s="84"/>
      <c r="CP176" s="84"/>
      <c r="CQ176" s="84"/>
      <c r="CR176" s="84"/>
      <c r="CS176" s="84"/>
      <c r="CT176" s="84"/>
      <c r="CU176" s="84"/>
      <c r="CV176" s="84"/>
      <c r="CW176" s="84"/>
      <c r="CX176" s="84"/>
      <c r="CY176" s="84"/>
      <c r="CZ176" s="84"/>
      <c r="DA176" s="84"/>
      <c r="DB176" s="84"/>
      <c r="DC176" s="85"/>
    </row>
    <row r="177" customFormat="false" ht="18.75" hidden="true" customHeight="false" outlineLevel="0" collapsed="false">
      <c r="A177" s="104" t="n">
        <f aca="false">A176</f>
        <v>85</v>
      </c>
      <c r="B177" s="105" t="n">
        <f aca="false">B176</f>
        <v>42</v>
      </c>
      <c r="C177" s="106" t="str">
        <f aca="false">C176</f>
        <v>コース一覧画面</v>
      </c>
      <c r="D177" s="107" t="str">
        <f aca="false">D176</f>
        <v>コース一覧画面の新規作成</v>
      </c>
      <c r="E177" s="91" t="str">
        <f aca="false">E176</f>
        <v>講師</v>
      </c>
      <c r="F177" s="91" t="str">
        <f aca="false">F176</f>
        <v>中級</v>
      </c>
      <c r="G177" s="91" t="str">
        <f aca="false">G176</f>
        <v>A</v>
      </c>
      <c r="H177" s="108" t="str">
        <f aca="false">H176</f>
        <v>試験</v>
      </c>
      <c r="I177" s="109" t="n">
        <f aca="false">I176</f>
        <v>2.68571428571429</v>
      </c>
      <c r="J177" s="94" t="s">
        <v>33</v>
      </c>
      <c r="K177" s="110"/>
      <c r="L177" s="96"/>
      <c r="M177" s="97" t="n">
        <f aca="false">M176</f>
        <v>0</v>
      </c>
      <c r="N177" s="98" t="n">
        <f aca="false">N176</f>
        <v>0</v>
      </c>
      <c r="O177" s="83"/>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5"/>
      <c r="AT177" s="86"/>
      <c r="AU177" s="84"/>
      <c r="AV177" s="84"/>
      <c r="AW177" s="84"/>
      <c r="AX177" s="84"/>
      <c r="AY177" s="84"/>
      <c r="AZ177" s="84"/>
      <c r="BA177" s="84"/>
      <c r="BB177" s="84"/>
      <c r="BC177" s="84"/>
      <c r="BD177" s="84"/>
      <c r="BE177" s="84"/>
      <c r="BF177" s="84"/>
      <c r="BG177" s="84"/>
      <c r="BH177" s="84"/>
      <c r="BI177" s="84"/>
      <c r="BJ177" s="84"/>
      <c r="BK177" s="84"/>
      <c r="BL177" s="84"/>
      <c r="BM177" s="84"/>
      <c r="BN177" s="84"/>
      <c r="BO177" s="84"/>
      <c r="BP177" s="84"/>
      <c r="BQ177" s="84"/>
      <c r="BR177" s="84"/>
      <c r="BS177" s="84"/>
      <c r="BT177" s="84"/>
      <c r="BU177" s="84"/>
      <c r="BV177" s="84"/>
      <c r="BW177" s="84"/>
      <c r="BX177" s="85"/>
      <c r="BY177" s="86"/>
      <c r="BZ177" s="84"/>
      <c r="CA177" s="84"/>
      <c r="CB177" s="84"/>
      <c r="CC177" s="84"/>
      <c r="CD177" s="84"/>
      <c r="CE177" s="84"/>
      <c r="CF177" s="84"/>
      <c r="CG177" s="84"/>
      <c r="CH177" s="84"/>
      <c r="CI177" s="84"/>
      <c r="CJ177" s="84"/>
      <c r="CK177" s="84"/>
      <c r="CL177" s="84"/>
      <c r="CM177" s="84"/>
      <c r="CN177" s="84"/>
      <c r="CO177" s="84"/>
      <c r="CP177" s="84"/>
      <c r="CQ177" s="84"/>
      <c r="CR177" s="84"/>
      <c r="CS177" s="84"/>
      <c r="CT177" s="84"/>
      <c r="CU177" s="84"/>
      <c r="CV177" s="84"/>
      <c r="CW177" s="84"/>
      <c r="CX177" s="84"/>
      <c r="CY177" s="84"/>
      <c r="CZ177" s="84"/>
      <c r="DA177" s="84"/>
      <c r="DB177" s="84"/>
      <c r="DC177" s="85"/>
    </row>
    <row r="178" customFormat="false" ht="18.75" hidden="true" customHeight="false" outlineLevel="0" collapsed="false">
      <c r="A178" s="70" t="n">
        <f aca="false">(ROW()-6)/2</f>
        <v>86</v>
      </c>
      <c r="B178" s="71" t="n">
        <f aca="false">変更管理台帳!$A49</f>
        <v>43</v>
      </c>
      <c r="C178" s="72" t="str">
        <f aca="false">変更管理台帳!$B49</f>
        <v>ユーザー一覧画面</v>
      </c>
      <c r="D178" s="73" t="str">
        <f aca="false">変更管理台帳!$C49</f>
        <v>ユーザー一覧画面の新規作成</v>
      </c>
      <c r="E178" s="74" t="str">
        <f aca="false">変更管理台帳!$G49</f>
        <v>講師</v>
      </c>
      <c r="F178" s="75" t="str">
        <f aca="false">変更管理台帳!$K49</f>
        <v>中級</v>
      </c>
      <c r="G178" s="76" t="str">
        <f aca="false">変更管理台帳!$L49</f>
        <v>A</v>
      </c>
      <c r="H178" s="112" t="s">
        <v>36</v>
      </c>
      <c r="I178" s="78" t="n">
        <f aca="false">変更管理台帳!$AE49</f>
        <v>2.34285714285714</v>
      </c>
      <c r="J178" s="79" t="s">
        <v>32</v>
      </c>
      <c r="K178" s="80" t="n">
        <v>45355</v>
      </c>
      <c r="L178" s="81" t="n">
        <f aca="false">IF($K178&lt;&gt;"",WORKDAY($K178,$I178 -0.11,祝日・休校日!$B$3:$B$62),"")</f>
        <v>45357</v>
      </c>
      <c r="M178" s="76"/>
      <c r="N178" s="82" t="n">
        <f aca="false">IF(MAX(O178:DC178)&lt;&gt;0,IF(MAX(O179:DC179)/MAX(O178:DC178)=1,1,MAX(O179:DC179)/MAX(O178:DC178)),0)</f>
        <v>0</v>
      </c>
      <c r="O178" s="83"/>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5"/>
      <c r="AT178" s="86"/>
      <c r="AU178" s="84"/>
      <c r="AV178" s="84"/>
      <c r="AW178" s="84"/>
      <c r="AX178" s="84"/>
      <c r="AY178" s="84"/>
      <c r="AZ178" s="84"/>
      <c r="BA178" s="84"/>
      <c r="BB178" s="84"/>
      <c r="BC178" s="84"/>
      <c r="BD178" s="84"/>
      <c r="BE178" s="84"/>
      <c r="BF178" s="84"/>
      <c r="BG178" s="84"/>
      <c r="BH178" s="84"/>
      <c r="BI178" s="84"/>
      <c r="BJ178" s="84"/>
      <c r="BK178" s="84"/>
      <c r="BL178" s="84"/>
      <c r="BM178" s="84"/>
      <c r="BN178" s="84"/>
      <c r="BO178" s="84"/>
      <c r="BP178" s="84"/>
      <c r="BQ178" s="84"/>
      <c r="BR178" s="84"/>
      <c r="BS178" s="84"/>
      <c r="BT178" s="84"/>
      <c r="BU178" s="84"/>
      <c r="BV178" s="84"/>
      <c r="BW178" s="84"/>
      <c r="BX178" s="85"/>
      <c r="BY178" s="86"/>
      <c r="BZ178" s="84"/>
      <c r="CA178" s="84"/>
      <c r="CB178" s="84"/>
      <c r="CC178" s="84"/>
      <c r="CD178" s="84"/>
      <c r="CE178" s="84"/>
      <c r="CF178" s="84"/>
      <c r="CG178" s="84"/>
      <c r="CH178" s="84"/>
      <c r="CI178" s="84"/>
      <c r="CJ178" s="84"/>
      <c r="CK178" s="84"/>
      <c r="CL178" s="84"/>
      <c r="CM178" s="84"/>
      <c r="CN178" s="84"/>
      <c r="CO178" s="84"/>
      <c r="CP178" s="84"/>
      <c r="CQ178" s="84"/>
      <c r="CR178" s="84"/>
      <c r="CS178" s="84"/>
      <c r="CT178" s="84"/>
      <c r="CU178" s="84"/>
      <c r="CV178" s="84"/>
      <c r="CW178" s="84"/>
      <c r="CX178" s="84"/>
      <c r="CY178" s="84"/>
      <c r="CZ178" s="84"/>
      <c r="DA178" s="84"/>
      <c r="DB178" s="84"/>
      <c r="DC178" s="85"/>
    </row>
    <row r="179" customFormat="false" ht="18.75" hidden="true" customHeight="false" outlineLevel="0" collapsed="false">
      <c r="A179" s="87" t="n">
        <f aca="false">A178</f>
        <v>86</v>
      </c>
      <c r="B179" s="88" t="n">
        <f aca="false">B178</f>
        <v>43</v>
      </c>
      <c r="C179" s="89" t="str">
        <f aca="false">C178</f>
        <v>ユーザー一覧画面</v>
      </c>
      <c r="D179" s="90" t="str">
        <f aca="false">D178</f>
        <v>ユーザー一覧画面の新規作成</v>
      </c>
      <c r="E179" s="91" t="str">
        <f aca="false">E178</f>
        <v>講師</v>
      </c>
      <c r="F179" s="91" t="str">
        <f aca="false">F178</f>
        <v>中級</v>
      </c>
      <c r="G179" s="91" t="str">
        <f aca="false">G178</f>
        <v>A</v>
      </c>
      <c r="H179" s="113" t="str">
        <f aca="false">H178</f>
        <v>設計</v>
      </c>
      <c r="I179" s="93" t="n">
        <f aca="false">I178</f>
        <v>2.34285714285714</v>
      </c>
      <c r="J179" s="94" t="s">
        <v>33</v>
      </c>
      <c r="K179" s="95"/>
      <c r="L179" s="96"/>
      <c r="M179" s="97" t="n">
        <f aca="false">M178</f>
        <v>0</v>
      </c>
      <c r="N179" s="98" t="n">
        <f aca="false">N178</f>
        <v>0</v>
      </c>
      <c r="O179" s="83"/>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5"/>
      <c r="AT179" s="86"/>
      <c r="AU179" s="84"/>
      <c r="AV179" s="84"/>
      <c r="AW179" s="84"/>
      <c r="AX179" s="84"/>
      <c r="AY179" s="84"/>
      <c r="AZ179" s="84"/>
      <c r="BA179" s="84"/>
      <c r="BB179" s="84"/>
      <c r="BC179" s="84"/>
      <c r="BD179" s="84"/>
      <c r="BE179" s="84"/>
      <c r="BF179" s="84"/>
      <c r="BG179" s="84"/>
      <c r="BH179" s="84"/>
      <c r="BI179" s="84"/>
      <c r="BJ179" s="84"/>
      <c r="BK179" s="84"/>
      <c r="BL179" s="84"/>
      <c r="BM179" s="84"/>
      <c r="BN179" s="84"/>
      <c r="BO179" s="84"/>
      <c r="BP179" s="84"/>
      <c r="BQ179" s="84"/>
      <c r="BR179" s="84"/>
      <c r="BS179" s="84"/>
      <c r="BT179" s="84"/>
      <c r="BU179" s="84"/>
      <c r="BV179" s="84"/>
      <c r="BW179" s="84"/>
      <c r="BX179" s="85"/>
      <c r="BY179" s="86"/>
      <c r="BZ179" s="84"/>
      <c r="CA179" s="84"/>
      <c r="CB179" s="84"/>
      <c r="CC179" s="84"/>
      <c r="CD179" s="84"/>
      <c r="CE179" s="84"/>
      <c r="CF179" s="84"/>
      <c r="CG179" s="84"/>
      <c r="CH179" s="84"/>
      <c r="CI179" s="84"/>
      <c r="CJ179" s="84"/>
      <c r="CK179" s="84"/>
      <c r="CL179" s="84"/>
      <c r="CM179" s="84"/>
      <c r="CN179" s="84"/>
      <c r="CO179" s="84"/>
      <c r="CP179" s="84"/>
      <c r="CQ179" s="84"/>
      <c r="CR179" s="84"/>
      <c r="CS179" s="84"/>
      <c r="CT179" s="84"/>
      <c r="CU179" s="84"/>
      <c r="CV179" s="84"/>
      <c r="CW179" s="84"/>
      <c r="CX179" s="84"/>
      <c r="CY179" s="84"/>
      <c r="CZ179" s="84"/>
      <c r="DA179" s="84"/>
      <c r="DB179" s="84"/>
      <c r="DC179" s="85"/>
    </row>
    <row r="180" customFormat="false" ht="18.75" hidden="true" customHeight="false" outlineLevel="0" collapsed="false">
      <c r="A180" s="70" t="n">
        <f aca="false">(ROW()-6)/2</f>
        <v>87</v>
      </c>
      <c r="B180" s="100" t="n">
        <f aca="false">B179</f>
        <v>43</v>
      </c>
      <c r="C180" s="101" t="str">
        <f aca="false">C179</f>
        <v>ユーザー一覧画面</v>
      </c>
      <c r="D180" s="102" t="str">
        <f aca="false">D179</f>
        <v>ユーザー一覧画面の新規作成</v>
      </c>
      <c r="E180" s="74" t="str">
        <f aca="false">E178</f>
        <v>講師</v>
      </c>
      <c r="F180" s="74" t="str">
        <f aca="false">F178</f>
        <v>中級</v>
      </c>
      <c r="G180" s="74" t="str">
        <f aca="false">G178</f>
        <v>A</v>
      </c>
      <c r="H180" s="77" t="s">
        <v>31</v>
      </c>
      <c r="I180" s="78" t="n">
        <f aca="false">変更管理台帳!$AX49</f>
        <v>4.88571428571429</v>
      </c>
      <c r="J180" s="79" t="s">
        <v>32</v>
      </c>
      <c r="K180" s="81" t="n">
        <f aca="false">IF($L178&lt;&gt;"",WORKDAY($L178,1,祝日・休校日!$B$3:$B$62),"")</f>
        <v>45358</v>
      </c>
      <c r="L180" s="81" t="n">
        <f aca="false">IF($K180&lt;&gt;"",WORKDAY($K180,$I180 -0.11,祝日・休校日!$B$3:$B$62),"")</f>
        <v>45364</v>
      </c>
      <c r="M180" s="76" t="n">
        <f aca="false">M179</f>
        <v>0</v>
      </c>
      <c r="N180" s="82" t="n">
        <f aca="false">IF(MAX(O180:DC180)&lt;&gt;0,IF(MAX(O181:DC181)/MAX(O180:DC180)=1,1,MAX(O181:DC181)/MAX(O180:DC180)),0)</f>
        <v>0</v>
      </c>
      <c r="O180" s="83"/>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5"/>
      <c r="AT180" s="86"/>
      <c r="AU180" s="84"/>
      <c r="AV180" s="84"/>
      <c r="AW180" s="84"/>
      <c r="AX180" s="84"/>
      <c r="AY180" s="84"/>
      <c r="AZ180" s="84"/>
      <c r="BA180" s="84"/>
      <c r="BB180" s="84"/>
      <c r="BC180" s="84"/>
      <c r="BD180" s="84"/>
      <c r="BE180" s="84"/>
      <c r="BF180" s="84"/>
      <c r="BG180" s="84"/>
      <c r="BH180" s="84"/>
      <c r="BI180" s="84"/>
      <c r="BJ180" s="84"/>
      <c r="BK180" s="84"/>
      <c r="BL180" s="84"/>
      <c r="BM180" s="84"/>
      <c r="BN180" s="84"/>
      <c r="BO180" s="84"/>
      <c r="BP180" s="84"/>
      <c r="BQ180" s="84"/>
      <c r="BR180" s="84"/>
      <c r="BS180" s="84"/>
      <c r="BT180" s="84"/>
      <c r="BU180" s="84"/>
      <c r="BV180" s="84"/>
      <c r="BW180" s="84"/>
      <c r="BX180" s="85"/>
      <c r="BY180" s="86"/>
      <c r="BZ180" s="84"/>
      <c r="CA180" s="84"/>
      <c r="CB180" s="84"/>
      <c r="CC180" s="84"/>
      <c r="CD180" s="84"/>
      <c r="CE180" s="84"/>
      <c r="CF180" s="84"/>
      <c r="CG180" s="84"/>
      <c r="CH180" s="84"/>
      <c r="CI180" s="84"/>
      <c r="CJ180" s="84"/>
      <c r="CK180" s="84"/>
      <c r="CL180" s="84"/>
      <c r="CM180" s="84"/>
      <c r="CN180" s="84"/>
      <c r="CO180" s="84"/>
      <c r="CP180" s="84"/>
      <c r="CQ180" s="84"/>
      <c r="CR180" s="84"/>
      <c r="CS180" s="84"/>
      <c r="CT180" s="84"/>
      <c r="CU180" s="84"/>
      <c r="CV180" s="84"/>
      <c r="CW180" s="84"/>
      <c r="CX180" s="84"/>
      <c r="CY180" s="84"/>
      <c r="CZ180" s="84"/>
      <c r="DA180" s="84"/>
      <c r="DB180" s="84"/>
      <c r="DC180" s="85"/>
    </row>
    <row r="181" customFormat="false" ht="18.75" hidden="true" customHeight="false" outlineLevel="0" collapsed="false">
      <c r="A181" s="87" t="n">
        <f aca="false">A180</f>
        <v>87</v>
      </c>
      <c r="B181" s="105" t="n">
        <f aca="false">B180</f>
        <v>43</v>
      </c>
      <c r="C181" s="106" t="str">
        <f aca="false">C180</f>
        <v>ユーザー一覧画面</v>
      </c>
      <c r="D181" s="107" t="str">
        <f aca="false">D180</f>
        <v>ユーザー一覧画面の新規作成</v>
      </c>
      <c r="E181" s="91" t="str">
        <f aca="false">E180</f>
        <v>講師</v>
      </c>
      <c r="F181" s="91" t="str">
        <f aca="false">F180</f>
        <v>中級</v>
      </c>
      <c r="G181" s="91" t="str">
        <f aca="false">G180</f>
        <v>A</v>
      </c>
      <c r="H181" s="92" t="str">
        <f aca="false">H180</f>
        <v>製造</v>
      </c>
      <c r="I181" s="93" t="n">
        <f aca="false">I180</f>
        <v>4.88571428571429</v>
      </c>
      <c r="J181" s="94" t="s">
        <v>33</v>
      </c>
      <c r="K181" s="110"/>
      <c r="L181" s="96"/>
      <c r="M181" s="97" t="n">
        <f aca="false">M180</f>
        <v>0</v>
      </c>
      <c r="N181" s="98" t="n">
        <f aca="false">N180</f>
        <v>0</v>
      </c>
      <c r="O181" s="83"/>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5"/>
      <c r="AT181" s="86"/>
      <c r="AU181" s="84"/>
      <c r="AV181" s="84"/>
      <c r="AW181" s="84"/>
      <c r="AX181" s="84"/>
      <c r="AY181" s="84"/>
      <c r="AZ181" s="84"/>
      <c r="BA181" s="84"/>
      <c r="BB181" s="84"/>
      <c r="BC181" s="84"/>
      <c r="BD181" s="84"/>
      <c r="BE181" s="84"/>
      <c r="BF181" s="84"/>
      <c r="BG181" s="84"/>
      <c r="BH181" s="84"/>
      <c r="BI181" s="84"/>
      <c r="BJ181" s="84"/>
      <c r="BK181" s="84"/>
      <c r="BL181" s="84"/>
      <c r="BM181" s="84"/>
      <c r="BN181" s="84"/>
      <c r="BO181" s="84"/>
      <c r="BP181" s="84"/>
      <c r="BQ181" s="84"/>
      <c r="BR181" s="84"/>
      <c r="BS181" s="84"/>
      <c r="BT181" s="84"/>
      <c r="BU181" s="84"/>
      <c r="BV181" s="84"/>
      <c r="BW181" s="84"/>
      <c r="BX181" s="85"/>
      <c r="BY181" s="86"/>
      <c r="BZ181" s="84"/>
      <c r="CA181" s="84"/>
      <c r="CB181" s="84"/>
      <c r="CC181" s="84"/>
      <c r="CD181" s="84"/>
      <c r="CE181" s="84"/>
      <c r="CF181" s="84"/>
      <c r="CG181" s="84"/>
      <c r="CH181" s="84"/>
      <c r="CI181" s="84"/>
      <c r="CJ181" s="84"/>
      <c r="CK181" s="84"/>
      <c r="CL181" s="84"/>
      <c r="CM181" s="84"/>
      <c r="CN181" s="84"/>
      <c r="CO181" s="84"/>
      <c r="CP181" s="84"/>
      <c r="CQ181" s="84"/>
      <c r="CR181" s="84"/>
      <c r="CS181" s="84"/>
      <c r="CT181" s="84"/>
      <c r="CU181" s="84"/>
      <c r="CV181" s="84"/>
      <c r="CW181" s="84"/>
      <c r="CX181" s="84"/>
      <c r="CY181" s="84"/>
      <c r="CZ181" s="84"/>
      <c r="DA181" s="84"/>
      <c r="DB181" s="84"/>
      <c r="DC181" s="85"/>
    </row>
    <row r="182" customFormat="false" ht="18.75" hidden="true" customHeight="false" outlineLevel="0" collapsed="false">
      <c r="A182" s="99" t="n">
        <f aca="false">(ROW()-6)/2</f>
        <v>88</v>
      </c>
      <c r="B182" s="100" t="n">
        <f aca="false">B181</f>
        <v>43</v>
      </c>
      <c r="C182" s="101" t="str">
        <f aca="false">C181</f>
        <v>ユーザー一覧画面</v>
      </c>
      <c r="D182" s="102" t="str">
        <f aca="false">D181</f>
        <v>ユーザー一覧画面の新規作成</v>
      </c>
      <c r="E182" s="74" t="str">
        <f aca="false">E180</f>
        <v>講師</v>
      </c>
      <c r="F182" s="74" t="str">
        <f aca="false">F180</f>
        <v>中級</v>
      </c>
      <c r="G182" s="74" t="str">
        <f aca="false">G180</f>
        <v>A</v>
      </c>
      <c r="H182" s="103" t="s">
        <v>34</v>
      </c>
      <c r="I182" s="78" t="n">
        <f aca="false">変更管理台帳!$BW49</f>
        <v>3.51428571428571</v>
      </c>
      <c r="J182" s="79" t="s">
        <v>32</v>
      </c>
      <c r="K182" s="81" t="n">
        <f aca="false">IF($L180&lt;&gt;"",WORKDAY($L180,1,祝日・休校日!$B$3:$B$62),"")</f>
        <v>45365</v>
      </c>
      <c r="L182" s="81" t="n">
        <f aca="false">IF($K182&lt;&gt;"",WORKDAY($K182,$I182 -0.11,祝日・休校日!$B$3:$B$62),"")</f>
        <v>45370</v>
      </c>
      <c r="M182" s="76" t="n">
        <f aca="false">M181</f>
        <v>0</v>
      </c>
      <c r="N182" s="82" t="n">
        <f aca="false">IF(MAX(O182:DC182)&lt;&gt;0,IF(MAX(O183:DC183)/MAX(O182:DC182)=1,1,MAX(O183:DC183)/MAX(O182:DC182)),0)</f>
        <v>0</v>
      </c>
      <c r="O182" s="83"/>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5"/>
      <c r="AT182" s="86"/>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5"/>
      <c r="BY182" s="86"/>
      <c r="BZ182" s="84"/>
      <c r="CA182" s="84"/>
      <c r="CB182" s="84"/>
      <c r="CC182" s="84"/>
      <c r="CD182" s="84"/>
      <c r="CE182" s="84"/>
      <c r="CF182" s="84"/>
      <c r="CG182" s="84"/>
      <c r="CH182" s="84"/>
      <c r="CI182" s="84"/>
      <c r="CJ182" s="84"/>
      <c r="CK182" s="84"/>
      <c r="CL182" s="84"/>
      <c r="CM182" s="84"/>
      <c r="CN182" s="84"/>
      <c r="CO182" s="84"/>
      <c r="CP182" s="84"/>
      <c r="CQ182" s="84"/>
      <c r="CR182" s="84"/>
      <c r="CS182" s="84"/>
      <c r="CT182" s="84"/>
      <c r="CU182" s="84"/>
      <c r="CV182" s="84"/>
      <c r="CW182" s="84"/>
      <c r="CX182" s="84"/>
      <c r="CY182" s="84"/>
      <c r="CZ182" s="84"/>
      <c r="DA182" s="84"/>
      <c r="DB182" s="84"/>
      <c r="DC182" s="85"/>
    </row>
    <row r="183" customFormat="false" ht="18.75" hidden="true" customHeight="false" outlineLevel="0" collapsed="false">
      <c r="A183" s="104" t="n">
        <f aca="false">A182</f>
        <v>88</v>
      </c>
      <c r="B183" s="105" t="n">
        <f aca="false">B182</f>
        <v>43</v>
      </c>
      <c r="C183" s="106" t="str">
        <f aca="false">C182</f>
        <v>ユーザー一覧画面</v>
      </c>
      <c r="D183" s="107" t="str">
        <f aca="false">D182</f>
        <v>ユーザー一覧画面の新規作成</v>
      </c>
      <c r="E183" s="91" t="str">
        <f aca="false">E182</f>
        <v>講師</v>
      </c>
      <c r="F183" s="91" t="str">
        <f aca="false">F182</f>
        <v>中級</v>
      </c>
      <c r="G183" s="91" t="str">
        <f aca="false">G182</f>
        <v>A</v>
      </c>
      <c r="H183" s="108" t="str">
        <f aca="false">H182</f>
        <v>試験</v>
      </c>
      <c r="I183" s="109" t="n">
        <f aca="false">I182</f>
        <v>3.51428571428571</v>
      </c>
      <c r="J183" s="94" t="s">
        <v>33</v>
      </c>
      <c r="K183" s="110"/>
      <c r="L183" s="96"/>
      <c r="M183" s="97" t="n">
        <f aca="false">M182</f>
        <v>0</v>
      </c>
      <c r="N183" s="98" t="n">
        <f aca="false">N182</f>
        <v>0</v>
      </c>
      <c r="O183" s="83"/>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5"/>
      <c r="AT183" s="86"/>
      <c r="AU183" s="84"/>
      <c r="AV183" s="84"/>
      <c r="AW183" s="84"/>
      <c r="AX183" s="84"/>
      <c r="AY183" s="84"/>
      <c r="AZ183" s="84"/>
      <c r="BA183" s="84"/>
      <c r="BB183" s="84"/>
      <c r="BC183" s="84"/>
      <c r="BD183" s="84"/>
      <c r="BE183" s="84"/>
      <c r="BF183" s="84"/>
      <c r="BG183" s="84"/>
      <c r="BH183" s="84"/>
      <c r="BI183" s="84"/>
      <c r="BJ183" s="84"/>
      <c r="BK183" s="84"/>
      <c r="BL183" s="84"/>
      <c r="BM183" s="84"/>
      <c r="BN183" s="84"/>
      <c r="BO183" s="84"/>
      <c r="BP183" s="84"/>
      <c r="BQ183" s="84"/>
      <c r="BR183" s="84"/>
      <c r="BS183" s="84"/>
      <c r="BT183" s="84"/>
      <c r="BU183" s="84"/>
      <c r="BV183" s="84"/>
      <c r="BW183" s="84"/>
      <c r="BX183" s="85"/>
      <c r="BY183" s="86"/>
      <c r="BZ183" s="84"/>
      <c r="CA183" s="84"/>
      <c r="CB183" s="84"/>
      <c r="CC183" s="84"/>
      <c r="CD183" s="84"/>
      <c r="CE183" s="84"/>
      <c r="CF183" s="84"/>
      <c r="CG183" s="84"/>
      <c r="CH183" s="84"/>
      <c r="CI183" s="84"/>
      <c r="CJ183" s="84"/>
      <c r="CK183" s="84"/>
      <c r="CL183" s="84"/>
      <c r="CM183" s="84"/>
      <c r="CN183" s="84"/>
      <c r="CO183" s="84"/>
      <c r="CP183" s="84"/>
      <c r="CQ183" s="84"/>
      <c r="CR183" s="84"/>
      <c r="CS183" s="84"/>
      <c r="CT183" s="84"/>
      <c r="CU183" s="84"/>
      <c r="CV183" s="84"/>
      <c r="CW183" s="84"/>
      <c r="CX183" s="84"/>
      <c r="CY183" s="84"/>
      <c r="CZ183" s="84"/>
      <c r="DA183" s="84"/>
      <c r="DB183" s="84"/>
      <c r="DC183" s="85"/>
    </row>
    <row r="184" customFormat="false" ht="22.5" hidden="true" customHeight="false" outlineLevel="0" collapsed="false">
      <c r="A184" s="70" t="n">
        <f aca="false">(ROW()-6)/2</f>
        <v>89</v>
      </c>
      <c r="B184" s="71" t="n">
        <f aca="false">変更管理台帳!$A50</f>
        <v>44</v>
      </c>
      <c r="C184" s="72" t="str">
        <f aca="false">変更管理台帳!$B50</f>
        <v>ユーザー一覧画面</v>
      </c>
      <c r="D184" s="73" t="str">
        <f aca="false">変更管理台帳!$C50</f>
        <v>①勤怠確認ボタン追加
②勤怠確認ボタンの処理</v>
      </c>
      <c r="E184" s="74" t="str">
        <f aca="false">変更管理台帳!$G50</f>
        <v>講師</v>
      </c>
      <c r="F184" s="75" t="str">
        <f aca="false">変更管理台帳!$K50</f>
        <v>基礎</v>
      </c>
      <c r="G184" s="76" t="str">
        <f aca="false">変更管理台帳!$L50</f>
        <v>A</v>
      </c>
      <c r="H184" s="77" t="s">
        <v>31</v>
      </c>
      <c r="I184" s="78" t="n">
        <f aca="false">変更管理台帳!$AX50</f>
        <v>0.857142857142857</v>
      </c>
      <c r="J184" s="79" t="s">
        <v>32</v>
      </c>
      <c r="K184" s="80" t="n">
        <v>45355</v>
      </c>
      <c r="L184" s="81" t="n">
        <f aca="false">IF($K184&lt;&gt;"",WORKDAY($K184,$I184 -0.11,祝日・休校日!$B$3:$B$62),"")</f>
        <v>45355</v>
      </c>
      <c r="M184" s="76"/>
      <c r="N184" s="82" t="n">
        <f aca="false">IF(MAX(O184:DC184)&lt;&gt;0,IF(MAX(O185:DC185)/MAX(O184:DC184)=1,1,MAX(O185:DC185)/MAX(O184:DC184)),0)</f>
        <v>0</v>
      </c>
      <c r="O184" s="83"/>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5"/>
      <c r="AT184" s="86"/>
      <c r="AU184" s="84"/>
      <c r="AV184" s="84"/>
      <c r="AW184" s="84"/>
      <c r="AX184" s="84"/>
      <c r="AY184" s="84"/>
      <c r="AZ184" s="84"/>
      <c r="BA184" s="84"/>
      <c r="BB184" s="84"/>
      <c r="BC184" s="84"/>
      <c r="BD184" s="84"/>
      <c r="BE184" s="84"/>
      <c r="BF184" s="84"/>
      <c r="BG184" s="84"/>
      <c r="BH184" s="84"/>
      <c r="BI184" s="84"/>
      <c r="BJ184" s="84"/>
      <c r="BK184" s="84"/>
      <c r="BL184" s="84"/>
      <c r="BM184" s="84"/>
      <c r="BN184" s="84"/>
      <c r="BO184" s="84"/>
      <c r="BP184" s="84"/>
      <c r="BQ184" s="84"/>
      <c r="BR184" s="84"/>
      <c r="BS184" s="84"/>
      <c r="BT184" s="84"/>
      <c r="BU184" s="84"/>
      <c r="BV184" s="84"/>
      <c r="BW184" s="84"/>
      <c r="BX184" s="85"/>
      <c r="BY184" s="86"/>
      <c r="BZ184" s="84"/>
      <c r="CA184" s="84"/>
      <c r="CB184" s="84"/>
      <c r="CC184" s="84"/>
      <c r="CD184" s="84"/>
      <c r="CE184" s="84"/>
      <c r="CF184" s="84"/>
      <c r="CG184" s="84"/>
      <c r="CH184" s="84"/>
      <c r="CI184" s="84"/>
      <c r="CJ184" s="84"/>
      <c r="CK184" s="84"/>
      <c r="CL184" s="84"/>
      <c r="CM184" s="84"/>
      <c r="CN184" s="84"/>
      <c r="CO184" s="84"/>
      <c r="CP184" s="84"/>
      <c r="CQ184" s="84"/>
      <c r="CR184" s="84"/>
      <c r="CS184" s="84"/>
      <c r="CT184" s="84"/>
      <c r="CU184" s="84"/>
      <c r="CV184" s="84"/>
      <c r="CW184" s="84"/>
      <c r="CX184" s="84"/>
      <c r="CY184" s="84"/>
      <c r="CZ184" s="84"/>
      <c r="DA184" s="84"/>
      <c r="DB184" s="84"/>
      <c r="DC184" s="85"/>
    </row>
    <row r="185" customFormat="false" ht="22.5" hidden="true" customHeight="false" outlineLevel="0" collapsed="false">
      <c r="A185" s="87" t="n">
        <f aca="false">A184</f>
        <v>89</v>
      </c>
      <c r="B185" s="88" t="n">
        <f aca="false">B184</f>
        <v>44</v>
      </c>
      <c r="C185" s="89" t="str">
        <f aca="false">C184</f>
        <v>ユーザー一覧画面</v>
      </c>
      <c r="D185" s="90" t="str">
        <f aca="false">D184</f>
        <v>①勤怠確認ボタン追加
②勤怠確認ボタンの処理</v>
      </c>
      <c r="E185" s="91" t="str">
        <f aca="false">E184</f>
        <v>講師</v>
      </c>
      <c r="F185" s="91" t="str">
        <f aca="false">F184</f>
        <v>基礎</v>
      </c>
      <c r="G185" s="91" t="str">
        <f aca="false">G184</f>
        <v>A</v>
      </c>
      <c r="H185" s="92" t="str">
        <f aca="false">H184</f>
        <v>製造</v>
      </c>
      <c r="I185" s="93" t="n">
        <f aca="false">I184</f>
        <v>0.857142857142857</v>
      </c>
      <c r="J185" s="94" t="s">
        <v>33</v>
      </c>
      <c r="K185" s="95"/>
      <c r="L185" s="96"/>
      <c r="M185" s="97" t="n">
        <f aca="false">M184</f>
        <v>0</v>
      </c>
      <c r="N185" s="98" t="n">
        <f aca="false">N184</f>
        <v>0</v>
      </c>
      <c r="O185" s="83"/>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5"/>
      <c r="AT185" s="86"/>
      <c r="AU185" s="84"/>
      <c r="AV185" s="84"/>
      <c r="AW185" s="84"/>
      <c r="AX185" s="84"/>
      <c r="AY185" s="84"/>
      <c r="AZ185" s="84"/>
      <c r="BA185" s="84"/>
      <c r="BB185" s="84"/>
      <c r="BC185" s="84"/>
      <c r="BD185" s="84"/>
      <c r="BE185" s="84"/>
      <c r="BF185" s="84"/>
      <c r="BG185" s="84"/>
      <c r="BH185" s="84"/>
      <c r="BI185" s="84"/>
      <c r="BJ185" s="84"/>
      <c r="BK185" s="84"/>
      <c r="BL185" s="84"/>
      <c r="BM185" s="84"/>
      <c r="BN185" s="84"/>
      <c r="BO185" s="84"/>
      <c r="BP185" s="84"/>
      <c r="BQ185" s="84"/>
      <c r="BR185" s="84"/>
      <c r="BS185" s="84"/>
      <c r="BT185" s="84"/>
      <c r="BU185" s="84"/>
      <c r="BV185" s="84"/>
      <c r="BW185" s="84"/>
      <c r="BX185" s="85"/>
      <c r="BY185" s="86"/>
      <c r="BZ185" s="84"/>
      <c r="CA185" s="84"/>
      <c r="CB185" s="84"/>
      <c r="CC185" s="84"/>
      <c r="CD185" s="84"/>
      <c r="CE185" s="84"/>
      <c r="CF185" s="84"/>
      <c r="CG185" s="84"/>
      <c r="CH185" s="84"/>
      <c r="CI185" s="84"/>
      <c r="CJ185" s="84"/>
      <c r="CK185" s="84"/>
      <c r="CL185" s="84"/>
      <c r="CM185" s="84"/>
      <c r="CN185" s="84"/>
      <c r="CO185" s="84"/>
      <c r="CP185" s="84"/>
      <c r="CQ185" s="84"/>
      <c r="CR185" s="84"/>
      <c r="CS185" s="84"/>
      <c r="CT185" s="84"/>
      <c r="CU185" s="84"/>
      <c r="CV185" s="84"/>
      <c r="CW185" s="84"/>
      <c r="CX185" s="84"/>
      <c r="CY185" s="84"/>
      <c r="CZ185" s="84"/>
      <c r="DA185" s="84"/>
      <c r="DB185" s="84"/>
      <c r="DC185" s="85"/>
    </row>
    <row r="186" customFormat="false" ht="22.5" hidden="true" customHeight="false" outlineLevel="0" collapsed="false">
      <c r="A186" s="99" t="n">
        <f aca="false">(ROW()-6)/2</f>
        <v>90</v>
      </c>
      <c r="B186" s="100" t="n">
        <f aca="false">B185</f>
        <v>44</v>
      </c>
      <c r="C186" s="101" t="str">
        <f aca="false">C185</f>
        <v>ユーザー一覧画面</v>
      </c>
      <c r="D186" s="102" t="str">
        <f aca="false">D185</f>
        <v>①勤怠確認ボタン追加
②勤怠確認ボタンの処理</v>
      </c>
      <c r="E186" s="74" t="str">
        <f aca="false">E184</f>
        <v>講師</v>
      </c>
      <c r="F186" s="74" t="str">
        <f aca="false">F184</f>
        <v>基礎</v>
      </c>
      <c r="G186" s="74" t="str">
        <f aca="false">G184</f>
        <v>A</v>
      </c>
      <c r="H186" s="103" t="s">
        <v>34</v>
      </c>
      <c r="I186" s="78" t="n">
        <f aca="false">変更管理台帳!$BW50</f>
        <v>1</v>
      </c>
      <c r="J186" s="79" t="s">
        <v>32</v>
      </c>
      <c r="K186" s="81" t="n">
        <f aca="false">IF($L184&lt;&gt;"",WORKDAY($L184,1,祝日・休校日!$B$3:$B$62),"")</f>
        <v>45356</v>
      </c>
      <c r="L186" s="81" t="n">
        <f aca="false">IF($K186&lt;&gt;"",WORKDAY($K186,$I186 -0.11,祝日・休校日!$B$3:$B$62),"")</f>
        <v>45356</v>
      </c>
      <c r="M186" s="76" t="n">
        <f aca="false">M185</f>
        <v>0</v>
      </c>
      <c r="N186" s="82" t="n">
        <f aca="false">IF(MAX(O186:DC186)&lt;&gt;0,IF(MAX(O187:DC187)/MAX(O186:DC186)=1,1,MAX(O187:DC187)/MAX(O186:DC186)),0)</f>
        <v>0</v>
      </c>
      <c r="O186" s="83"/>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5"/>
      <c r="AT186" s="86"/>
      <c r="AU186" s="84"/>
      <c r="AV186" s="84"/>
      <c r="AW186" s="84"/>
      <c r="AX186" s="84"/>
      <c r="AY186" s="84"/>
      <c r="AZ186" s="84"/>
      <c r="BA186" s="84"/>
      <c r="BB186" s="84"/>
      <c r="BC186" s="84"/>
      <c r="BD186" s="84"/>
      <c r="BE186" s="84"/>
      <c r="BF186" s="84"/>
      <c r="BG186" s="84"/>
      <c r="BH186" s="84"/>
      <c r="BI186" s="84"/>
      <c r="BJ186" s="84"/>
      <c r="BK186" s="84"/>
      <c r="BL186" s="84"/>
      <c r="BM186" s="84"/>
      <c r="BN186" s="84"/>
      <c r="BO186" s="84"/>
      <c r="BP186" s="84"/>
      <c r="BQ186" s="84"/>
      <c r="BR186" s="84"/>
      <c r="BS186" s="84"/>
      <c r="BT186" s="84"/>
      <c r="BU186" s="84"/>
      <c r="BV186" s="84"/>
      <c r="BW186" s="84"/>
      <c r="BX186" s="85"/>
      <c r="BY186" s="86"/>
      <c r="BZ186" s="84"/>
      <c r="CA186" s="84"/>
      <c r="CB186" s="84"/>
      <c r="CC186" s="84"/>
      <c r="CD186" s="84"/>
      <c r="CE186" s="84"/>
      <c r="CF186" s="84"/>
      <c r="CG186" s="84"/>
      <c r="CH186" s="84"/>
      <c r="CI186" s="84"/>
      <c r="CJ186" s="84"/>
      <c r="CK186" s="84"/>
      <c r="CL186" s="84"/>
      <c r="CM186" s="84"/>
      <c r="CN186" s="84"/>
      <c r="CO186" s="84"/>
      <c r="CP186" s="84"/>
      <c r="CQ186" s="84"/>
      <c r="CR186" s="84"/>
      <c r="CS186" s="84"/>
      <c r="CT186" s="84"/>
      <c r="CU186" s="84"/>
      <c r="CV186" s="84"/>
      <c r="CW186" s="84"/>
      <c r="CX186" s="84"/>
      <c r="CY186" s="84"/>
      <c r="CZ186" s="84"/>
      <c r="DA186" s="84"/>
      <c r="DB186" s="84"/>
      <c r="DC186" s="85"/>
    </row>
    <row r="187" customFormat="false" ht="22.5" hidden="true" customHeight="false" outlineLevel="0" collapsed="false">
      <c r="A187" s="104" t="n">
        <f aca="false">A186</f>
        <v>90</v>
      </c>
      <c r="B187" s="105" t="n">
        <f aca="false">B186</f>
        <v>44</v>
      </c>
      <c r="C187" s="106" t="str">
        <f aca="false">C186</f>
        <v>ユーザー一覧画面</v>
      </c>
      <c r="D187" s="107" t="str">
        <f aca="false">D186</f>
        <v>①勤怠確認ボタン追加
②勤怠確認ボタンの処理</v>
      </c>
      <c r="E187" s="91" t="str">
        <f aca="false">E186</f>
        <v>講師</v>
      </c>
      <c r="F187" s="91" t="str">
        <f aca="false">F186</f>
        <v>基礎</v>
      </c>
      <c r="G187" s="91" t="str">
        <f aca="false">G186</f>
        <v>A</v>
      </c>
      <c r="H187" s="108" t="str">
        <f aca="false">H186</f>
        <v>試験</v>
      </c>
      <c r="I187" s="109" t="n">
        <f aca="false">I186</f>
        <v>1</v>
      </c>
      <c r="J187" s="94" t="s">
        <v>33</v>
      </c>
      <c r="K187" s="110"/>
      <c r="L187" s="96"/>
      <c r="M187" s="97" t="n">
        <f aca="false">M186</f>
        <v>0</v>
      </c>
      <c r="N187" s="98" t="n">
        <f aca="false">N186</f>
        <v>0</v>
      </c>
      <c r="O187" s="83"/>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5"/>
      <c r="AT187" s="86"/>
      <c r="AU187" s="84"/>
      <c r="AV187" s="84"/>
      <c r="AW187" s="84"/>
      <c r="AX187" s="84"/>
      <c r="AY187" s="84"/>
      <c r="AZ187" s="84"/>
      <c r="BA187" s="84"/>
      <c r="BB187" s="84"/>
      <c r="BC187" s="84"/>
      <c r="BD187" s="84"/>
      <c r="BE187" s="84"/>
      <c r="BF187" s="84"/>
      <c r="BG187" s="84"/>
      <c r="BH187" s="84"/>
      <c r="BI187" s="84"/>
      <c r="BJ187" s="84"/>
      <c r="BK187" s="84"/>
      <c r="BL187" s="84"/>
      <c r="BM187" s="84"/>
      <c r="BN187" s="84"/>
      <c r="BO187" s="84"/>
      <c r="BP187" s="84"/>
      <c r="BQ187" s="84"/>
      <c r="BR187" s="84"/>
      <c r="BS187" s="84"/>
      <c r="BT187" s="84"/>
      <c r="BU187" s="84"/>
      <c r="BV187" s="84"/>
      <c r="BW187" s="84"/>
      <c r="BX187" s="85"/>
      <c r="BY187" s="86"/>
      <c r="BZ187" s="84"/>
      <c r="CA187" s="84"/>
      <c r="CB187" s="84"/>
      <c r="CC187" s="84"/>
      <c r="CD187" s="84"/>
      <c r="CE187" s="84"/>
      <c r="CF187" s="84"/>
      <c r="CG187" s="84"/>
      <c r="CH187" s="84"/>
      <c r="CI187" s="84"/>
      <c r="CJ187" s="84"/>
      <c r="CK187" s="84"/>
      <c r="CL187" s="84"/>
      <c r="CM187" s="84"/>
      <c r="CN187" s="84"/>
      <c r="CO187" s="84"/>
      <c r="CP187" s="84"/>
      <c r="CQ187" s="84"/>
      <c r="CR187" s="84"/>
      <c r="CS187" s="84"/>
      <c r="CT187" s="84"/>
      <c r="CU187" s="84"/>
      <c r="CV187" s="84"/>
      <c r="CW187" s="84"/>
      <c r="CX187" s="84"/>
      <c r="CY187" s="84"/>
      <c r="CZ187" s="84"/>
      <c r="DA187" s="84"/>
      <c r="DB187" s="84"/>
      <c r="DC187" s="85"/>
    </row>
    <row r="188" customFormat="false" ht="18.75" hidden="true" customHeight="false" outlineLevel="0" collapsed="false">
      <c r="A188" s="70" t="n">
        <f aca="false">(ROW()-6)/2</f>
        <v>91</v>
      </c>
      <c r="B188" s="71" t="n">
        <f aca="false">変更管理台帳!$A51</f>
        <v>45</v>
      </c>
      <c r="C188" s="72" t="str">
        <f aca="false">変更管理台帳!$B51</f>
        <v>パスワード再発行画面</v>
      </c>
      <c r="D188" s="73" t="str">
        <f aca="false">変更管理台帳!$C51</f>
        <v>パスワード再発行画面の新規作成</v>
      </c>
      <c r="E188" s="74" t="str">
        <f aca="false">変更管理台帳!$G51</f>
        <v>講師</v>
      </c>
      <c r="F188" s="75" t="str">
        <f aca="false">変更管理台帳!$K51</f>
        <v>初級</v>
      </c>
      <c r="G188" s="76" t="str">
        <f aca="false">変更管理台帳!$L51</f>
        <v>A</v>
      </c>
      <c r="H188" s="112" t="s">
        <v>36</v>
      </c>
      <c r="I188" s="78" t="n">
        <f aca="false">変更管理台帳!$AE51</f>
        <v>1.52857142857143</v>
      </c>
      <c r="J188" s="79" t="s">
        <v>32</v>
      </c>
      <c r="K188" s="80" t="n">
        <v>45355</v>
      </c>
      <c r="L188" s="81" t="n">
        <f aca="false">IF($K188&lt;&gt;"",WORKDAY($K188,$I188 -0.11,祝日・休校日!$B$3:$B$62),"")</f>
        <v>45356</v>
      </c>
      <c r="M188" s="76"/>
      <c r="N188" s="82" t="n">
        <f aca="false">IF(MAX(O188:DC188)&lt;&gt;0,IF(MAX(O189:DC189)/MAX(O188:DC188)=1,1,MAX(O189:DC189)/MAX(O188:DC188)),0)</f>
        <v>0</v>
      </c>
      <c r="O188" s="83"/>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5"/>
      <c r="AT188" s="86"/>
      <c r="AU188" s="84"/>
      <c r="AV188" s="84"/>
      <c r="AW188" s="84"/>
      <c r="AX188" s="84"/>
      <c r="AY188" s="84"/>
      <c r="AZ188" s="84"/>
      <c r="BA188" s="84"/>
      <c r="BB188" s="84"/>
      <c r="BC188" s="84"/>
      <c r="BD188" s="84"/>
      <c r="BE188" s="84"/>
      <c r="BF188" s="84"/>
      <c r="BG188" s="84"/>
      <c r="BH188" s="84"/>
      <c r="BI188" s="84"/>
      <c r="BJ188" s="84"/>
      <c r="BK188" s="84"/>
      <c r="BL188" s="84"/>
      <c r="BM188" s="84"/>
      <c r="BN188" s="84"/>
      <c r="BO188" s="84"/>
      <c r="BP188" s="84"/>
      <c r="BQ188" s="84"/>
      <c r="BR188" s="84"/>
      <c r="BS188" s="84"/>
      <c r="BT188" s="84"/>
      <c r="BU188" s="84"/>
      <c r="BV188" s="84"/>
      <c r="BW188" s="84"/>
      <c r="BX188" s="85"/>
      <c r="BY188" s="86"/>
      <c r="BZ188" s="84"/>
      <c r="CA188" s="84"/>
      <c r="CB188" s="84"/>
      <c r="CC188" s="84"/>
      <c r="CD188" s="84"/>
      <c r="CE188" s="84"/>
      <c r="CF188" s="84"/>
      <c r="CG188" s="84"/>
      <c r="CH188" s="84"/>
      <c r="CI188" s="84"/>
      <c r="CJ188" s="84"/>
      <c r="CK188" s="84"/>
      <c r="CL188" s="84"/>
      <c r="CM188" s="84"/>
      <c r="CN188" s="84"/>
      <c r="CO188" s="84"/>
      <c r="CP188" s="84"/>
      <c r="CQ188" s="84"/>
      <c r="CR188" s="84"/>
      <c r="CS188" s="84"/>
      <c r="CT188" s="84"/>
      <c r="CU188" s="84"/>
      <c r="CV188" s="84"/>
      <c r="CW188" s="84"/>
      <c r="CX188" s="84"/>
      <c r="CY188" s="84"/>
      <c r="CZ188" s="84"/>
      <c r="DA188" s="84"/>
      <c r="DB188" s="84"/>
      <c r="DC188" s="85"/>
    </row>
    <row r="189" customFormat="false" ht="18.75" hidden="true" customHeight="false" outlineLevel="0" collapsed="false">
      <c r="A189" s="87" t="n">
        <f aca="false">A188</f>
        <v>91</v>
      </c>
      <c r="B189" s="88" t="n">
        <f aca="false">B188</f>
        <v>45</v>
      </c>
      <c r="C189" s="89" t="str">
        <f aca="false">C188</f>
        <v>パスワード再発行画面</v>
      </c>
      <c r="D189" s="90" t="str">
        <f aca="false">D188</f>
        <v>パスワード再発行画面の新規作成</v>
      </c>
      <c r="E189" s="91" t="str">
        <f aca="false">E188</f>
        <v>講師</v>
      </c>
      <c r="F189" s="91" t="str">
        <f aca="false">F188</f>
        <v>初級</v>
      </c>
      <c r="G189" s="91" t="str">
        <f aca="false">G188</f>
        <v>A</v>
      </c>
      <c r="H189" s="113" t="str">
        <f aca="false">H188</f>
        <v>設計</v>
      </c>
      <c r="I189" s="93" t="n">
        <f aca="false">I188</f>
        <v>1.52857142857143</v>
      </c>
      <c r="J189" s="94" t="s">
        <v>33</v>
      </c>
      <c r="K189" s="95"/>
      <c r="L189" s="96"/>
      <c r="M189" s="97" t="n">
        <f aca="false">M188</f>
        <v>0</v>
      </c>
      <c r="N189" s="98" t="n">
        <f aca="false">N188</f>
        <v>0</v>
      </c>
      <c r="O189" s="83"/>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5"/>
      <c r="AT189" s="86"/>
      <c r="AU189" s="84"/>
      <c r="AV189" s="84"/>
      <c r="AW189" s="84"/>
      <c r="AX189" s="84"/>
      <c r="AY189" s="84"/>
      <c r="AZ189" s="84"/>
      <c r="BA189" s="84"/>
      <c r="BB189" s="84"/>
      <c r="BC189" s="84"/>
      <c r="BD189" s="84"/>
      <c r="BE189" s="84"/>
      <c r="BF189" s="84"/>
      <c r="BG189" s="84"/>
      <c r="BH189" s="84"/>
      <c r="BI189" s="84"/>
      <c r="BJ189" s="84"/>
      <c r="BK189" s="84"/>
      <c r="BL189" s="84"/>
      <c r="BM189" s="84"/>
      <c r="BN189" s="84"/>
      <c r="BO189" s="84"/>
      <c r="BP189" s="84"/>
      <c r="BQ189" s="84"/>
      <c r="BR189" s="84"/>
      <c r="BS189" s="84"/>
      <c r="BT189" s="84"/>
      <c r="BU189" s="84"/>
      <c r="BV189" s="84"/>
      <c r="BW189" s="84"/>
      <c r="BX189" s="85"/>
      <c r="BY189" s="86"/>
      <c r="BZ189" s="84"/>
      <c r="CA189" s="84"/>
      <c r="CB189" s="84"/>
      <c r="CC189" s="84"/>
      <c r="CD189" s="84"/>
      <c r="CE189" s="84"/>
      <c r="CF189" s="84"/>
      <c r="CG189" s="84"/>
      <c r="CH189" s="84"/>
      <c r="CI189" s="84"/>
      <c r="CJ189" s="84"/>
      <c r="CK189" s="84"/>
      <c r="CL189" s="84"/>
      <c r="CM189" s="84"/>
      <c r="CN189" s="84"/>
      <c r="CO189" s="84"/>
      <c r="CP189" s="84"/>
      <c r="CQ189" s="84"/>
      <c r="CR189" s="84"/>
      <c r="CS189" s="84"/>
      <c r="CT189" s="84"/>
      <c r="CU189" s="84"/>
      <c r="CV189" s="84"/>
      <c r="CW189" s="84"/>
      <c r="CX189" s="84"/>
      <c r="CY189" s="84"/>
      <c r="CZ189" s="84"/>
      <c r="DA189" s="84"/>
      <c r="DB189" s="84"/>
      <c r="DC189" s="85"/>
    </row>
    <row r="190" customFormat="false" ht="18.75" hidden="true" customHeight="false" outlineLevel="0" collapsed="false">
      <c r="A190" s="70" t="n">
        <f aca="false">(ROW()-6)/2</f>
        <v>92</v>
      </c>
      <c r="B190" s="100" t="n">
        <f aca="false">B189</f>
        <v>45</v>
      </c>
      <c r="C190" s="101" t="str">
        <f aca="false">C189</f>
        <v>パスワード再発行画面</v>
      </c>
      <c r="D190" s="102" t="str">
        <f aca="false">D189</f>
        <v>パスワード再発行画面の新規作成</v>
      </c>
      <c r="E190" s="74" t="str">
        <f aca="false">E188</f>
        <v>講師</v>
      </c>
      <c r="F190" s="74" t="str">
        <f aca="false">F188</f>
        <v>初級</v>
      </c>
      <c r="G190" s="74" t="str">
        <f aca="false">G188</f>
        <v>A</v>
      </c>
      <c r="H190" s="77" t="s">
        <v>31</v>
      </c>
      <c r="I190" s="78" t="n">
        <f aca="false">変更管理台帳!$AX51</f>
        <v>1.97142857142857</v>
      </c>
      <c r="J190" s="79" t="s">
        <v>32</v>
      </c>
      <c r="K190" s="81" t="n">
        <f aca="false">IF($L188&lt;&gt;"",WORKDAY($L188,1,祝日・休校日!$B$3:$B$62),"")</f>
        <v>45357</v>
      </c>
      <c r="L190" s="81" t="n">
        <f aca="false">IF($K190&lt;&gt;"",WORKDAY($K190,$I190 -0.11,祝日・休校日!$B$3:$B$62),"")</f>
        <v>45358</v>
      </c>
      <c r="M190" s="76" t="n">
        <f aca="false">M189</f>
        <v>0</v>
      </c>
      <c r="N190" s="82" t="n">
        <f aca="false">IF(MAX(O190:DC190)&lt;&gt;0,IF(MAX(O191:DC191)/MAX(O190:DC190)=1,1,MAX(O191:DC191)/MAX(O190:DC190)),0)</f>
        <v>0</v>
      </c>
      <c r="O190" s="83"/>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5"/>
      <c r="AT190" s="86"/>
      <c r="AU190" s="84"/>
      <c r="AV190" s="84"/>
      <c r="AW190" s="84"/>
      <c r="AX190" s="84"/>
      <c r="AY190" s="84"/>
      <c r="AZ190" s="84"/>
      <c r="BA190" s="84"/>
      <c r="BB190" s="84"/>
      <c r="BC190" s="84"/>
      <c r="BD190" s="84"/>
      <c r="BE190" s="84"/>
      <c r="BF190" s="84"/>
      <c r="BG190" s="84"/>
      <c r="BH190" s="84"/>
      <c r="BI190" s="84"/>
      <c r="BJ190" s="84"/>
      <c r="BK190" s="84"/>
      <c r="BL190" s="84"/>
      <c r="BM190" s="84"/>
      <c r="BN190" s="84"/>
      <c r="BO190" s="84"/>
      <c r="BP190" s="84"/>
      <c r="BQ190" s="84"/>
      <c r="BR190" s="84"/>
      <c r="BS190" s="84"/>
      <c r="BT190" s="84"/>
      <c r="BU190" s="84"/>
      <c r="BV190" s="84"/>
      <c r="BW190" s="84"/>
      <c r="BX190" s="85"/>
      <c r="BY190" s="86"/>
      <c r="BZ190" s="84"/>
      <c r="CA190" s="84"/>
      <c r="CB190" s="84"/>
      <c r="CC190" s="84"/>
      <c r="CD190" s="84"/>
      <c r="CE190" s="84"/>
      <c r="CF190" s="84"/>
      <c r="CG190" s="84"/>
      <c r="CH190" s="84"/>
      <c r="CI190" s="84"/>
      <c r="CJ190" s="84"/>
      <c r="CK190" s="84"/>
      <c r="CL190" s="84"/>
      <c r="CM190" s="84"/>
      <c r="CN190" s="84"/>
      <c r="CO190" s="84"/>
      <c r="CP190" s="84"/>
      <c r="CQ190" s="84"/>
      <c r="CR190" s="84"/>
      <c r="CS190" s="84"/>
      <c r="CT190" s="84"/>
      <c r="CU190" s="84"/>
      <c r="CV190" s="84"/>
      <c r="CW190" s="84"/>
      <c r="CX190" s="84"/>
      <c r="CY190" s="84"/>
      <c r="CZ190" s="84"/>
      <c r="DA190" s="84"/>
      <c r="DB190" s="84"/>
      <c r="DC190" s="85"/>
    </row>
    <row r="191" customFormat="false" ht="18.75" hidden="true" customHeight="false" outlineLevel="0" collapsed="false">
      <c r="A191" s="87" t="n">
        <f aca="false">A190</f>
        <v>92</v>
      </c>
      <c r="B191" s="105" t="n">
        <f aca="false">B190</f>
        <v>45</v>
      </c>
      <c r="C191" s="106" t="str">
        <f aca="false">C190</f>
        <v>パスワード再発行画面</v>
      </c>
      <c r="D191" s="107" t="str">
        <f aca="false">D190</f>
        <v>パスワード再発行画面の新規作成</v>
      </c>
      <c r="E191" s="91" t="str">
        <f aca="false">E190</f>
        <v>講師</v>
      </c>
      <c r="F191" s="91" t="str">
        <f aca="false">F190</f>
        <v>初級</v>
      </c>
      <c r="G191" s="91" t="str">
        <f aca="false">G190</f>
        <v>A</v>
      </c>
      <c r="H191" s="92" t="str">
        <f aca="false">H190</f>
        <v>製造</v>
      </c>
      <c r="I191" s="93" t="n">
        <f aca="false">I190</f>
        <v>1.97142857142857</v>
      </c>
      <c r="J191" s="94" t="s">
        <v>33</v>
      </c>
      <c r="K191" s="110"/>
      <c r="L191" s="96"/>
      <c r="M191" s="97" t="n">
        <f aca="false">M190</f>
        <v>0</v>
      </c>
      <c r="N191" s="98" t="n">
        <f aca="false">N190</f>
        <v>0</v>
      </c>
      <c r="O191" s="83"/>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5"/>
      <c r="AT191" s="86"/>
      <c r="AU191" s="84"/>
      <c r="AV191" s="84"/>
      <c r="AW191" s="84"/>
      <c r="AX191" s="84"/>
      <c r="AY191" s="84"/>
      <c r="AZ191" s="84"/>
      <c r="BA191" s="84"/>
      <c r="BB191" s="84"/>
      <c r="BC191" s="84"/>
      <c r="BD191" s="84"/>
      <c r="BE191" s="84"/>
      <c r="BF191" s="84"/>
      <c r="BG191" s="84"/>
      <c r="BH191" s="84"/>
      <c r="BI191" s="84"/>
      <c r="BJ191" s="84"/>
      <c r="BK191" s="84"/>
      <c r="BL191" s="84"/>
      <c r="BM191" s="84"/>
      <c r="BN191" s="84"/>
      <c r="BO191" s="84"/>
      <c r="BP191" s="84"/>
      <c r="BQ191" s="84"/>
      <c r="BR191" s="84"/>
      <c r="BS191" s="84"/>
      <c r="BT191" s="84"/>
      <c r="BU191" s="84"/>
      <c r="BV191" s="84"/>
      <c r="BW191" s="84"/>
      <c r="BX191" s="85"/>
      <c r="BY191" s="86"/>
      <c r="BZ191" s="84"/>
      <c r="CA191" s="84"/>
      <c r="CB191" s="84"/>
      <c r="CC191" s="84"/>
      <c r="CD191" s="84"/>
      <c r="CE191" s="84"/>
      <c r="CF191" s="84"/>
      <c r="CG191" s="84"/>
      <c r="CH191" s="84"/>
      <c r="CI191" s="84"/>
      <c r="CJ191" s="84"/>
      <c r="CK191" s="84"/>
      <c r="CL191" s="84"/>
      <c r="CM191" s="84"/>
      <c r="CN191" s="84"/>
      <c r="CO191" s="84"/>
      <c r="CP191" s="84"/>
      <c r="CQ191" s="84"/>
      <c r="CR191" s="84"/>
      <c r="CS191" s="84"/>
      <c r="CT191" s="84"/>
      <c r="CU191" s="84"/>
      <c r="CV191" s="84"/>
      <c r="CW191" s="84"/>
      <c r="CX191" s="84"/>
      <c r="CY191" s="84"/>
      <c r="CZ191" s="84"/>
      <c r="DA191" s="84"/>
      <c r="DB191" s="84"/>
      <c r="DC191" s="85"/>
    </row>
    <row r="192" customFormat="false" ht="18.75" hidden="true" customHeight="false" outlineLevel="0" collapsed="false">
      <c r="A192" s="99" t="n">
        <f aca="false">(ROW()-6)/2</f>
        <v>93</v>
      </c>
      <c r="B192" s="100" t="n">
        <f aca="false">B191</f>
        <v>45</v>
      </c>
      <c r="C192" s="101" t="str">
        <f aca="false">C191</f>
        <v>パスワード再発行画面</v>
      </c>
      <c r="D192" s="102" t="str">
        <f aca="false">D191</f>
        <v>パスワード再発行画面の新規作成</v>
      </c>
      <c r="E192" s="74" t="str">
        <f aca="false">E190</f>
        <v>講師</v>
      </c>
      <c r="F192" s="74" t="str">
        <f aca="false">F190</f>
        <v>初級</v>
      </c>
      <c r="G192" s="74" t="str">
        <f aca="false">G190</f>
        <v>A</v>
      </c>
      <c r="H192" s="103" t="s">
        <v>34</v>
      </c>
      <c r="I192" s="78" t="n">
        <f aca="false">変更管理台帳!$BW51</f>
        <v>2.28571428571429</v>
      </c>
      <c r="J192" s="79" t="s">
        <v>32</v>
      </c>
      <c r="K192" s="81" t="n">
        <f aca="false">IF($L190&lt;&gt;"",WORKDAY($L190,1,祝日・休校日!$B$3:$B$62),"")</f>
        <v>45359</v>
      </c>
      <c r="L192" s="81" t="n">
        <f aca="false">IF($K192&lt;&gt;"",WORKDAY($K192,$I192 -0.11,祝日・休校日!$B$3:$B$62),"")</f>
        <v>45363</v>
      </c>
      <c r="M192" s="76" t="n">
        <f aca="false">M191</f>
        <v>0</v>
      </c>
      <c r="N192" s="82" t="n">
        <f aca="false">IF(MAX(O192:DC192)&lt;&gt;0,IF(MAX(O193:DC193)/MAX(O192:DC192)=1,1,MAX(O193:DC193)/MAX(O192:DC192)),0)</f>
        <v>0</v>
      </c>
      <c r="O192" s="83"/>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5"/>
      <c r="AT192" s="86"/>
      <c r="AU192" s="84"/>
      <c r="AV192" s="84"/>
      <c r="AW192" s="84"/>
      <c r="AX192" s="84"/>
      <c r="AY192" s="84"/>
      <c r="AZ192" s="84"/>
      <c r="BA192" s="84"/>
      <c r="BB192" s="84"/>
      <c r="BC192" s="84"/>
      <c r="BD192" s="84"/>
      <c r="BE192" s="84"/>
      <c r="BF192" s="84"/>
      <c r="BG192" s="84"/>
      <c r="BH192" s="84"/>
      <c r="BI192" s="84"/>
      <c r="BJ192" s="84"/>
      <c r="BK192" s="84"/>
      <c r="BL192" s="84"/>
      <c r="BM192" s="84"/>
      <c r="BN192" s="84"/>
      <c r="BO192" s="84"/>
      <c r="BP192" s="84"/>
      <c r="BQ192" s="84"/>
      <c r="BR192" s="84"/>
      <c r="BS192" s="84"/>
      <c r="BT192" s="84"/>
      <c r="BU192" s="84"/>
      <c r="BV192" s="84"/>
      <c r="BW192" s="84"/>
      <c r="BX192" s="85"/>
      <c r="BY192" s="86"/>
      <c r="BZ192" s="84"/>
      <c r="CA192" s="84"/>
      <c r="CB192" s="84"/>
      <c r="CC192" s="84"/>
      <c r="CD192" s="84"/>
      <c r="CE192" s="84"/>
      <c r="CF192" s="84"/>
      <c r="CG192" s="84"/>
      <c r="CH192" s="84"/>
      <c r="CI192" s="84"/>
      <c r="CJ192" s="84"/>
      <c r="CK192" s="84"/>
      <c r="CL192" s="84"/>
      <c r="CM192" s="84"/>
      <c r="CN192" s="84"/>
      <c r="CO192" s="84"/>
      <c r="CP192" s="84"/>
      <c r="CQ192" s="84"/>
      <c r="CR192" s="84"/>
      <c r="CS192" s="84"/>
      <c r="CT192" s="84"/>
      <c r="CU192" s="84"/>
      <c r="CV192" s="84"/>
      <c r="CW192" s="84"/>
      <c r="CX192" s="84"/>
      <c r="CY192" s="84"/>
      <c r="CZ192" s="84"/>
      <c r="DA192" s="84"/>
      <c r="DB192" s="84"/>
      <c r="DC192" s="85"/>
    </row>
    <row r="193" customFormat="false" ht="18.75" hidden="true" customHeight="false" outlineLevel="0" collapsed="false">
      <c r="A193" s="104" t="n">
        <f aca="false">A192</f>
        <v>93</v>
      </c>
      <c r="B193" s="105" t="n">
        <f aca="false">B192</f>
        <v>45</v>
      </c>
      <c r="C193" s="106" t="str">
        <f aca="false">C192</f>
        <v>パスワード再発行画面</v>
      </c>
      <c r="D193" s="107" t="str">
        <f aca="false">D192</f>
        <v>パスワード再発行画面の新規作成</v>
      </c>
      <c r="E193" s="91" t="str">
        <f aca="false">E192</f>
        <v>講師</v>
      </c>
      <c r="F193" s="91" t="str">
        <f aca="false">F192</f>
        <v>初級</v>
      </c>
      <c r="G193" s="91" t="str">
        <f aca="false">G192</f>
        <v>A</v>
      </c>
      <c r="H193" s="108" t="str">
        <f aca="false">H192</f>
        <v>試験</v>
      </c>
      <c r="I193" s="109" t="n">
        <f aca="false">I192</f>
        <v>2.28571428571429</v>
      </c>
      <c r="J193" s="94" t="s">
        <v>33</v>
      </c>
      <c r="K193" s="110"/>
      <c r="L193" s="96"/>
      <c r="M193" s="97" t="n">
        <f aca="false">M192</f>
        <v>0</v>
      </c>
      <c r="N193" s="98" t="n">
        <f aca="false">N192</f>
        <v>0</v>
      </c>
      <c r="O193" s="83"/>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5"/>
      <c r="AT193" s="86"/>
      <c r="AU193" s="84"/>
      <c r="AV193" s="84"/>
      <c r="AW193" s="84"/>
      <c r="AX193" s="84"/>
      <c r="AY193" s="84"/>
      <c r="AZ193" s="84"/>
      <c r="BA193" s="84"/>
      <c r="BB193" s="84"/>
      <c r="BC193" s="84"/>
      <c r="BD193" s="84"/>
      <c r="BE193" s="84"/>
      <c r="BF193" s="84"/>
      <c r="BG193" s="84"/>
      <c r="BH193" s="84"/>
      <c r="BI193" s="84"/>
      <c r="BJ193" s="84"/>
      <c r="BK193" s="84"/>
      <c r="BL193" s="84"/>
      <c r="BM193" s="84"/>
      <c r="BN193" s="84"/>
      <c r="BO193" s="84"/>
      <c r="BP193" s="84"/>
      <c r="BQ193" s="84"/>
      <c r="BR193" s="84"/>
      <c r="BS193" s="84"/>
      <c r="BT193" s="84"/>
      <c r="BU193" s="84"/>
      <c r="BV193" s="84"/>
      <c r="BW193" s="84"/>
      <c r="BX193" s="85"/>
      <c r="BY193" s="86"/>
      <c r="BZ193" s="84"/>
      <c r="CA193" s="84"/>
      <c r="CB193" s="84"/>
      <c r="CC193" s="84"/>
      <c r="CD193" s="84"/>
      <c r="CE193" s="84"/>
      <c r="CF193" s="84"/>
      <c r="CG193" s="84"/>
      <c r="CH193" s="84"/>
      <c r="CI193" s="84"/>
      <c r="CJ193" s="84"/>
      <c r="CK193" s="84"/>
      <c r="CL193" s="84"/>
      <c r="CM193" s="84"/>
      <c r="CN193" s="84"/>
      <c r="CO193" s="84"/>
      <c r="CP193" s="84"/>
      <c r="CQ193" s="84"/>
      <c r="CR193" s="84"/>
      <c r="CS193" s="84"/>
      <c r="CT193" s="84"/>
      <c r="CU193" s="84"/>
      <c r="CV193" s="84"/>
      <c r="CW193" s="84"/>
      <c r="CX193" s="84"/>
      <c r="CY193" s="84"/>
      <c r="CZ193" s="84"/>
      <c r="DA193" s="84"/>
      <c r="DB193" s="84"/>
      <c r="DC193" s="85"/>
    </row>
    <row r="194" customFormat="false" ht="18.75" hidden="true" customHeight="false" outlineLevel="0" collapsed="false">
      <c r="A194" s="70" t="n">
        <f aca="false">(ROW()-6)/2</f>
        <v>94</v>
      </c>
      <c r="B194" s="71" t="n">
        <f aca="false">変更管理台帳!$A52</f>
        <v>46</v>
      </c>
      <c r="C194" s="72" t="str">
        <f aca="false">変更管理台帳!$B52</f>
        <v>ユーザー詳細画面</v>
      </c>
      <c r="D194" s="73" t="str">
        <f aca="false">変更管理台帳!$C52</f>
        <v>面談記録一覧の追加</v>
      </c>
      <c r="E194" s="74" t="str">
        <f aca="false">変更管理台帳!$G52</f>
        <v>講師</v>
      </c>
      <c r="F194" s="75" t="str">
        <f aca="false">変更管理台帳!$K52</f>
        <v>初級</v>
      </c>
      <c r="G194" s="76" t="str">
        <f aca="false">変更管理台帳!$L52</f>
        <v>A</v>
      </c>
      <c r="H194" s="77" t="s">
        <v>31</v>
      </c>
      <c r="I194" s="78" t="n">
        <f aca="false">変更管理台帳!$AX52</f>
        <v>3.77142857142857</v>
      </c>
      <c r="J194" s="79" t="s">
        <v>32</v>
      </c>
      <c r="K194" s="80" t="n">
        <v>45355</v>
      </c>
      <c r="L194" s="81" t="n">
        <f aca="false">IF($K194&lt;&gt;"",WORKDAY($K194,$I194 -0.11,祝日・休校日!$B$3:$B$62),"")</f>
        <v>45358</v>
      </c>
      <c r="M194" s="76"/>
      <c r="N194" s="82" t="n">
        <f aca="false">IF(MAX(O194:DC194)&lt;&gt;0,IF(MAX(O195:DC195)/MAX(O194:DC194)=1,1,MAX(O195:DC195)/MAX(O194:DC194)),0)</f>
        <v>0</v>
      </c>
      <c r="O194" s="83"/>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5"/>
      <c r="AT194" s="86"/>
      <c r="AU194" s="84"/>
      <c r="AV194" s="84"/>
      <c r="AW194" s="84"/>
      <c r="AX194" s="84"/>
      <c r="AY194" s="84"/>
      <c r="AZ194" s="84"/>
      <c r="BA194" s="84"/>
      <c r="BB194" s="84"/>
      <c r="BC194" s="84"/>
      <c r="BD194" s="84"/>
      <c r="BE194" s="84"/>
      <c r="BF194" s="84"/>
      <c r="BG194" s="84"/>
      <c r="BH194" s="84"/>
      <c r="BI194" s="84"/>
      <c r="BJ194" s="84"/>
      <c r="BK194" s="84"/>
      <c r="BL194" s="84"/>
      <c r="BM194" s="84"/>
      <c r="BN194" s="84"/>
      <c r="BO194" s="84"/>
      <c r="BP194" s="84"/>
      <c r="BQ194" s="84"/>
      <c r="BR194" s="84"/>
      <c r="BS194" s="84"/>
      <c r="BT194" s="84"/>
      <c r="BU194" s="84"/>
      <c r="BV194" s="84"/>
      <c r="BW194" s="84"/>
      <c r="BX194" s="85"/>
      <c r="BY194" s="86"/>
      <c r="BZ194" s="84"/>
      <c r="CA194" s="84"/>
      <c r="CB194" s="84"/>
      <c r="CC194" s="84"/>
      <c r="CD194" s="84"/>
      <c r="CE194" s="84"/>
      <c r="CF194" s="84"/>
      <c r="CG194" s="84"/>
      <c r="CH194" s="84"/>
      <c r="CI194" s="84"/>
      <c r="CJ194" s="84"/>
      <c r="CK194" s="84"/>
      <c r="CL194" s="84"/>
      <c r="CM194" s="84"/>
      <c r="CN194" s="84"/>
      <c r="CO194" s="84"/>
      <c r="CP194" s="84"/>
      <c r="CQ194" s="84"/>
      <c r="CR194" s="84"/>
      <c r="CS194" s="84"/>
      <c r="CT194" s="84"/>
      <c r="CU194" s="84"/>
      <c r="CV194" s="84"/>
      <c r="CW194" s="84"/>
      <c r="CX194" s="84"/>
      <c r="CY194" s="84"/>
      <c r="CZ194" s="84"/>
      <c r="DA194" s="84"/>
      <c r="DB194" s="84"/>
      <c r="DC194" s="85"/>
    </row>
    <row r="195" customFormat="false" ht="18.75" hidden="true" customHeight="false" outlineLevel="0" collapsed="false">
      <c r="A195" s="87" t="n">
        <f aca="false">A194</f>
        <v>94</v>
      </c>
      <c r="B195" s="88" t="n">
        <f aca="false">B194</f>
        <v>46</v>
      </c>
      <c r="C195" s="89" t="str">
        <f aca="false">C194</f>
        <v>ユーザー詳細画面</v>
      </c>
      <c r="D195" s="90" t="str">
        <f aca="false">D194</f>
        <v>面談記録一覧の追加</v>
      </c>
      <c r="E195" s="91" t="str">
        <f aca="false">E194</f>
        <v>講師</v>
      </c>
      <c r="F195" s="91" t="str">
        <f aca="false">F194</f>
        <v>初級</v>
      </c>
      <c r="G195" s="91" t="str">
        <f aca="false">G194</f>
        <v>A</v>
      </c>
      <c r="H195" s="92" t="str">
        <f aca="false">H194</f>
        <v>製造</v>
      </c>
      <c r="I195" s="93" t="n">
        <f aca="false">I194</f>
        <v>3.77142857142857</v>
      </c>
      <c r="J195" s="94" t="s">
        <v>33</v>
      </c>
      <c r="K195" s="95"/>
      <c r="L195" s="96"/>
      <c r="M195" s="97" t="n">
        <f aca="false">M194</f>
        <v>0</v>
      </c>
      <c r="N195" s="98" t="n">
        <f aca="false">N194</f>
        <v>0</v>
      </c>
      <c r="O195" s="83"/>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5"/>
      <c r="AT195" s="86"/>
      <c r="AU195" s="84"/>
      <c r="AV195" s="84"/>
      <c r="AW195" s="84"/>
      <c r="AX195" s="84"/>
      <c r="AY195" s="84"/>
      <c r="AZ195" s="84"/>
      <c r="BA195" s="84"/>
      <c r="BB195" s="84"/>
      <c r="BC195" s="84"/>
      <c r="BD195" s="84"/>
      <c r="BE195" s="84"/>
      <c r="BF195" s="84"/>
      <c r="BG195" s="84"/>
      <c r="BH195" s="84"/>
      <c r="BI195" s="84"/>
      <c r="BJ195" s="84"/>
      <c r="BK195" s="84"/>
      <c r="BL195" s="84"/>
      <c r="BM195" s="84"/>
      <c r="BN195" s="84"/>
      <c r="BO195" s="84"/>
      <c r="BP195" s="84"/>
      <c r="BQ195" s="84"/>
      <c r="BR195" s="84"/>
      <c r="BS195" s="84"/>
      <c r="BT195" s="84"/>
      <c r="BU195" s="84"/>
      <c r="BV195" s="84"/>
      <c r="BW195" s="84"/>
      <c r="BX195" s="85"/>
      <c r="BY195" s="86"/>
      <c r="BZ195" s="84"/>
      <c r="CA195" s="84"/>
      <c r="CB195" s="84"/>
      <c r="CC195" s="84"/>
      <c r="CD195" s="84"/>
      <c r="CE195" s="84"/>
      <c r="CF195" s="84"/>
      <c r="CG195" s="84"/>
      <c r="CH195" s="84"/>
      <c r="CI195" s="84"/>
      <c r="CJ195" s="84"/>
      <c r="CK195" s="84"/>
      <c r="CL195" s="84"/>
      <c r="CM195" s="84"/>
      <c r="CN195" s="84"/>
      <c r="CO195" s="84"/>
      <c r="CP195" s="84"/>
      <c r="CQ195" s="84"/>
      <c r="CR195" s="84"/>
      <c r="CS195" s="84"/>
      <c r="CT195" s="84"/>
      <c r="CU195" s="84"/>
      <c r="CV195" s="84"/>
      <c r="CW195" s="84"/>
      <c r="CX195" s="84"/>
      <c r="CY195" s="84"/>
      <c r="CZ195" s="84"/>
      <c r="DA195" s="84"/>
      <c r="DB195" s="84"/>
      <c r="DC195" s="85"/>
    </row>
    <row r="196" customFormat="false" ht="18.75" hidden="true" customHeight="false" outlineLevel="0" collapsed="false">
      <c r="A196" s="99" t="n">
        <f aca="false">(ROW()-6)/2</f>
        <v>95</v>
      </c>
      <c r="B196" s="100" t="n">
        <f aca="false">B195</f>
        <v>46</v>
      </c>
      <c r="C196" s="101" t="str">
        <f aca="false">C195</f>
        <v>ユーザー詳細画面</v>
      </c>
      <c r="D196" s="102" t="str">
        <f aca="false">D195</f>
        <v>面談記録一覧の追加</v>
      </c>
      <c r="E196" s="74" t="str">
        <f aca="false">E194</f>
        <v>講師</v>
      </c>
      <c r="F196" s="74" t="str">
        <f aca="false">F194</f>
        <v>初級</v>
      </c>
      <c r="G196" s="74" t="str">
        <f aca="false">G194</f>
        <v>A</v>
      </c>
      <c r="H196" s="103" t="s">
        <v>34</v>
      </c>
      <c r="I196" s="78" t="n">
        <f aca="false">変更管理台帳!$BW52</f>
        <v>3.05714285714286</v>
      </c>
      <c r="J196" s="79" t="s">
        <v>32</v>
      </c>
      <c r="K196" s="81" t="n">
        <f aca="false">IF($L194&lt;&gt;"",WORKDAY($L194,1,祝日・休校日!$B$3:$B$62),"")</f>
        <v>45359</v>
      </c>
      <c r="L196" s="81" t="n">
        <f aca="false">IF($K196&lt;&gt;"",WORKDAY($K196,$I196 -0.11,祝日・休校日!$B$3:$B$62),"")</f>
        <v>45363</v>
      </c>
      <c r="M196" s="76" t="n">
        <f aca="false">M195</f>
        <v>0</v>
      </c>
      <c r="N196" s="82" t="n">
        <f aca="false">IF(MAX(O196:DC196)&lt;&gt;0,IF(MAX(O197:DC197)/MAX(O196:DC196)=1,1,MAX(O197:DC197)/MAX(O196:DC196)),0)</f>
        <v>0</v>
      </c>
      <c r="O196" s="83"/>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5"/>
      <c r="AT196" s="86"/>
      <c r="AU196" s="84"/>
      <c r="AV196" s="84"/>
      <c r="AW196" s="84"/>
      <c r="AX196" s="84"/>
      <c r="AY196" s="84"/>
      <c r="AZ196" s="84"/>
      <c r="BA196" s="84"/>
      <c r="BB196" s="84"/>
      <c r="BC196" s="84"/>
      <c r="BD196" s="84"/>
      <c r="BE196" s="84"/>
      <c r="BF196" s="84"/>
      <c r="BG196" s="84"/>
      <c r="BH196" s="84"/>
      <c r="BI196" s="84"/>
      <c r="BJ196" s="84"/>
      <c r="BK196" s="84"/>
      <c r="BL196" s="84"/>
      <c r="BM196" s="84"/>
      <c r="BN196" s="84"/>
      <c r="BO196" s="84"/>
      <c r="BP196" s="84"/>
      <c r="BQ196" s="84"/>
      <c r="BR196" s="84"/>
      <c r="BS196" s="84"/>
      <c r="BT196" s="84"/>
      <c r="BU196" s="84"/>
      <c r="BV196" s="84"/>
      <c r="BW196" s="84"/>
      <c r="BX196" s="85"/>
      <c r="BY196" s="86"/>
      <c r="BZ196" s="84"/>
      <c r="CA196" s="84"/>
      <c r="CB196" s="84"/>
      <c r="CC196" s="84"/>
      <c r="CD196" s="84"/>
      <c r="CE196" s="84"/>
      <c r="CF196" s="84"/>
      <c r="CG196" s="84"/>
      <c r="CH196" s="84"/>
      <c r="CI196" s="84"/>
      <c r="CJ196" s="84"/>
      <c r="CK196" s="84"/>
      <c r="CL196" s="84"/>
      <c r="CM196" s="84"/>
      <c r="CN196" s="84"/>
      <c r="CO196" s="84"/>
      <c r="CP196" s="84"/>
      <c r="CQ196" s="84"/>
      <c r="CR196" s="84"/>
      <c r="CS196" s="84"/>
      <c r="CT196" s="84"/>
      <c r="CU196" s="84"/>
      <c r="CV196" s="84"/>
      <c r="CW196" s="84"/>
      <c r="CX196" s="84"/>
      <c r="CY196" s="84"/>
      <c r="CZ196" s="84"/>
      <c r="DA196" s="84"/>
      <c r="DB196" s="84"/>
      <c r="DC196" s="85"/>
    </row>
    <row r="197" customFormat="false" ht="18.75" hidden="true" customHeight="false" outlineLevel="0" collapsed="false">
      <c r="A197" s="104" t="n">
        <f aca="false">A196</f>
        <v>95</v>
      </c>
      <c r="B197" s="105" t="n">
        <f aca="false">B196</f>
        <v>46</v>
      </c>
      <c r="C197" s="106" t="str">
        <f aca="false">C196</f>
        <v>ユーザー詳細画面</v>
      </c>
      <c r="D197" s="107" t="str">
        <f aca="false">D196</f>
        <v>面談記録一覧の追加</v>
      </c>
      <c r="E197" s="91" t="str">
        <f aca="false">E196</f>
        <v>講師</v>
      </c>
      <c r="F197" s="91" t="str">
        <f aca="false">F196</f>
        <v>初級</v>
      </c>
      <c r="G197" s="91" t="str">
        <f aca="false">G196</f>
        <v>A</v>
      </c>
      <c r="H197" s="108" t="str">
        <f aca="false">H196</f>
        <v>試験</v>
      </c>
      <c r="I197" s="109" t="n">
        <f aca="false">I196</f>
        <v>3.05714285714286</v>
      </c>
      <c r="J197" s="94" t="s">
        <v>33</v>
      </c>
      <c r="K197" s="110"/>
      <c r="L197" s="96"/>
      <c r="M197" s="97" t="n">
        <f aca="false">M196</f>
        <v>0</v>
      </c>
      <c r="N197" s="98" t="n">
        <f aca="false">N196</f>
        <v>0</v>
      </c>
      <c r="O197" s="83"/>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5"/>
      <c r="AT197" s="86"/>
      <c r="AU197" s="84"/>
      <c r="AV197" s="84"/>
      <c r="AW197" s="84"/>
      <c r="AX197" s="84"/>
      <c r="AY197" s="84"/>
      <c r="AZ197" s="84"/>
      <c r="BA197" s="84"/>
      <c r="BB197" s="84"/>
      <c r="BC197" s="84"/>
      <c r="BD197" s="84"/>
      <c r="BE197" s="84"/>
      <c r="BF197" s="84"/>
      <c r="BG197" s="84"/>
      <c r="BH197" s="84"/>
      <c r="BI197" s="84"/>
      <c r="BJ197" s="84"/>
      <c r="BK197" s="84"/>
      <c r="BL197" s="84"/>
      <c r="BM197" s="84"/>
      <c r="BN197" s="84"/>
      <c r="BO197" s="84"/>
      <c r="BP197" s="84"/>
      <c r="BQ197" s="84"/>
      <c r="BR197" s="84"/>
      <c r="BS197" s="84"/>
      <c r="BT197" s="84"/>
      <c r="BU197" s="84"/>
      <c r="BV197" s="84"/>
      <c r="BW197" s="84"/>
      <c r="BX197" s="85"/>
      <c r="BY197" s="86"/>
      <c r="BZ197" s="84"/>
      <c r="CA197" s="84"/>
      <c r="CB197" s="84"/>
      <c r="CC197" s="84"/>
      <c r="CD197" s="84"/>
      <c r="CE197" s="84"/>
      <c r="CF197" s="84"/>
      <c r="CG197" s="84"/>
      <c r="CH197" s="84"/>
      <c r="CI197" s="84"/>
      <c r="CJ197" s="84"/>
      <c r="CK197" s="84"/>
      <c r="CL197" s="84"/>
      <c r="CM197" s="84"/>
      <c r="CN197" s="84"/>
      <c r="CO197" s="84"/>
      <c r="CP197" s="84"/>
      <c r="CQ197" s="84"/>
      <c r="CR197" s="84"/>
      <c r="CS197" s="84"/>
      <c r="CT197" s="84"/>
      <c r="CU197" s="84"/>
      <c r="CV197" s="84"/>
      <c r="CW197" s="84"/>
      <c r="CX197" s="84"/>
      <c r="CY197" s="84"/>
      <c r="CZ197" s="84"/>
      <c r="DA197" s="84"/>
      <c r="DB197" s="84"/>
      <c r="DC197" s="85"/>
    </row>
    <row r="198" customFormat="false" ht="18.75" hidden="true" customHeight="false" outlineLevel="0" collapsed="false">
      <c r="A198" s="70" t="n">
        <f aca="false">(ROW()-6)/2</f>
        <v>96</v>
      </c>
      <c r="B198" s="71" t="n">
        <f aca="false">変更管理台帳!$A53</f>
        <v>47</v>
      </c>
      <c r="C198" s="72" t="str">
        <f aca="false">変更管理台帳!$B53</f>
        <v>面談記録登録画面</v>
      </c>
      <c r="D198" s="73" t="str">
        <f aca="false">変更管理台帳!$C53</f>
        <v>面談記録登録画面の新規作成</v>
      </c>
      <c r="E198" s="74" t="str">
        <f aca="false">変更管理台帳!$G53</f>
        <v>講師</v>
      </c>
      <c r="F198" s="75" t="str">
        <f aca="false">変更管理台帳!$K53</f>
        <v>中級</v>
      </c>
      <c r="G198" s="76" t="str">
        <f aca="false">変更管理台帳!$L53</f>
        <v>C</v>
      </c>
      <c r="H198" s="112" t="s">
        <v>36</v>
      </c>
      <c r="I198" s="78" t="n">
        <f aca="false">変更管理台帳!$AE53</f>
        <v>3.15714285714286</v>
      </c>
      <c r="J198" s="79" t="s">
        <v>32</v>
      </c>
      <c r="K198" s="80" t="n">
        <v>45336</v>
      </c>
      <c r="L198" s="81" t="n">
        <f aca="false">IF($K198&lt;&gt;"",WORKDAY($K198,$I198 -0.11,祝日・休校日!$B$3:$B$62),"")</f>
        <v>45341</v>
      </c>
      <c r="M198" s="76"/>
      <c r="N198" s="82" t="n">
        <f aca="false">IF(MAX(O198:DC198)&lt;&gt;0,IF(MAX(O199:DC199)/MAX(O198:DC198)=1,1,MAX(O199:DC199)/MAX(O198:DC198)),0)</f>
        <v>0</v>
      </c>
      <c r="O198" s="83"/>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5"/>
      <c r="AT198" s="86"/>
      <c r="AU198" s="84"/>
      <c r="AV198" s="84"/>
      <c r="AW198" s="84"/>
      <c r="AX198" s="84"/>
      <c r="AY198" s="84"/>
      <c r="AZ198" s="84"/>
      <c r="BA198" s="84"/>
      <c r="BB198" s="84"/>
      <c r="BC198" s="84"/>
      <c r="BD198" s="84"/>
      <c r="BE198" s="84"/>
      <c r="BF198" s="84"/>
      <c r="BG198" s="84"/>
      <c r="BH198" s="84"/>
      <c r="BI198" s="84"/>
      <c r="BJ198" s="84"/>
      <c r="BK198" s="84"/>
      <c r="BL198" s="84"/>
      <c r="BM198" s="84"/>
      <c r="BN198" s="84"/>
      <c r="BO198" s="84"/>
      <c r="BP198" s="84"/>
      <c r="BQ198" s="84"/>
      <c r="BR198" s="84"/>
      <c r="BS198" s="84"/>
      <c r="BT198" s="84"/>
      <c r="BU198" s="84"/>
      <c r="BV198" s="84"/>
      <c r="BW198" s="84"/>
      <c r="BX198" s="85"/>
      <c r="BY198" s="86"/>
      <c r="BZ198" s="84"/>
      <c r="CA198" s="84"/>
      <c r="CB198" s="84"/>
      <c r="CC198" s="84"/>
      <c r="CD198" s="84"/>
      <c r="CE198" s="84"/>
      <c r="CF198" s="84"/>
      <c r="CG198" s="84"/>
      <c r="CH198" s="84"/>
      <c r="CI198" s="84"/>
      <c r="CJ198" s="84"/>
      <c r="CK198" s="84"/>
      <c r="CL198" s="84"/>
      <c r="CM198" s="84"/>
      <c r="CN198" s="84"/>
      <c r="CO198" s="84"/>
      <c r="CP198" s="84"/>
      <c r="CQ198" s="84"/>
      <c r="CR198" s="84"/>
      <c r="CS198" s="84"/>
      <c r="CT198" s="84"/>
      <c r="CU198" s="84"/>
      <c r="CV198" s="84"/>
      <c r="CW198" s="84"/>
      <c r="CX198" s="84"/>
      <c r="CY198" s="84"/>
      <c r="CZ198" s="84"/>
      <c r="DA198" s="84"/>
      <c r="DB198" s="84"/>
      <c r="DC198" s="85"/>
    </row>
    <row r="199" customFormat="false" ht="18.75" hidden="true" customHeight="false" outlineLevel="0" collapsed="false">
      <c r="A199" s="87" t="n">
        <f aca="false">A198</f>
        <v>96</v>
      </c>
      <c r="B199" s="88" t="n">
        <f aca="false">B198</f>
        <v>47</v>
      </c>
      <c r="C199" s="89" t="str">
        <f aca="false">C198</f>
        <v>面談記録登録画面</v>
      </c>
      <c r="D199" s="90" t="str">
        <f aca="false">D198</f>
        <v>面談記録登録画面の新規作成</v>
      </c>
      <c r="E199" s="91" t="str">
        <f aca="false">E198</f>
        <v>講師</v>
      </c>
      <c r="F199" s="91" t="str">
        <f aca="false">F198</f>
        <v>中級</v>
      </c>
      <c r="G199" s="91" t="str">
        <f aca="false">G198</f>
        <v>C</v>
      </c>
      <c r="H199" s="113" t="str">
        <f aca="false">H198</f>
        <v>設計</v>
      </c>
      <c r="I199" s="93" t="n">
        <f aca="false">I198</f>
        <v>3.15714285714286</v>
      </c>
      <c r="J199" s="94" t="s">
        <v>33</v>
      </c>
      <c r="K199" s="95"/>
      <c r="L199" s="96"/>
      <c r="M199" s="97" t="n">
        <f aca="false">M198</f>
        <v>0</v>
      </c>
      <c r="N199" s="98" t="n">
        <f aca="false">N198</f>
        <v>0</v>
      </c>
      <c r="O199" s="83"/>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5"/>
      <c r="AT199" s="86"/>
      <c r="AU199" s="84"/>
      <c r="AV199" s="84"/>
      <c r="AW199" s="84"/>
      <c r="AX199" s="84"/>
      <c r="AY199" s="84"/>
      <c r="AZ199" s="84"/>
      <c r="BA199" s="84"/>
      <c r="BB199" s="84"/>
      <c r="BC199" s="84"/>
      <c r="BD199" s="84"/>
      <c r="BE199" s="84"/>
      <c r="BF199" s="84"/>
      <c r="BG199" s="84"/>
      <c r="BH199" s="84"/>
      <c r="BI199" s="84"/>
      <c r="BJ199" s="84"/>
      <c r="BK199" s="84"/>
      <c r="BL199" s="84"/>
      <c r="BM199" s="84"/>
      <c r="BN199" s="84"/>
      <c r="BO199" s="84"/>
      <c r="BP199" s="84"/>
      <c r="BQ199" s="84"/>
      <c r="BR199" s="84"/>
      <c r="BS199" s="84"/>
      <c r="BT199" s="84"/>
      <c r="BU199" s="84"/>
      <c r="BV199" s="84"/>
      <c r="BW199" s="84"/>
      <c r="BX199" s="85"/>
      <c r="BY199" s="86"/>
      <c r="BZ199" s="84"/>
      <c r="CA199" s="84"/>
      <c r="CB199" s="84"/>
      <c r="CC199" s="84"/>
      <c r="CD199" s="84"/>
      <c r="CE199" s="84"/>
      <c r="CF199" s="84"/>
      <c r="CG199" s="84"/>
      <c r="CH199" s="84"/>
      <c r="CI199" s="84"/>
      <c r="CJ199" s="84"/>
      <c r="CK199" s="84"/>
      <c r="CL199" s="84"/>
      <c r="CM199" s="84"/>
      <c r="CN199" s="84"/>
      <c r="CO199" s="84"/>
      <c r="CP199" s="84"/>
      <c r="CQ199" s="84"/>
      <c r="CR199" s="84"/>
      <c r="CS199" s="84"/>
      <c r="CT199" s="84"/>
      <c r="CU199" s="84"/>
      <c r="CV199" s="84"/>
      <c r="CW199" s="84"/>
      <c r="CX199" s="84"/>
      <c r="CY199" s="84"/>
      <c r="CZ199" s="84"/>
      <c r="DA199" s="84"/>
      <c r="DB199" s="84"/>
      <c r="DC199" s="85"/>
    </row>
    <row r="200" customFormat="false" ht="18.75" hidden="true" customHeight="false" outlineLevel="0" collapsed="false">
      <c r="A200" s="70" t="n">
        <f aca="false">(ROW()-6)/2</f>
        <v>97</v>
      </c>
      <c r="B200" s="100" t="n">
        <f aca="false">B199</f>
        <v>47</v>
      </c>
      <c r="C200" s="101" t="str">
        <f aca="false">C199</f>
        <v>面談記録登録画面</v>
      </c>
      <c r="D200" s="102" t="str">
        <f aca="false">D199</f>
        <v>面談記録登録画面の新規作成</v>
      </c>
      <c r="E200" s="74" t="str">
        <f aca="false">E198</f>
        <v>講師</v>
      </c>
      <c r="F200" s="74" t="str">
        <f aca="false">F198</f>
        <v>中級</v>
      </c>
      <c r="G200" s="74" t="str">
        <f aca="false">G198</f>
        <v>C</v>
      </c>
      <c r="H200" s="77" t="s">
        <v>31</v>
      </c>
      <c r="I200" s="78" t="n">
        <f aca="false">変更管理台帳!$AX53</f>
        <v>5.22857142857143</v>
      </c>
      <c r="J200" s="79" t="s">
        <v>32</v>
      </c>
      <c r="K200" s="81" t="n">
        <f aca="false">IF($L198&lt;&gt;"",WORKDAY($L198,1,祝日・休校日!$B$3:$B$62),"")</f>
        <v>45342</v>
      </c>
      <c r="L200" s="81" t="n">
        <f aca="false">IF($K200&lt;&gt;"",WORKDAY($K200,$I200 -0.11,祝日・休校日!$B$3:$B$62),"")</f>
        <v>45350</v>
      </c>
      <c r="M200" s="76" t="n">
        <f aca="false">M199</f>
        <v>0</v>
      </c>
      <c r="N200" s="82" t="n">
        <f aca="false">IF(MAX(O200:DC200)&lt;&gt;0,IF(MAX(O201:DC201)/MAX(O200:DC200)=1,1,MAX(O201:DC201)/MAX(O200:DC200)),0)</f>
        <v>0</v>
      </c>
      <c r="O200" s="83"/>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5"/>
      <c r="AT200" s="86"/>
      <c r="AU200" s="84"/>
      <c r="AV200" s="84"/>
      <c r="AW200" s="84"/>
      <c r="AX200" s="84"/>
      <c r="AY200" s="84"/>
      <c r="AZ200" s="84"/>
      <c r="BA200" s="84"/>
      <c r="BB200" s="84"/>
      <c r="BC200" s="84"/>
      <c r="BD200" s="84"/>
      <c r="BE200" s="84"/>
      <c r="BF200" s="84"/>
      <c r="BG200" s="84"/>
      <c r="BH200" s="84"/>
      <c r="BI200" s="84"/>
      <c r="BJ200" s="84"/>
      <c r="BK200" s="84"/>
      <c r="BL200" s="84"/>
      <c r="BM200" s="84"/>
      <c r="BN200" s="84"/>
      <c r="BO200" s="84"/>
      <c r="BP200" s="84"/>
      <c r="BQ200" s="84"/>
      <c r="BR200" s="84"/>
      <c r="BS200" s="84"/>
      <c r="BT200" s="84"/>
      <c r="BU200" s="84"/>
      <c r="BV200" s="84"/>
      <c r="BW200" s="84"/>
      <c r="BX200" s="85"/>
      <c r="BY200" s="86"/>
      <c r="BZ200" s="84"/>
      <c r="CA200" s="84"/>
      <c r="CB200" s="84"/>
      <c r="CC200" s="84"/>
      <c r="CD200" s="84"/>
      <c r="CE200" s="84"/>
      <c r="CF200" s="84"/>
      <c r="CG200" s="84"/>
      <c r="CH200" s="84"/>
      <c r="CI200" s="84"/>
      <c r="CJ200" s="84"/>
      <c r="CK200" s="84"/>
      <c r="CL200" s="84"/>
      <c r="CM200" s="84"/>
      <c r="CN200" s="84"/>
      <c r="CO200" s="84"/>
      <c r="CP200" s="84"/>
      <c r="CQ200" s="84"/>
      <c r="CR200" s="84"/>
      <c r="CS200" s="84"/>
      <c r="CT200" s="84"/>
      <c r="CU200" s="84"/>
      <c r="CV200" s="84"/>
      <c r="CW200" s="84"/>
      <c r="CX200" s="84"/>
      <c r="CY200" s="84"/>
      <c r="CZ200" s="84"/>
      <c r="DA200" s="84"/>
      <c r="DB200" s="84"/>
      <c r="DC200" s="85"/>
    </row>
    <row r="201" customFormat="false" ht="18.75" hidden="true" customHeight="false" outlineLevel="0" collapsed="false">
      <c r="A201" s="87" t="n">
        <f aca="false">A200</f>
        <v>97</v>
      </c>
      <c r="B201" s="105" t="n">
        <f aca="false">B200</f>
        <v>47</v>
      </c>
      <c r="C201" s="106" t="str">
        <f aca="false">C200</f>
        <v>面談記録登録画面</v>
      </c>
      <c r="D201" s="107" t="str">
        <f aca="false">D200</f>
        <v>面談記録登録画面の新規作成</v>
      </c>
      <c r="E201" s="91" t="str">
        <f aca="false">E200</f>
        <v>講師</v>
      </c>
      <c r="F201" s="91" t="str">
        <f aca="false">F200</f>
        <v>中級</v>
      </c>
      <c r="G201" s="91" t="str">
        <f aca="false">G200</f>
        <v>C</v>
      </c>
      <c r="H201" s="92" t="str">
        <f aca="false">H200</f>
        <v>製造</v>
      </c>
      <c r="I201" s="93" t="n">
        <f aca="false">I200</f>
        <v>5.22857142857143</v>
      </c>
      <c r="J201" s="94" t="s">
        <v>33</v>
      </c>
      <c r="K201" s="110"/>
      <c r="L201" s="96"/>
      <c r="M201" s="97" t="n">
        <f aca="false">M200</f>
        <v>0</v>
      </c>
      <c r="N201" s="98" t="n">
        <f aca="false">N200</f>
        <v>0</v>
      </c>
      <c r="O201" s="83"/>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5"/>
      <c r="AT201" s="86"/>
      <c r="AU201" s="84"/>
      <c r="AV201" s="84"/>
      <c r="AW201" s="84"/>
      <c r="AX201" s="84"/>
      <c r="AY201" s="84"/>
      <c r="AZ201" s="84"/>
      <c r="BA201" s="84"/>
      <c r="BB201" s="84"/>
      <c r="BC201" s="84"/>
      <c r="BD201" s="84"/>
      <c r="BE201" s="84"/>
      <c r="BF201" s="84"/>
      <c r="BG201" s="84"/>
      <c r="BH201" s="84"/>
      <c r="BI201" s="84"/>
      <c r="BJ201" s="84"/>
      <c r="BK201" s="84"/>
      <c r="BL201" s="84"/>
      <c r="BM201" s="84"/>
      <c r="BN201" s="84"/>
      <c r="BO201" s="84"/>
      <c r="BP201" s="84"/>
      <c r="BQ201" s="84"/>
      <c r="BR201" s="84"/>
      <c r="BS201" s="84"/>
      <c r="BT201" s="84"/>
      <c r="BU201" s="84"/>
      <c r="BV201" s="84"/>
      <c r="BW201" s="84"/>
      <c r="BX201" s="85"/>
      <c r="BY201" s="86"/>
      <c r="BZ201" s="84"/>
      <c r="CA201" s="84"/>
      <c r="CB201" s="84"/>
      <c r="CC201" s="84"/>
      <c r="CD201" s="84"/>
      <c r="CE201" s="84"/>
      <c r="CF201" s="84"/>
      <c r="CG201" s="84"/>
      <c r="CH201" s="84"/>
      <c r="CI201" s="84"/>
      <c r="CJ201" s="84"/>
      <c r="CK201" s="84"/>
      <c r="CL201" s="84"/>
      <c r="CM201" s="84"/>
      <c r="CN201" s="84"/>
      <c r="CO201" s="84"/>
      <c r="CP201" s="84"/>
      <c r="CQ201" s="84"/>
      <c r="CR201" s="84"/>
      <c r="CS201" s="84"/>
      <c r="CT201" s="84"/>
      <c r="CU201" s="84"/>
      <c r="CV201" s="84"/>
      <c r="CW201" s="84"/>
      <c r="CX201" s="84"/>
      <c r="CY201" s="84"/>
      <c r="CZ201" s="84"/>
      <c r="DA201" s="84"/>
      <c r="DB201" s="84"/>
      <c r="DC201" s="85"/>
    </row>
    <row r="202" customFormat="false" ht="18.75" hidden="true" customHeight="false" outlineLevel="0" collapsed="false">
      <c r="A202" s="99" t="n">
        <f aca="false">(ROW()-6)/2</f>
        <v>98</v>
      </c>
      <c r="B202" s="100" t="n">
        <f aca="false">B201</f>
        <v>47</v>
      </c>
      <c r="C202" s="101" t="str">
        <f aca="false">C201</f>
        <v>面談記録登録画面</v>
      </c>
      <c r="D202" s="102" t="str">
        <f aca="false">D201</f>
        <v>面談記録登録画面の新規作成</v>
      </c>
      <c r="E202" s="74" t="str">
        <f aca="false">E200</f>
        <v>講師</v>
      </c>
      <c r="F202" s="74" t="str">
        <f aca="false">F200</f>
        <v>中級</v>
      </c>
      <c r="G202" s="74" t="str">
        <f aca="false">G200</f>
        <v>C</v>
      </c>
      <c r="H202" s="103" t="s">
        <v>34</v>
      </c>
      <c r="I202" s="78" t="n">
        <f aca="false">変更管理台帳!$BW53</f>
        <v>3.8</v>
      </c>
      <c r="J202" s="79" t="s">
        <v>32</v>
      </c>
      <c r="K202" s="81" t="n">
        <f aca="false">IF($L200&lt;&gt;"",WORKDAY($L200,1,祝日・休校日!$B$3:$B$62),"")</f>
        <v>45351</v>
      </c>
      <c r="L202" s="81" t="n">
        <f aca="false">IF($K202&lt;&gt;"",WORKDAY($K202,$I202 -0.11,祝日・休校日!$B$3:$B$62),"")</f>
        <v>45356</v>
      </c>
      <c r="M202" s="76" t="n">
        <f aca="false">M201</f>
        <v>0</v>
      </c>
      <c r="N202" s="82" t="n">
        <f aca="false">IF(MAX(O202:DC202)&lt;&gt;0,IF(MAX(O203:DC203)/MAX(O202:DC202)=1,1,MAX(O203:DC203)/MAX(O202:DC202)),0)</f>
        <v>0</v>
      </c>
      <c r="O202" s="83"/>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5"/>
      <c r="AT202" s="86"/>
      <c r="AU202" s="84"/>
      <c r="AV202" s="84"/>
      <c r="AW202" s="84"/>
      <c r="AX202" s="84"/>
      <c r="AY202" s="84"/>
      <c r="AZ202" s="84"/>
      <c r="BA202" s="84"/>
      <c r="BB202" s="84"/>
      <c r="BC202" s="84"/>
      <c r="BD202" s="84"/>
      <c r="BE202" s="84"/>
      <c r="BF202" s="84"/>
      <c r="BG202" s="84"/>
      <c r="BH202" s="84"/>
      <c r="BI202" s="84"/>
      <c r="BJ202" s="84"/>
      <c r="BK202" s="84"/>
      <c r="BL202" s="84"/>
      <c r="BM202" s="84"/>
      <c r="BN202" s="84"/>
      <c r="BO202" s="84"/>
      <c r="BP202" s="84"/>
      <c r="BQ202" s="84"/>
      <c r="BR202" s="84"/>
      <c r="BS202" s="84"/>
      <c r="BT202" s="84"/>
      <c r="BU202" s="84"/>
      <c r="BV202" s="84"/>
      <c r="BW202" s="84"/>
      <c r="BX202" s="85"/>
      <c r="BY202" s="86"/>
      <c r="BZ202" s="84"/>
      <c r="CA202" s="84"/>
      <c r="CB202" s="84"/>
      <c r="CC202" s="84"/>
      <c r="CD202" s="84"/>
      <c r="CE202" s="84"/>
      <c r="CF202" s="84"/>
      <c r="CG202" s="84"/>
      <c r="CH202" s="84"/>
      <c r="CI202" s="84"/>
      <c r="CJ202" s="84"/>
      <c r="CK202" s="84"/>
      <c r="CL202" s="84"/>
      <c r="CM202" s="84"/>
      <c r="CN202" s="84"/>
      <c r="CO202" s="84"/>
      <c r="CP202" s="84"/>
      <c r="CQ202" s="84"/>
      <c r="CR202" s="84"/>
      <c r="CS202" s="84"/>
      <c r="CT202" s="84"/>
      <c r="CU202" s="84"/>
      <c r="CV202" s="84"/>
      <c r="CW202" s="84"/>
      <c r="CX202" s="84"/>
      <c r="CY202" s="84"/>
      <c r="CZ202" s="84"/>
      <c r="DA202" s="84"/>
      <c r="DB202" s="84"/>
      <c r="DC202" s="85"/>
    </row>
    <row r="203" customFormat="false" ht="18.75" hidden="true" customHeight="false" outlineLevel="0" collapsed="false">
      <c r="A203" s="104" t="n">
        <f aca="false">A202</f>
        <v>98</v>
      </c>
      <c r="B203" s="105" t="n">
        <f aca="false">B202</f>
        <v>47</v>
      </c>
      <c r="C203" s="106" t="str">
        <f aca="false">C202</f>
        <v>面談記録登録画面</v>
      </c>
      <c r="D203" s="107" t="str">
        <f aca="false">D202</f>
        <v>面談記録登録画面の新規作成</v>
      </c>
      <c r="E203" s="91" t="str">
        <f aca="false">E202</f>
        <v>講師</v>
      </c>
      <c r="F203" s="91" t="str">
        <f aca="false">F202</f>
        <v>中級</v>
      </c>
      <c r="G203" s="91" t="str">
        <f aca="false">G202</f>
        <v>C</v>
      </c>
      <c r="H203" s="108" t="str">
        <f aca="false">H202</f>
        <v>試験</v>
      </c>
      <c r="I203" s="109" t="n">
        <f aca="false">I202</f>
        <v>3.8</v>
      </c>
      <c r="J203" s="94" t="s">
        <v>33</v>
      </c>
      <c r="K203" s="110"/>
      <c r="L203" s="96"/>
      <c r="M203" s="97" t="n">
        <f aca="false">M202</f>
        <v>0</v>
      </c>
      <c r="N203" s="98" t="n">
        <f aca="false">N202</f>
        <v>0</v>
      </c>
      <c r="O203" s="83"/>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5"/>
      <c r="AT203" s="86"/>
      <c r="AU203" s="84"/>
      <c r="AV203" s="84"/>
      <c r="AW203" s="84"/>
      <c r="AX203" s="84"/>
      <c r="AY203" s="84"/>
      <c r="AZ203" s="84"/>
      <c r="BA203" s="84"/>
      <c r="BB203" s="84"/>
      <c r="BC203" s="84"/>
      <c r="BD203" s="84"/>
      <c r="BE203" s="84"/>
      <c r="BF203" s="84"/>
      <c r="BG203" s="84"/>
      <c r="BH203" s="84"/>
      <c r="BI203" s="84"/>
      <c r="BJ203" s="84"/>
      <c r="BK203" s="84"/>
      <c r="BL203" s="84"/>
      <c r="BM203" s="84"/>
      <c r="BN203" s="84"/>
      <c r="BO203" s="84"/>
      <c r="BP203" s="84"/>
      <c r="BQ203" s="84"/>
      <c r="BR203" s="84"/>
      <c r="BS203" s="84"/>
      <c r="BT203" s="84"/>
      <c r="BU203" s="84"/>
      <c r="BV203" s="84"/>
      <c r="BW203" s="84"/>
      <c r="BX203" s="85"/>
      <c r="BY203" s="86"/>
      <c r="BZ203" s="84"/>
      <c r="CA203" s="84"/>
      <c r="CB203" s="84"/>
      <c r="CC203" s="84"/>
      <c r="CD203" s="84"/>
      <c r="CE203" s="84"/>
      <c r="CF203" s="84"/>
      <c r="CG203" s="84"/>
      <c r="CH203" s="84"/>
      <c r="CI203" s="84"/>
      <c r="CJ203" s="84"/>
      <c r="CK203" s="84"/>
      <c r="CL203" s="84"/>
      <c r="CM203" s="84"/>
      <c r="CN203" s="84"/>
      <c r="CO203" s="84"/>
      <c r="CP203" s="84"/>
      <c r="CQ203" s="84"/>
      <c r="CR203" s="84"/>
      <c r="CS203" s="84"/>
      <c r="CT203" s="84"/>
      <c r="CU203" s="84"/>
      <c r="CV203" s="84"/>
      <c r="CW203" s="84"/>
      <c r="CX203" s="84"/>
      <c r="CY203" s="84"/>
      <c r="CZ203" s="84"/>
      <c r="DA203" s="84"/>
      <c r="DB203" s="84"/>
      <c r="DC203" s="85"/>
    </row>
    <row r="204" customFormat="false" ht="18.75" hidden="true" customHeight="false" outlineLevel="0" collapsed="false">
      <c r="A204" s="70" t="n">
        <f aca="false">(ROW()-6)/2</f>
        <v>99</v>
      </c>
      <c r="B204" s="71" t="n">
        <f aca="false">変更管理台帳!$A54</f>
        <v>48</v>
      </c>
      <c r="C204" s="72" t="str">
        <f aca="false">変更管理台帳!$B54</f>
        <v>マイアカウント画面</v>
      </c>
      <c r="D204" s="73" t="str">
        <f aca="false">変更管理台帳!$C54</f>
        <v>マイアカウント画面の新規作成</v>
      </c>
      <c r="E204" s="74" t="str">
        <f aca="false">変更管理台帳!$G54</f>
        <v>講師</v>
      </c>
      <c r="F204" s="75" t="str">
        <f aca="false">変更管理台帳!$K54</f>
        <v>初級</v>
      </c>
      <c r="G204" s="76" t="str">
        <f aca="false">変更管理台帳!$L54</f>
        <v>A</v>
      </c>
      <c r="H204" s="112" t="s">
        <v>36</v>
      </c>
      <c r="I204" s="78" t="n">
        <f aca="false">変更管理台帳!$AE54</f>
        <v>1.58571428571429</v>
      </c>
      <c r="J204" s="79" t="s">
        <v>32</v>
      </c>
      <c r="K204" s="80" t="n">
        <v>45355</v>
      </c>
      <c r="L204" s="81" t="n">
        <f aca="false">IF($K204&lt;&gt;"",WORKDAY($K204,$I204 -0.11,祝日・休校日!$B$3:$B$62),"")</f>
        <v>45356</v>
      </c>
      <c r="M204" s="76"/>
      <c r="N204" s="82" t="n">
        <f aca="false">IF(MAX(O204:DC204)&lt;&gt;0,IF(MAX(O205:DC205)/MAX(O204:DC204)=1,1,MAX(O205:DC205)/MAX(O204:DC204)),0)</f>
        <v>0</v>
      </c>
      <c r="O204" s="83"/>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5"/>
      <c r="AT204" s="86"/>
      <c r="AU204" s="84"/>
      <c r="AV204" s="84"/>
      <c r="AW204" s="84"/>
      <c r="AX204" s="84"/>
      <c r="AY204" s="84"/>
      <c r="AZ204" s="84"/>
      <c r="BA204" s="84"/>
      <c r="BB204" s="84"/>
      <c r="BC204" s="84"/>
      <c r="BD204" s="84"/>
      <c r="BE204" s="84"/>
      <c r="BF204" s="84"/>
      <c r="BG204" s="84"/>
      <c r="BH204" s="84"/>
      <c r="BI204" s="84"/>
      <c r="BJ204" s="84"/>
      <c r="BK204" s="84"/>
      <c r="BL204" s="84"/>
      <c r="BM204" s="84"/>
      <c r="BN204" s="84"/>
      <c r="BO204" s="84"/>
      <c r="BP204" s="84"/>
      <c r="BQ204" s="84"/>
      <c r="BR204" s="84"/>
      <c r="BS204" s="84"/>
      <c r="BT204" s="84"/>
      <c r="BU204" s="84"/>
      <c r="BV204" s="84"/>
      <c r="BW204" s="84"/>
      <c r="BX204" s="85"/>
      <c r="BY204" s="86"/>
      <c r="BZ204" s="84"/>
      <c r="CA204" s="84"/>
      <c r="CB204" s="84"/>
      <c r="CC204" s="84"/>
      <c r="CD204" s="84"/>
      <c r="CE204" s="84"/>
      <c r="CF204" s="84"/>
      <c r="CG204" s="84"/>
      <c r="CH204" s="84"/>
      <c r="CI204" s="84"/>
      <c r="CJ204" s="84"/>
      <c r="CK204" s="84"/>
      <c r="CL204" s="84"/>
      <c r="CM204" s="84"/>
      <c r="CN204" s="84"/>
      <c r="CO204" s="84"/>
      <c r="CP204" s="84"/>
      <c r="CQ204" s="84"/>
      <c r="CR204" s="84"/>
      <c r="CS204" s="84"/>
      <c r="CT204" s="84"/>
      <c r="CU204" s="84"/>
      <c r="CV204" s="84"/>
      <c r="CW204" s="84"/>
      <c r="CX204" s="84"/>
      <c r="CY204" s="84"/>
      <c r="CZ204" s="84"/>
      <c r="DA204" s="84"/>
      <c r="DB204" s="84"/>
      <c r="DC204" s="85"/>
    </row>
    <row r="205" customFormat="false" ht="18.75" hidden="true" customHeight="false" outlineLevel="0" collapsed="false">
      <c r="A205" s="87" t="n">
        <f aca="false">A204</f>
        <v>99</v>
      </c>
      <c r="B205" s="88" t="n">
        <f aca="false">B204</f>
        <v>48</v>
      </c>
      <c r="C205" s="89" t="str">
        <f aca="false">C204</f>
        <v>マイアカウント画面</v>
      </c>
      <c r="D205" s="90" t="str">
        <f aca="false">D204</f>
        <v>マイアカウント画面の新規作成</v>
      </c>
      <c r="E205" s="91" t="str">
        <f aca="false">E204</f>
        <v>講師</v>
      </c>
      <c r="F205" s="91" t="str">
        <f aca="false">F204</f>
        <v>初級</v>
      </c>
      <c r="G205" s="91" t="str">
        <f aca="false">G204</f>
        <v>A</v>
      </c>
      <c r="H205" s="113" t="str">
        <f aca="false">H204</f>
        <v>設計</v>
      </c>
      <c r="I205" s="93" t="n">
        <f aca="false">I204</f>
        <v>1.58571428571429</v>
      </c>
      <c r="J205" s="94" t="s">
        <v>33</v>
      </c>
      <c r="K205" s="95"/>
      <c r="L205" s="96"/>
      <c r="M205" s="97" t="n">
        <f aca="false">M204</f>
        <v>0</v>
      </c>
      <c r="N205" s="98" t="n">
        <f aca="false">N204</f>
        <v>0</v>
      </c>
      <c r="O205" s="83"/>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5"/>
      <c r="AT205" s="86"/>
      <c r="AU205" s="84"/>
      <c r="AV205" s="84"/>
      <c r="AW205" s="84"/>
      <c r="AX205" s="84"/>
      <c r="AY205" s="84"/>
      <c r="AZ205" s="84"/>
      <c r="BA205" s="84"/>
      <c r="BB205" s="84"/>
      <c r="BC205" s="84"/>
      <c r="BD205" s="84"/>
      <c r="BE205" s="84"/>
      <c r="BF205" s="84"/>
      <c r="BG205" s="84"/>
      <c r="BH205" s="84"/>
      <c r="BI205" s="84"/>
      <c r="BJ205" s="84"/>
      <c r="BK205" s="84"/>
      <c r="BL205" s="84"/>
      <c r="BM205" s="84"/>
      <c r="BN205" s="84"/>
      <c r="BO205" s="84"/>
      <c r="BP205" s="84"/>
      <c r="BQ205" s="84"/>
      <c r="BR205" s="84"/>
      <c r="BS205" s="84"/>
      <c r="BT205" s="84"/>
      <c r="BU205" s="84"/>
      <c r="BV205" s="84"/>
      <c r="BW205" s="84"/>
      <c r="BX205" s="85"/>
      <c r="BY205" s="86"/>
      <c r="BZ205" s="84"/>
      <c r="CA205" s="84"/>
      <c r="CB205" s="84"/>
      <c r="CC205" s="84"/>
      <c r="CD205" s="84"/>
      <c r="CE205" s="84"/>
      <c r="CF205" s="84"/>
      <c r="CG205" s="84"/>
      <c r="CH205" s="84"/>
      <c r="CI205" s="84"/>
      <c r="CJ205" s="84"/>
      <c r="CK205" s="84"/>
      <c r="CL205" s="84"/>
      <c r="CM205" s="84"/>
      <c r="CN205" s="84"/>
      <c r="CO205" s="84"/>
      <c r="CP205" s="84"/>
      <c r="CQ205" s="84"/>
      <c r="CR205" s="84"/>
      <c r="CS205" s="84"/>
      <c r="CT205" s="84"/>
      <c r="CU205" s="84"/>
      <c r="CV205" s="84"/>
      <c r="CW205" s="84"/>
      <c r="CX205" s="84"/>
      <c r="CY205" s="84"/>
      <c r="CZ205" s="84"/>
      <c r="DA205" s="84"/>
      <c r="DB205" s="84"/>
      <c r="DC205" s="85"/>
    </row>
    <row r="206" customFormat="false" ht="18.75" hidden="true" customHeight="false" outlineLevel="0" collapsed="false">
      <c r="A206" s="70" t="n">
        <f aca="false">(ROW()-6)/2</f>
        <v>100</v>
      </c>
      <c r="B206" s="100" t="n">
        <f aca="false">B205</f>
        <v>48</v>
      </c>
      <c r="C206" s="101" t="str">
        <f aca="false">C205</f>
        <v>マイアカウント画面</v>
      </c>
      <c r="D206" s="102" t="str">
        <f aca="false">D205</f>
        <v>マイアカウント画面の新規作成</v>
      </c>
      <c r="E206" s="74" t="str">
        <f aca="false">E204</f>
        <v>講師</v>
      </c>
      <c r="F206" s="74" t="str">
        <f aca="false">F204</f>
        <v>初級</v>
      </c>
      <c r="G206" s="74" t="str">
        <f aca="false">G204</f>
        <v>A</v>
      </c>
      <c r="H206" s="77" t="s">
        <v>31</v>
      </c>
      <c r="I206" s="78" t="n">
        <f aca="false">変更管理台帳!$AX54</f>
        <v>2.48571428571429</v>
      </c>
      <c r="J206" s="79" t="s">
        <v>32</v>
      </c>
      <c r="K206" s="81" t="n">
        <f aca="false">IF($L204&lt;&gt;"",WORKDAY($L204,1,祝日・休校日!$B$3:$B$62),"")</f>
        <v>45357</v>
      </c>
      <c r="L206" s="81" t="n">
        <f aca="false">IF($K206&lt;&gt;"",WORKDAY($K206,$I206 -0.11,祝日・休校日!$B$3:$B$62),"")</f>
        <v>45359</v>
      </c>
      <c r="M206" s="76" t="n">
        <f aca="false">M205</f>
        <v>0</v>
      </c>
      <c r="N206" s="82" t="n">
        <f aca="false">IF(MAX(O206:DC206)&lt;&gt;0,IF(MAX(O207:DC207)/MAX(O206:DC206)=1,1,MAX(O207:DC207)/MAX(O206:DC206)),0)</f>
        <v>0</v>
      </c>
      <c r="O206" s="83"/>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5"/>
      <c r="AT206" s="86"/>
      <c r="AU206" s="84"/>
      <c r="AV206" s="84"/>
      <c r="AW206" s="84"/>
      <c r="AX206" s="84"/>
      <c r="AY206" s="84"/>
      <c r="AZ206" s="84"/>
      <c r="BA206" s="84"/>
      <c r="BB206" s="84"/>
      <c r="BC206" s="84"/>
      <c r="BD206" s="84"/>
      <c r="BE206" s="84"/>
      <c r="BF206" s="84"/>
      <c r="BG206" s="84"/>
      <c r="BH206" s="84"/>
      <c r="BI206" s="84"/>
      <c r="BJ206" s="84"/>
      <c r="BK206" s="84"/>
      <c r="BL206" s="84"/>
      <c r="BM206" s="84"/>
      <c r="BN206" s="84"/>
      <c r="BO206" s="84"/>
      <c r="BP206" s="84"/>
      <c r="BQ206" s="84"/>
      <c r="BR206" s="84"/>
      <c r="BS206" s="84"/>
      <c r="BT206" s="84"/>
      <c r="BU206" s="84"/>
      <c r="BV206" s="84"/>
      <c r="BW206" s="84"/>
      <c r="BX206" s="85"/>
      <c r="BY206" s="86"/>
      <c r="BZ206" s="84"/>
      <c r="CA206" s="84"/>
      <c r="CB206" s="84"/>
      <c r="CC206" s="84"/>
      <c r="CD206" s="84"/>
      <c r="CE206" s="84"/>
      <c r="CF206" s="84"/>
      <c r="CG206" s="84"/>
      <c r="CH206" s="84"/>
      <c r="CI206" s="84"/>
      <c r="CJ206" s="84"/>
      <c r="CK206" s="84"/>
      <c r="CL206" s="84"/>
      <c r="CM206" s="84"/>
      <c r="CN206" s="84"/>
      <c r="CO206" s="84"/>
      <c r="CP206" s="84"/>
      <c r="CQ206" s="84"/>
      <c r="CR206" s="84"/>
      <c r="CS206" s="84"/>
      <c r="CT206" s="84"/>
      <c r="CU206" s="84"/>
      <c r="CV206" s="84"/>
      <c r="CW206" s="84"/>
      <c r="CX206" s="84"/>
      <c r="CY206" s="84"/>
      <c r="CZ206" s="84"/>
      <c r="DA206" s="84"/>
      <c r="DB206" s="84"/>
      <c r="DC206" s="85"/>
    </row>
    <row r="207" customFormat="false" ht="18.75" hidden="true" customHeight="false" outlineLevel="0" collapsed="false">
      <c r="A207" s="87" t="n">
        <f aca="false">A206</f>
        <v>100</v>
      </c>
      <c r="B207" s="105" t="n">
        <f aca="false">B206</f>
        <v>48</v>
      </c>
      <c r="C207" s="106" t="str">
        <f aca="false">C206</f>
        <v>マイアカウント画面</v>
      </c>
      <c r="D207" s="107" t="str">
        <f aca="false">D206</f>
        <v>マイアカウント画面の新規作成</v>
      </c>
      <c r="E207" s="91" t="str">
        <f aca="false">E206</f>
        <v>講師</v>
      </c>
      <c r="F207" s="91" t="str">
        <f aca="false">F206</f>
        <v>初級</v>
      </c>
      <c r="G207" s="91" t="str">
        <f aca="false">G206</f>
        <v>A</v>
      </c>
      <c r="H207" s="92" t="str">
        <f aca="false">H206</f>
        <v>製造</v>
      </c>
      <c r="I207" s="93" t="n">
        <f aca="false">I206</f>
        <v>2.48571428571429</v>
      </c>
      <c r="J207" s="94" t="s">
        <v>33</v>
      </c>
      <c r="K207" s="110"/>
      <c r="L207" s="96"/>
      <c r="M207" s="97" t="n">
        <f aca="false">M206</f>
        <v>0</v>
      </c>
      <c r="N207" s="98" t="n">
        <f aca="false">N206</f>
        <v>0</v>
      </c>
      <c r="O207" s="83"/>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5"/>
      <c r="AT207" s="86"/>
      <c r="AU207" s="84"/>
      <c r="AV207" s="84"/>
      <c r="AW207" s="84"/>
      <c r="AX207" s="84"/>
      <c r="AY207" s="84"/>
      <c r="AZ207" s="84"/>
      <c r="BA207" s="84"/>
      <c r="BB207" s="84"/>
      <c r="BC207" s="84"/>
      <c r="BD207" s="84"/>
      <c r="BE207" s="84"/>
      <c r="BF207" s="84"/>
      <c r="BG207" s="84"/>
      <c r="BH207" s="84"/>
      <c r="BI207" s="84"/>
      <c r="BJ207" s="84"/>
      <c r="BK207" s="84"/>
      <c r="BL207" s="84"/>
      <c r="BM207" s="84"/>
      <c r="BN207" s="84"/>
      <c r="BO207" s="84"/>
      <c r="BP207" s="84"/>
      <c r="BQ207" s="84"/>
      <c r="BR207" s="84"/>
      <c r="BS207" s="84"/>
      <c r="BT207" s="84"/>
      <c r="BU207" s="84"/>
      <c r="BV207" s="84"/>
      <c r="BW207" s="84"/>
      <c r="BX207" s="85"/>
      <c r="BY207" s="86"/>
      <c r="BZ207" s="84"/>
      <c r="CA207" s="84"/>
      <c r="CB207" s="84"/>
      <c r="CC207" s="84"/>
      <c r="CD207" s="84"/>
      <c r="CE207" s="84"/>
      <c r="CF207" s="84"/>
      <c r="CG207" s="84"/>
      <c r="CH207" s="84"/>
      <c r="CI207" s="84"/>
      <c r="CJ207" s="84"/>
      <c r="CK207" s="84"/>
      <c r="CL207" s="84"/>
      <c r="CM207" s="84"/>
      <c r="CN207" s="84"/>
      <c r="CO207" s="84"/>
      <c r="CP207" s="84"/>
      <c r="CQ207" s="84"/>
      <c r="CR207" s="84"/>
      <c r="CS207" s="84"/>
      <c r="CT207" s="84"/>
      <c r="CU207" s="84"/>
      <c r="CV207" s="84"/>
      <c r="CW207" s="84"/>
      <c r="CX207" s="84"/>
      <c r="CY207" s="84"/>
      <c r="CZ207" s="84"/>
      <c r="DA207" s="84"/>
      <c r="DB207" s="84"/>
      <c r="DC207" s="85"/>
    </row>
    <row r="208" customFormat="false" ht="18.75" hidden="true" customHeight="false" outlineLevel="0" collapsed="false">
      <c r="A208" s="99" t="n">
        <f aca="false">(ROW()-6)/2</f>
        <v>101</v>
      </c>
      <c r="B208" s="100" t="n">
        <f aca="false">B207</f>
        <v>48</v>
      </c>
      <c r="C208" s="101" t="str">
        <f aca="false">C207</f>
        <v>マイアカウント画面</v>
      </c>
      <c r="D208" s="102" t="str">
        <f aca="false">D207</f>
        <v>マイアカウント画面の新規作成</v>
      </c>
      <c r="E208" s="74" t="str">
        <f aca="false">E206</f>
        <v>講師</v>
      </c>
      <c r="F208" s="74" t="str">
        <f aca="false">F206</f>
        <v>初級</v>
      </c>
      <c r="G208" s="74" t="str">
        <f aca="false">G206</f>
        <v>A</v>
      </c>
      <c r="H208" s="103" t="s">
        <v>34</v>
      </c>
      <c r="I208" s="78" t="n">
        <f aca="false">変更管理台帳!$BW54</f>
        <v>2.34285714285714</v>
      </c>
      <c r="J208" s="79" t="s">
        <v>32</v>
      </c>
      <c r="K208" s="81" t="n">
        <f aca="false">IF($L206&lt;&gt;"",WORKDAY($L206,1,祝日・休校日!$B$3:$B$62),"")</f>
        <v>45362</v>
      </c>
      <c r="L208" s="81" t="n">
        <f aca="false">IF($K208&lt;&gt;"",WORKDAY($K208,$I208 -0.11,祝日・休校日!$B$3:$B$62),"")</f>
        <v>45364</v>
      </c>
      <c r="M208" s="76" t="n">
        <f aca="false">M207</f>
        <v>0</v>
      </c>
      <c r="N208" s="82" t="n">
        <f aca="false">IF(MAX(O208:DC208)&lt;&gt;0,IF(MAX(O209:DC209)/MAX(O208:DC208)=1,1,MAX(O209:DC209)/MAX(O208:DC208)),0)</f>
        <v>0</v>
      </c>
      <c r="O208" s="83"/>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5"/>
      <c r="AT208" s="86"/>
      <c r="AU208" s="84"/>
      <c r="AV208" s="84"/>
      <c r="AW208" s="84"/>
      <c r="AX208" s="84"/>
      <c r="AY208" s="84"/>
      <c r="AZ208" s="84"/>
      <c r="BA208" s="84"/>
      <c r="BB208" s="84"/>
      <c r="BC208" s="84"/>
      <c r="BD208" s="84"/>
      <c r="BE208" s="84"/>
      <c r="BF208" s="84"/>
      <c r="BG208" s="84"/>
      <c r="BH208" s="84"/>
      <c r="BI208" s="84"/>
      <c r="BJ208" s="84"/>
      <c r="BK208" s="84"/>
      <c r="BL208" s="84"/>
      <c r="BM208" s="84"/>
      <c r="BN208" s="84"/>
      <c r="BO208" s="84"/>
      <c r="BP208" s="84"/>
      <c r="BQ208" s="84"/>
      <c r="BR208" s="84"/>
      <c r="BS208" s="84"/>
      <c r="BT208" s="84"/>
      <c r="BU208" s="84"/>
      <c r="BV208" s="84"/>
      <c r="BW208" s="84"/>
      <c r="BX208" s="85"/>
      <c r="BY208" s="86"/>
      <c r="BZ208" s="84"/>
      <c r="CA208" s="84"/>
      <c r="CB208" s="84"/>
      <c r="CC208" s="84"/>
      <c r="CD208" s="84"/>
      <c r="CE208" s="84"/>
      <c r="CF208" s="84"/>
      <c r="CG208" s="84"/>
      <c r="CH208" s="84"/>
      <c r="CI208" s="84"/>
      <c r="CJ208" s="84"/>
      <c r="CK208" s="84"/>
      <c r="CL208" s="84"/>
      <c r="CM208" s="84"/>
      <c r="CN208" s="84"/>
      <c r="CO208" s="84"/>
      <c r="CP208" s="84"/>
      <c r="CQ208" s="84"/>
      <c r="CR208" s="84"/>
      <c r="CS208" s="84"/>
      <c r="CT208" s="84"/>
      <c r="CU208" s="84"/>
      <c r="CV208" s="84"/>
      <c r="CW208" s="84"/>
      <c r="CX208" s="84"/>
      <c r="CY208" s="84"/>
      <c r="CZ208" s="84"/>
      <c r="DA208" s="84"/>
      <c r="DB208" s="84"/>
      <c r="DC208" s="85"/>
    </row>
    <row r="209" customFormat="false" ht="18.75" hidden="true" customHeight="false" outlineLevel="0" collapsed="false">
      <c r="A209" s="104" t="n">
        <f aca="false">A208</f>
        <v>101</v>
      </c>
      <c r="B209" s="105" t="n">
        <f aca="false">B208</f>
        <v>48</v>
      </c>
      <c r="C209" s="106" t="str">
        <f aca="false">C208</f>
        <v>マイアカウント画面</v>
      </c>
      <c r="D209" s="107" t="str">
        <f aca="false">D208</f>
        <v>マイアカウント画面の新規作成</v>
      </c>
      <c r="E209" s="91" t="str">
        <f aca="false">E208</f>
        <v>講師</v>
      </c>
      <c r="F209" s="91" t="str">
        <f aca="false">F208</f>
        <v>初級</v>
      </c>
      <c r="G209" s="91" t="str">
        <f aca="false">G208</f>
        <v>A</v>
      </c>
      <c r="H209" s="108" t="str">
        <f aca="false">H208</f>
        <v>試験</v>
      </c>
      <c r="I209" s="109" t="n">
        <f aca="false">I208</f>
        <v>2.34285714285714</v>
      </c>
      <c r="J209" s="94" t="s">
        <v>33</v>
      </c>
      <c r="K209" s="110"/>
      <c r="L209" s="96"/>
      <c r="M209" s="97" t="n">
        <f aca="false">M208</f>
        <v>0</v>
      </c>
      <c r="N209" s="98" t="n">
        <f aca="false">N208</f>
        <v>0</v>
      </c>
      <c r="O209" s="83"/>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5"/>
      <c r="AT209" s="86"/>
      <c r="AU209" s="84"/>
      <c r="AV209" s="84"/>
      <c r="AW209" s="84"/>
      <c r="AX209" s="84"/>
      <c r="AY209" s="84"/>
      <c r="AZ209" s="84"/>
      <c r="BA209" s="84"/>
      <c r="BB209" s="84"/>
      <c r="BC209" s="84"/>
      <c r="BD209" s="84"/>
      <c r="BE209" s="84"/>
      <c r="BF209" s="84"/>
      <c r="BG209" s="84"/>
      <c r="BH209" s="84"/>
      <c r="BI209" s="84"/>
      <c r="BJ209" s="84"/>
      <c r="BK209" s="84"/>
      <c r="BL209" s="84"/>
      <c r="BM209" s="84"/>
      <c r="BN209" s="84"/>
      <c r="BO209" s="84"/>
      <c r="BP209" s="84"/>
      <c r="BQ209" s="84"/>
      <c r="BR209" s="84"/>
      <c r="BS209" s="84"/>
      <c r="BT209" s="84"/>
      <c r="BU209" s="84"/>
      <c r="BV209" s="84"/>
      <c r="BW209" s="84"/>
      <c r="BX209" s="85"/>
      <c r="BY209" s="86"/>
      <c r="BZ209" s="84"/>
      <c r="CA209" s="84"/>
      <c r="CB209" s="84"/>
      <c r="CC209" s="84"/>
      <c r="CD209" s="84"/>
      <c r="CE209" s="84"/>
      <c r="CF209" s="84"/>
      <c r="CG209" s="84"/>
      <c r="CH209" s="84"/>
      <c r="CI209" s="84"/>
      <c r="CJ209" s="84"/>
      <c r="CK209" s="84"/>
      <c r="CL209" s="84"/>
      <c r="CM209" s="84"/>
      <c r="CN209" s="84"/>
      <c r="CO209" s="84"/>
      <c r="CP209" s="84"/>
      <c r="CQ209" s="84"/>
      <c r="CR209" s="84"/>
      <c r="CS209" s="84"/>
      <c r="CT209" s="84"/>
      <c r="CU209" s="84"/>
      <c r="CV209" s="84"/>
      <c r="CW209" s="84"/>
      <c r="CX209" s="84"/>
      <c r="CY209" s="84"/>
      <c r="CZ209" s="84"/>
      <c r="DA209" s="84"/>
      <c r="DB209" s="84"/>
      <c r="DC209" s="85"/>
    </row>
    <row r="210" customFormat="false" ht="18.75" hidden="true" customHeight="false" outlineLevel="0" collapsed="false">
      <c r="A210" s="70" t="n">
        <f aca="false">(ROW()-6)/2</f>
        <v>102</v>
      </c>
      <c r="B210" s="71" t="n">
        <f aca="false">変更管理台帳!$A55</f>
        <v>49</v>
      </c>
      <c r="C210" s="72" t="str">
        <f aca="false">変更管理台帳!$B55</f>
        <v>マイアカウント画面</v>
      </c>
      <c r="D210" s="73" t="str">
        <f aca="false">変更管理台帳!$C55</f>
        <v>担当コース名の表示</v>
      </c>
      <c r="E210" s="74" t="str">
        <f aca="false">変更管理台帳!$G55</f>
        <v>講師</v>
      </c>
      <c r="F210" s="75" t="str">
        <f aca="false">変更管理台帳!$K55</f>
        <v>基礎</v>
      </c>
      <c r="G210" s="76" t="str">
        <f aca="false">変更管理台帳!$L55</f>
        <v>A</v>
      </c>
      <c r="H210" s="112" t="s">
        <v>36</v>
      </c>
      <c r="I210" s="78" t="n">
        <f aca="false">変更管理台帳!$AE55</f>
        <v>1.14285714285714</v>
      </c>
      <c r="J210" s="79" t="s">
        <v>32</v>
      </c>
      <c r="K210" s="80" t="n">
        <v>45355</v>
      </c>
      <c r="L210" s="81" t="n">
        <f aca="false">IF($K210&lt;&gt;"",WORKDAY($K210,$I210 -0.11,祝日・休校日!$B$3:$B$62),"")</f>
        <v>45356</v>
      </c>
      <c r="M210" s="76"/>
      <c r="N210" s="82" t="n">
        <f aca="false">IF(MAX(O210:DC210)&lt;&gt;0,IF(MAX(O211:DC211)/MAX(O210:DC210)=1,1,MAX(O211:DC211)/MAX(O210:DC210)),0)</f>
        <v>0</v>
      </c>
      <c r="O210" s="83"/>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5"/>
      <c r="AT210" s="86"/>
      <c r="AU210" s="84"/>
      <c r="AV210" s="84"/>
      <c r="AW210" s="84"/>
      <c r="AX210" s="84"/>
      <c r="AY210" s="84"/>
      <c r="AZ210" s="84"/>
      <c r="BA210" s="84"/>
      <c r="BB210" s="84"/>
      <c r="BC210" s="84"/>
      <c r="BD210" s="84"/>
      <c r="BE210" s="84"/>
      <c r="BF210" s="84"/>
      <c r="BG210" s="84"/>
      <c r="BH210" s="84"/>
      <c r="BI210" s="84"/>
      <c r="BJ210" s="84"/>
      <c r="BK210" s="84"/>
      <c r="BL210" s="84"/>
      <c r="BM210" s="84"/>
      <c r="BN210" s="84"/>
      <c r="BO210" s="84"/>
      <c r="BP210" s="84"/>
      <c r="BQ210" s="84"/>
      <c r="BR210" s="84"/>
      <c r="BS210" s="84"/>
      <c r="BT210" s="84"/>
      <c r="BU210" s="84"/>
      <c r="BV210" s="84"/>
      <c r="BW210" s="84"/>
      <c r="BX210" s="85"/>
      <c r="BY210" s="86"/>
      <c r="BZ210" s="84"/>
      <c r="CA210" s="84"/>
      <c r="CB210" s="84"/>
      <c r="CC210" s="84"/>
      <c r="CD210" s="84"/>
      <c r="CE210" s="84"/>
      <c r="CF210" s="84"/>
      <c r="CG210" s="84"/>
      <c r="CH210" s="84"/>
      <c r="CI210" s="84"/>
      <c r="CJ210" s="84"/>
      <c r="CK210" s="84"/>
      <c r="CL210" s="84"/>
      <c r="CM210" s="84"/>
      <c r="CN210" s="84"/>
      <c r="CO210" s="84"/>
      <c r="CP210" s="84"/>
      <c r="CQ210" s="84"/>
      <c r="CR210" s="84"/>
      <c r="CS210" s="84"/>
      <c r="CT210" s="84"/>
      <c r="CU210" s="84"/>
      <c r="CV210" s="84"/>
      <c r="CW210" s="84"/>
      <c r="CX210" s="84"/>
      <c r="CY210" s="84"/>
      <c r="CZ210" s="84"/>
      <c r="DA210" s="84"/>
      <c r="DB210" s="84"/>
      <c r="DC210" s="85"/>
    </row>
    <row r="211" customFormat="false" ht="18.75" hidden="true" customHeight="false" outlineLevel="0" collapsed="false">
      <c r="A211" s="87" t="n">
        <f aca="false">A210</f>
        <v>102</v>
      </c>
      <c r="B211" s="88" t="n">
        <f aca="false">B210</f>
        <v>49</v>
      </c>
      <c r="C211" s="89" t="str">
        <f aca="false">C210</f>
        <v>マイアカウント画面</v>
      </c>
      <c r="D211" s="90" t="str">
        <f aca="false">D210</f>
        <v>担当コース名の表示</v>
      </c>
      <c r="E211" s="91" t="str">
        <f aca="false">E210</f>
        <v>講師</v>
      </c>
      <c r="F211" s="91" t="str">
        <f aca="false">F210</f>
        <v>基礎</v>
      </c>
      <c r="G211" s="91" t="str">
        <f aca="false">G210</f>
        <v>A</v>
      </c>
      <c r="H211" s="113" t="str">
        <f aca="false">H210</f>
        <v>設計</v>
      </c>
      <c r="I211" s="93" t="n">
        <f aca="false">I210</f>
        <v>1.14285714285714</v>
      </c>
      <c r="J211" s="94" t="s">
        <v>33</v>
      </c>
      <c r="K211" s="95"/>
      <c r="L211" s="96"/>
      <c r="M211" s="97" t="n">
        <f aca="false">M210</f>
        <v>0</v>
      </c>
      <c r="N211" s="98" t="n">
        <f aca="false">N210</f>
        <v>0</v>
      </c>
      <c r="O211" s="83"/>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5"/>
      <c r="AT211" s="86"/>
      <c r="AU211" s="84"/>
      <c r="AV211" s="84"/>
      <c r="AW211" s="84"/>
      <c r="AX211" s="84"/>
      <c r="AY211" s="84"/>
      <c r="AZ211" s="84"/>
      <c r="BA211" s="84"/>
      <c r="BB211" s="84"/>
      <c r="BC211" s="84"/>
      <c r="BD211" s="84"/>
      <c r="BE211" s="84"/>
      <c r="BF211" s="84"/>
      <c r="BG211" s="84"/>
      <c r="BH211" s="84"/>
      <c r="BI211" s="84"/>
      <c r="BJ211" s="84"/>
      <c r="BK211" s="84"/>
      <c r="BL211" s="84"/>
      <c r="BM211" s="84"/>
      <c r="BN211" s="84"/>
      <c r="BO211" s="84"/>
      <c r="BP211" s="84"/>
      <c r="BQ211" s="84"/>
      <c r="BR211" s="84"/>
      <c r="BS211" s="84"/>
      <c r="BT211" s="84"/>
      <c r="BU211" s="84"/>
      <c r="BV211" s="84"/>
      <c r="BW211" s="84"/>
      <c r="BX211" s="85"/>
      <c r="BY211" s="86"/>
      <c r="BZ211" s="84"/>
      <c r="CA211" s="84"/>
      <c r="CB211" s="84"/>
      <c r="CC211" s="84"/>
      <c r="CD211" s="84"/>
      <c r="CE211" s="84"/>
      <c r="CF211" s="84"/>
      <c r="CG211" s="84"/>
      <c r="CH211" s="84"/>
      <c r="CI211" s="84"/>
      <c r="CJ211" s="84"/>
      <c r="CK211" s="84"/>
      <c r="CL211" s="84"/>
      <c r="CM211" s="84"/>
      <c r="CN211" s="84"/>
      <c r="CO211" s="84"/>
      <c r="CP211" s="84"/>
      <c r="CQ211" s="84"/>
      <c r="CR211" s="84"/>
      <c r="CS211" s="84"/>
      <c r="CT211" s="84"/>
      <c r="CU211" s="84"/>
      <c r="CV211" s="84"/>
      <c r="CW211" s="84"/>
      <c r="CX211" s="84"/>
      <c r="CY211" s="84"/>
      <c r="CZ211" s="84"/>
      <c r="DA211" s="84"/>
      <c r="DB211" s="84"/>
      <c r="DC211" s="85"/>
    </row>
    <row r="212" customFormat="false" ht="18.75" hidden="true" customHeight="false" outlineLevel="0" collapsed="false">
      <c r="A212" s="70" t="n">
        <f aca="false">(ROW()-6)/2</f>
        <v>103</v>
      </c>
      <c r="B212" s="100" t="n">
        <f aca="false">B211</f>
        <v>49</v>
      </c>
      <c r="C212" s="101" t="str">
        <f aca="false">C211</f>
        <v>マイアカウント画面</v>
      </c>
      <c r="D212" s="102" t="str">
        <f aca="false">D211</f>
        <v>担当コース名の表示</v>
      </c>
      <c r="E212" s="74" t="str">
        <f aca="false">E210</f>
        <v>講師</v>
      </c>
      <c r="F212" s="74" t="str">
        <f aca="false">F210</f>
        <v>基礎</v>
      </c>
      <c r="G212" s="74" t="str">
        <f aca="false">G210</f>
        <v>A</v>
      </c>
      <c r="H212" s="77" t="s">
        <v>31</v>
      </c>
      <c r="I212" s="78" t="n">
        <f aca="false">変更管理台帳!$AX55</f>
        <v>1.11428571428571</v>
      </c>
      <c r="J212" s="79" t="s">
        <v>32</v>
      </c>
      <c r="K212" s="81" t="n">
        <f aca="false">IF($L210&lt;&gt;"",WORKDAY($L210,1,祝日・休校日!$B$3:$B$62),"")</f>
        <v>45357</v>
      </c>
      <c r="L212" s="81" t="n">
        <f aca="false">IF($K212&lt;&gt;"",WORKDAY($K212,$I212 -0.11,祝日・休校日!$B$3:$B$62),"")</f>
        <v>45358</v>
      </c>
      <c r="M212" s="76" t="n">
        <f aca="false">M211</f>
        <v>0</v>
      </c>
      <c r="N212" s="82" t="n">
        <f aca="false">IF(MAX(O212:DC212)&lt;&gt;0,IF(MAX(O213:DC213)/MAX(O212:DC212)=1,1,MAX(O213:DC213)/MAX(O212:DC212)),0)</f>
        <v>0</v>
      </c>
      <c r="O212" s="83"/>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5"/>
      <c r="AT212" s="86"/>
      <c r="AU212" s="84"/>
      <c r="AV212" s="84"/>
      <c r="AW212" s="84"/>
      <c r="AX212" s="84"/>
      <c r="AY212" s="84"/>
      <c r="AZ212" s="84"/>
      <c r="BA212" s="84"/>
      <c r="BB212" s="84"/>
      <c r="BC212" s="84"/>
      <c r="BD212" s="84"/>
      <c r="BE212" s="84"/>
      <c r="BF212" s="84"/>
      <c r="BG212" s="84"/>
      <c r="BH212" s="84"/>
      <c r="BI212" s="84"/>
      <c r="BJ212" s="84"/>
      <c r="BK212" s="84"/>
      <c r="BL212" s="84"/>
      <c r="BM212" s="84"/>
      <c r="BN212" s="84"/>
      <c r="BO212" s="84"/>
      <c r="BP212" s="84"/>
      <c r="BQ212" s="84"/>
      <c r="BR212" s="84"/>
      <c r="BS212" s="84"/>
      <c r="BT212" s="84"/>
      <c r="BU212" s="84"/>
      <c r="BV212" s="84"/>
      <c r="BW212" s="84"/>
      <c r="BX212" s="85"/>
      <c r="BY212" s="86"/>
      <c r="BZ212" s="84"/>
      <c r="CA212" s="84"/>
      <c r="CB212" s="84"/>
      <c r="CC212" s="84"/>
      <c r="CD212" s="84"/>
      <c r="CE212" s="84"/>
      <c r="CF212" s="84"/>
      <c r="CG212" s="84"/>
      <c r="CH212" s="84"/>
      <c r="CI212" s="84"/>
      <c r="CJ212" s="84"/>
      <c r="CK212" s="84"/>
      <c r="CL212" s="84"/>
      <c r="CM212" s="84"/>
      <c r="CN212" s="84"/>
      <c r="CO212" s="84"/>
      <c r="CP212" s="84"/>
      <c r="CQ212" s="84"/>
      <c r="CR212" s="84"/>
      <c r="CS212" s="84"/>
      <c r="CT212" s="84"/>
      <c r="CU212" s="84"/>
      <c r="CV212" s="84"/>
      <c r="CW212" s="84"/>
      <c r="CX212" s="84"/>
      <c r="CY212" s="84"/>
      <c r="CZ212" s="84"/>
      <c r="DA212" s="84"/>
      <c r="DB212" s="84"/>
      <c r="DC212" s="85"/>
    </row>
    <row r="213" customFormat="false" ht="18.75" hidden="true" customHeight="false" outlineLevel="0" collapsed="false">
      <c r="A213" s="87" t="n">
        <f aca="false">A212</f>
        <v>103</v>
      </c>
      <c r="B213" s="105" t="n">
        <f aca="false">B212</f>
        <v>49</v>
      </c>
      <c r="C213" s="106" t="str">
        <f aca="false">C212</f>
        <v>マイアカウント画面</v>
      </c>
      <c r="D213" s="107" t="str">
        <f aca="false">D212</f>
        <v>担当コース名の表示</v>
      </c>
      <c r="E213" s="91" t="str">
        <f aca="false">E212</f>
        <v>講師</v>
      </c>
      <c r="F213" s="91" t="str">
        <f aca="false">F212</f>
        <v>基礎</v>
      </c>
      <c r="G213" s="91" t="str">
        <f aca="false">G212</f>
        <v>A</v>
      </c>
      <c r="H213" s="92" t="str">
        <f aca="false">H212</f>
        <v>製造</v>
      </c>
      <c r="I213" s="93" t="n">
        <f aca="false">I212</f>
        <v>1.11428571428571</v>
      </c>
      <c r="J213" s="94" t="s">
        <v>33</v>
      </c>
      <c r="K213" s="110"/>
      <c r="L213" s="96"/>
      <c r="M213" s="97" t="n">
        <f aca="false">M212</f>
        <v>0</v>
      </c>
      <c r="N213" s="98" t="n">
        <f aca="false">N212</f>
        <v>0</v>
      </c>
      <c r="O213" s="83"/>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5"/>
      <c r="AT213" s="86"/>
      <c r="AU213" s="84"/>
      <c r="AV213" s="84"/>
      <c r="AW213" s="84"/>
      <c r="AX213" s="84"/>
      <c r="AY213" s="84"/>
      <c r="AZ213" s="84"/>
      <c r="BA213" s="84"/>
      <c r="BB213" s="84"/>
      <c r="BC213" s="84"/>
      <c r="BD213" s="84"/>
      <c r="BE213" s="84"/>
      <c r="BF213" s="84"/>
      <c r="BG213" s="84"/>
      <c r="BH213" s="84"/>
      <c r="BI213" s="84"/>
      <c r="BJ213" s="84"/>
      <c r="BK213" s="84"/>
      <c r="BL213" s="84"/>
      <c r="BM213" s="84"/>
      <c r="BN213" s="84"/>
      <c r="BO213" s="84"/>
      <c r="BP213" s="84"/>
      <c r="BQ213" s="84"/>
      <c r="BR213" s="84"/>
      <c r="BS213" s="84"/>
      <c r="BT213" s="84"/>
      <c r="BU213" s="84"/>
      <c r="BV213" s="84"/>
      <c r="BW213" s="84"/>
      <c r="BX213" s="85"/>
      <c r="BY213" s="86"/>
      <c r="BZ213" s="84"/>
      <c r="CA213" s="84"/>
      <c r="CB213" s="84"/>
      <c r="CC213" s="84"/>
      <c r="CD213" s="84"/>
      <c r="CE213" s="84"/>
      <c r="CF213" s="84"/>
      <c r="CG213" s="84"/>
      <c r="CH213" s="84"/>
      <c r="CI213" s="84"/>
      <c r="CJ213" s="84"/>
      <c r="CK213" s="84"/>
      <c r="CL213" s="84"/>
      <c r="CM213" s="84"/>
      <c r="CN213" s="84"/>
      <c r="CO213" s="84"/>
      <c r="CP213" s="84"/>
      <c r="CQ213" s="84"/>
      <c r="CR213" s="84"/>
      <c r="CS213" s="84"/>
      <c r="CT213" s="84"/>
      <c r="CU213" s="84"/>
      <c r="CV213" s="84"/>
      <c r="CW213" s="84"/>
      <c r="CX213" s="84"/>
      <c r="CY213" s="84"/>
      <c r="CZ213" s="84"/>
      <c r="DA213" s="84"/>
      <c r="DB213" s="84"/>
      <c r="DC213" s="85"/>
    </row>
    <row r="214" customFormat="false" ht="18.75" hidden="true" customHeight="false" outlineLevel="0" collapsed="false">
      <c r="A214" s="99" t="n">
        <f aca="false">(ROW()-6)/2</f>
        <v>104</v>
      </c>
      <c r="B214" s="100" t="n">
        <f aca="false">B213</f>
        <v>49</v>
      </c>
      <c r="C214" s="101" t="str">
        <f aca="false">C213</f>
        <v>マイアカウント画面</v>
      </c>
      <c r="D214" s="102" t="str">
        <f aca="false">D213</f>
        <v>担当コース名の表示</v>
      </c>
      <c r="E214" s="74" t="str">
        <f aca="false">E212</f>
        <v>講師</v>
      </c>
      <c r="F214" s="74" t="str">
        <f aca="false">F212</f>
        <v>基礎</v>
      </c>
      <c r="G214" s="74" t="str">
        <f aca="false">G212</f>
        <v>A</v>
      </c>
      <c r="H214" s="103" t="s">
        <v>34</v>
      </c>
      <c r="I214" s="78" t="n">
        <f aca="false">変更管理台帳!$BW55</f>
        <v>1.28571428571429</v>
      </c>
      <c r="J214" s="79" t="s">
        <v>32</v>
      </c>
      <c r="K214" s="81" t="n">
        <f aca="false">IF($L212&lt;&gt;"",WORKDAY($L212,1,祝日・休校日!$B$3:$B$62),"")</f>
        <v>45359</v>
      </c>
      <c r="L214" s="81" t="n">
        <f aca="false">IF($K214&lt;&gt;"",WORKDAY($K214,$I214 -0.11,祝日・休校日!$B$3:$B$62),"")</f>
        <v>45362</v>
      </c>
      <c r="M214" s="76" t="n">
        <f aca="false">M213</f>
        <v>0</v>
      </c>
      <c r="N214" s="82" t="n">
        <f aca="false">IF(MAX(O214:DC214)&lt;&gt;0,IF(MAX(O215:DC215)/MAX(O214:DC214)=1,1,MAX(O215:DC215)/MAX(O214:DC214)),0)</f>
        <v>0</v>
      </c>
      <c r="O214" s="83"/>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5"/>
      <c r="AT214" s="86"/>
      <c r="AU214" s="84"/>
      <c r="AV214" s="84"/>
      <c r="AW214" s="84"/>
      <c r="AX214" s="84"/>
      <c r="AY214" s="84"/>
      <c r="AZ214" s="84"/>
      <c r="BA214" s="84"/>
      <c r="BB214" s="84"/>
      <c r="BC214" s="84"/>
      <c r="BD214" s="84"/>
      <c r="BE214" s="84"/>
      <c r="BF214" s="84"/>
      <c r="BG214" s="84"/>
      <c r="BH214" s="84"/>
      <c r="BI214" s="84"/>
      <c r="BJ214" s="84"/>
      <c r="BK214" s="84"/>
      <c r="BL214" s="84"/>
      <c r="BM214" s="84"/>
      <c r="BN214" s="84"/>
      <c r="BO214" s="84"/>
      <c r="BP214" s="84"/>
      <c r="BQ214" s="84"/>
      <c r="BR214" s="84"/>
      <c r="BS214" s="84"/>
      <c r="BT214" s="84"/>
      <c r="BU214" s="84"/>
      <c r="BV214" s="84"/>
      <c r="BW214" s="84"/>
      <c r="BX214" s="85"/>
      <c r="BY214" s="86"/>
      <c r="BZ214" s="84"/>
      <c r="CA214" s="84"/>
      <c r="CB214" s="84"/>
      <c r="CC214" s="84"/>
      <c r="CD214" s="84"/>
      <c r="CE214" s="84"/>
      <c r="CF214" s="84"/>
      <c r="CG214" s="84"/>
      <c r="CH214" s="84"/>
      <c r="CI214" s="84"/>
      <c r="CJ214" s="84"/>
      <c r="CK214" s="84"/>
      <c r="CL214" s="84"/>
      <c r="CM214" s="84"/>
      <c r="CN214" s="84"/>
      <c r="CO214" s="84"/>
      <c r="CP214" s="84"/>
      <c r="CQ214" s="84"/>
      <c r="CR214" s="84"/>
      <c r="CS214" s="84"/>
      <c r="CT214" s="84"/>
      <c r="CU214" s="84"/>
      <c r="CV214" s="84"/>
      <c r="CW214" s="84"/>
      <c r="CX214" s="84"/>
      <c r="CY214" s="84"/>
      <c r="CZ214" s="84"/>
      <c r="DA214" s="84"/>
      <c r="DB214" s="84"/>
      <c r="DC214" s="85"/>
    </row>
    <row r="215" customFormat="false" ht="18.75" hidden="true" customHeight="false" outlineLevel="0" collapsed="false">
      <c r="A215" s="104" t="n">
        <f aca="false">A214</f>
        <v>104</v>
      </c>
      <c r="B215" s="105" t="n">
        <f aca="false">B214</f>
        <v>49</v>
      </c>
      <c r="C215" s="106" t="str">
        <f aca="false">C214</f>
        <v>マイアカウント画面</v>
      </c>
      <c r="D215" s="107" t="str">
        <f aca="false">D214</f>
        <v>担当コース名の表示</v>
      </c>
      <c r="E215" s="91" t="str">
        <f aca="false">E214</f>
        <v>講師</v>
      </c>
      <c r="F215" s="91" t="str">
        <f aca="false">F214</f>
        <v>基礎</v>
      </c>
      <c r="G215" s="91" t="str">
        <f aca="false">G214</f>
        <v>A</v>
      </c>
      <c r="H215" s="108" t="str">
        <f aca="false">H214</f>
        <v>試験</v>
      </c>
      <c r="I215" s="109" t="n">
        <f aca="false">I214</f>
        <v>1.28571428571429</v>
      </c>
      <c r="J215" s="94" t="s">
        <v>33</v>
      </c>
      <c r="K215" s="110"/>
      <c r="L215" s="96"/>
      <c r="M215" s="97" t="n">
        <f aca="false">M214</f>
        <v>0</v>
      </c>
      <c r="N215" s="98" t="n">
        <f aca="false">N214</f>
        <v>0</v>
      </c>
      <c r="O215" s="83"/>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5"/>
      <c r="AT215" s="86"/>
      <c r="AU215" s="84"/>
      <c r="AV215" s="84"/>
      <c r="AW215" s="84"/>
      <c r="AX215" s="84"/>
      <c r="AY215" s="84"/>
      <c r="AZ215" s="84"/>
      <c r="BA215" s="84"/>
      <c r="BB215" s="84"/>
      <c r="BC215" s="84"/>
      <c r="BD215" s="84"/>
      <c r="BE215" s="84"/>
      <c r="BF215" s="84"/>
      <c r="BG215" s="84"/>
      <c r="BH215" s="84"/>
      <c r="BI215" s="84"/>
      <c r="BJ215" s="84"/>
      <c r="BK215" s="84"/>
      <c r="BL215" s="84"/>
      <c r="BM215" s="84"/>
      <c r="BN215" s="84"/>
      <c r="BO215" s="84"/>
      <c r="BP215" s="84"/>
      <c r="BQ215" s="84"/>
      <c r="BR215" s="84"/>
      <c r="BS215" s="84"/>
      <c r="BT215" s="84"/>
      <c r="BU215" s="84"/>
      <c r="BV215" s="84"/>
      <c r="BW215" s="84"/>
      <c r="BX215" s="85"/>
      <c r="BY215" s="86"/>
      <c r="BZ215" s="84"/>
      <c r="CA215" s="84"/>
      <c r="CB215" s="84"/>
      <c r="CC215" s="84"/>
      <c r="CD215" s="84"/>
      <c r="CE215" s="84"/>
      <c r="CF215" s="84"/>
      <c r="CG215" s="84"/>
      <c r="CH215" s="84"/>
      <c r="CI215" s="84"/>
      <c r="CJ215" s="84"/>
      <c r="CK215" s="84"/>
      <c r="CL215" s="84"/>
      <c r="CM215" s="84"/>
      <c r="CN215" s="84"/>
      <c r="CO215" s="84"/>
      <c r="CP215" s="84"/>
      <c r="CQ215" s="84"/>
      <c r="CR215" s="84"/>
      <c r="CS215" s="84"/>
      <c r="CT215" s="84"/>
      <c r="CU215" s="84"/>
      <c r="CV215" s="84"/>
      <c r="CW215" s="84"/>
      <c r="CX215" s="84"/>
      <c r="CY215" s="84"/>
      <c r="CZ215" s="84"/>
      <c r="DA215" s="84"/>
      <c r="DB215" s="84"/>
      <c r="DC215" s="85"/>
    </row>
    <row r="216" customFormat="false" ht="18.75" hidden="true" customHeight="false" outlineLevel="0" collapsed="false">
      <c r="A216" s="70" t="n">
        <f aca="false">(ROW()-6)/2</f>
        <v>105</v>
      </c>
      <c r="B216" s="71" t="n">
        <f aca="false">変更管理台帳!$A56</f>
        <v>50</v>
      </c>
      <c r="C216" s="72" t="str">
        <f aca="false">変更管理台帳!$B56</f>
        <v>レポート一覧画面</v>
      </c>
      <c r="D216" s="73" t="str">
        <f aca="false">変更管理台帳!$C56</f>
        <v>レポート一覧画面の新規作成</v>
      </c>
      <c r="E216" s="74" t="str">
        <f aca="false">変更管理台帳!$G56</f>
        <v>講師</v>
      </c>
      <c r="F216" s="75" t="str">
        <f aca="false">変更管理台帳!$K56</f>
        <v>上級</v>
      </c>
      <c r="G216" s="76" t="str">
        <f aca="false">変更管理台帳!$L56</f>
        <v>A</v>
      </c>
      <c r="H216" s="77" t="s">
        <v>31</v>
      </c>
      <c r="I216" s="78" t="n">
        <f aca="false">変更管理台帳!$AX56</f>
        <v>8.4</v>
      </c>
      <c r="J216" s="79" t="s">
        <v>32</v>
      </c>
      <c r="K216" s="80" t="n">
        <v>45355</v>
      </c>
      <c r="L216" s="81" t="n">
        <f aca="false">IF($K216&lt;&gt;"",WORKDAY($K216,$I216 -0.11,祝日・休校日!$B$3:$B$62),"")</f>
        <v>45365</v>
      </c>
      <c r="M216" s="76"/>
      <c r="N216" s="82" t="n">
        <f aca="false">IF(MAX(O216:DC216)&lt;&gt;0,IF(MAX(O217:DC217)/MAX(O216:DC216)=1,1,MAX(O217:DC217)/MAX(O216:DC216)),0)</f>
        <v>0</v>
      </c>
      <c r="O216" s="83"/>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5"/>
      <c r="AT216" s="86"/>
      <c r="AU216" s="84"/>
      <c r="AV216" s="84"/>
      <c r="AW216" s="84"/>
      <c r="AX216" s="84"/>
      <c r="AY216" s="84"/>
      <c r="AZ216" s="84"/>
      <c r="BA216" s="84"/>
      <c r="BB216" s="84"/>
      <c r="BC216" s="84"/>
      <c r="BD216" s="84"/>
      <c r="BE216" s="84"/>
      <c r="BF216" s="84"/>
      <c r="BG216" s="84"/>
      <c r="BH216" s="84"/>
      <c r="BI216" s="84"/>
      <c r="BJ216" s="84"/>
      <c r="BK216" s="84"/>
      <c r="BL216" s="84"/>
      <c r="BM216" s="84"/>
      <c r="BN216" s="84"/>
      <c r="BO216" s="84"/>
      <c r="BP216" s="84"/>
      <c r="BQ216" s="84"/>
      <c r="BR216" s="84"/>
      <c r="BS216" s="84"/>
      <c r="BT216" s="84"/>
      <c r="BU216" s="84"/>
      <c r="BV216" s="84"/>
      <c r="BW216" s="84"/>
      <c r="BX216" s="85"/>
      <c r="BY216" s="86"/>
      <c r="BZ216" s="84"/>
      <c r="CA216" s="84"/>
      <c r="CB216" s="84"/>
      <c r="CC216" s="84"/>
      <c r="CD216" s="84"/>
      <c r="CE216" s="84"/>
      <c r="CF216" s="84"/>
      <c r="CG216" s="84"/>
      <c r="CH216" s="84"/>
      <c r="CI216" s="84"/>
      <c r="CJ216" s="84"/>
      <c r="CK216" s="84"/>
      <c r="CL216" s="84"/>
      <c r="CM216" s="84"/>
      <c r="CN216" s="84"/>
      <c r="CO216" s="84"/>
      <c r="CP216" s="84"/>
      <c r="CQ216" s="84"/>
      <c r="CR216" s="84"/>
      <c r="CS216" s="84"/>
      <c r="CT216" s="84"/>
      <c r="CU216" s="84"/>
      <c r="CV216" s="84"/>
      <c r="CW216" s="84"/>
      <c r="CX216" s="84"/>
      <c r="CY216" s="84"/>
      <c r="CZ216" s="84"/>
      <c r="DA216" s="84"/>
      <c r="DB216" s="84"/>
      <c r="DC216" s="85"/>
    </row>
    <row r="217" customFormat="false" ht="18.75" hidden="true" customHeight="false" outlineLevel="0" collapsed="false">
      <c r="A217" s="87" t="n">
        <f aca="false">A216</f>
        <v>105</v>
      </c>
      <c r="B217" s="88" t="n">
        <f aca="false">B216</f>
        <v>50</v>
      </c>
      <c r="C217" s="89" t="str">
        <f aca="false">C216</f>
        <v>レポート一覧画面</v>
      </c>
      <c r="D217" s="90" t="str">
        <f aca="false">D216</f>
        <v>レポート一覧画面の新規作成</v>
      </c>
      <c r="E217" s="91" t="str">
        <f aca="false">E216</f>
        <v>講師</v>
      </c>
      <c r="F217" s="91" t="str">
        <f aca="false">F216</f>
        <v>上級</v>
      </c>
      <c r="G217" s="91" t="str">
        <f aca="false">G216</f>
        <v>A</v>
      </c>
      <c r="H217" s="92" t="str">
        <f aca="false">H216</f>
        <v>製造</v>
      </c>
      <c r="I217" s="93" t="n">
        <f aca="false">I216</f>
        <v>8.4</v>
      </c>
      <c r="J217" s="94" t="s">
        <v>33</v>
      </c>
      <c r="K217" s="110"/>
      <c r="L217" s="96"/>
      <c r="M217" s="97" t="n">
        <f aca="false">M216</f>
        <v>0</v>
      </c>
      <c r="N217" s="98" t="n">
        <f aca="false">N216</f>
        <v>0</v>
      </c>
      <c r="O217" s="83"/>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5"/>
      <c r="AT217" s="86"/>
      <c r="AU217" s="84"/>
      <c r="AV217" s="84"/>
      <c r="AW217" s="84"/>
      <c r="AX217" s="84"/>
      <c r="AY217" s="84"/>
      <c r="AZ217" s="84"/>
      <c r="BA217" s="84"/>
      <c r="BB217" s="84"/>
      <c r="BC217" s="84"/>
      <c r="BD217" s="84"/>
      <c r="BE217" s="84"/>
      <c r="BF217" s="84"/>
      <c r="BG217" s="84"/>
      <c r="BH217" s="84"/>
      <c r="BI217" s="84"/>
      <c r="BJ217" s="84"/>
      <c r="BK217" s="84"/>
      <c r="BL217" s="84"/>
      <c r="BM217" s="84"/>
      <c r="BN217" s="84"/>
      <c r="BO217" s="84"/>
      <c r="BP217" s="84"/>
      <c r="BQ217" s="84"/>
      <c r="BR217" s="84"/>
      <c r="BS217" s="84"/>
      <c r="BT217" s="84"/>
      <c r="BU217" s="84"/>
      <c r="BV217" s="84"/>
      <c r="BW217" s="84"/>
      <c r="BX217" s="85"/>
      <c r="BY217" s="86"/>
      <c r="BZ217" s="84"/>
      <c r="CA217" s="84"/>
      <c r="CB217" s="84"/>
      <c r="CC217" s="84"/>
      <c r="CD217" s="84"/>
      <c r="CE217" s="84"/>
      <c r="CF217" s="84"/>
      <c r="CG217" s="84"/>
      <c r="CH217" s="84"/>
      <c r="CI217" s="84"/>
      <c r="CJ217" s="84"/>
      <c r="CK217" s="84"/>
      <c r="CL217" s="84"/>
      <c r="CM217" s="84"/>
      <c r="CN217" s="84"/>
      <c r="CO217" s="84"/>
      <c r="CP217" s="84"/>
      <c r="CQ217" s="84"/>
      <c r="CR217" s="84"/>
      <c r="CS217" s="84"/>
      <c r="CT217" s="84"/>
      <c r="CU217" s="84"/>
      <c r="CV217" s="84"/>
      <c r="CW217" s="84"/>
      <c r="CX217" s="84"/>
      <c r="CY217" s="84"/>
      <c r="CZ217" s="84"/>
      <c r="DA217" s="84"/>
      <c r="DB217" s="84"/>
      <c r="DC217" s="85"/>
    </row>
    <row r="218" customFormat="false" ht="18.75" hidden="true" customHeight="false" outlineLevel="0" collapsed="false">
      <c r="A218" s="99" t="n">
        <f aca="false">(ROW()-6)/2</f>
        <v>106</v>
      </c>
      <c r="B218" s="100" t="n">
        <f aca="false">B217</f>
        <v>50</v>
      </c>
      <c r="C218" s="101" t="str">
        <f aca="false">C217</f>
        <v>レポート一覧画面</v>
      </c>
      <c r="D218" s="102" t="str">
        <f aca="false">D217</f>
        <v>レポート一覧画面の新規作成</v>
      </c>
      <c r="E218" s="74" t="str">
        <f aca="false">E216</f>
        <v>講師</v>
      </c>
      <c r="F218" s="74" t="str">
        <f aca="false">F216</f>
        <v>上級</v>
      </c>
      <c r="G218" s="74" t="str">
        <f aca="false">G216</f>
        <v>A</v>
      </c>
      <c r="H218" s="103" t="s">
        <v>34</v>
      </c>
      <c r="I218" s="78" t="n">
        <f aca="false">変更管理台帳!$BW56</f>
        <v>6.08571428571429</v>
      </c>
      <c r="J218" s="79" t="s">
        <v>32</v>
      </c>
      <c r="K218" s="81" t="n">
        <f aca="false">IF($L216&lt;&gt;"",WORKDAY($L216,1,祝日・休校日!$B$3:$B$62),"")</f>
        <v>45366</v>
      </c>
      <c r="L218" s="81" t="n">
        <f aca="false">IF($K218&lt;&gt;"",WORKDAY($K218,$I218 -0.11,祝日・休校日!$B$3:$B$62),"")</f>
        <v>45376</v>
      </c>
      <c r="M218" s="76" t="n">
        <f aca="false">M217</f>
        <v>0</v>
      </c>
      <c r="N218" s="82" t="n">
        <f aca="false">IF(MAX(O218:DC218)&lt;&gt;0,IF(MAX(O219:DC219)/MAX(O218:DC218)=1,1,MAX(O219:DC219)/MAX(O218:DC218)),0)</f>
        <v>0</v>
      </c>
      <c r="O218" s="83"/>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5"/>
      <c r="AT218" s="86"/>
      <c r="AU218" s="84"/>
      <c r="AV218" s="84"/>
      <c r="AW218" s="84"/>
      <c r="AX218" s="84"/>
      <c r="AY218" s="84"/>
      <c r="AZ218" s="84"/>
      <c r="BA218" s="84"/>
      <c r="BB218" s="84"/>
      <c r="BC218" s="84"/>
      <c r="BD218" s="84"/>
      <c r="BE218" s="84"/>
      <c r="BF218" s="84"/>
      <c r="BG218" s="84"/>
      <c r="BH218" s="84"/>
      <c r="BI218" s="84"/>
      <c r="BJ218" s="84"/>
      <c r="BK218" s="84"/>
      <c r="BL218" s="84"/>
      <c r="BM218" s="84"/>
      <c r="BN218" s="84"/>
      <c r="BO218" s="84"/>
      <c r="BP218" s="84"/>
      <c r="BQ218" s="84"/>
      <c r="BR218" s="84"/>
      <c r="BS218" s="84"/>
      <c r="BT218" s="84"/>
      <c r="BU218" s="84"/>
      <c r="BV218" s="84"/>
      <c r="BW218" s="84"/>
      <c r="BX218" s="85"/>
      <c r="BY218" s="86"/>
      <c r="BZ218" s="84"/>
      <c r="CA218" s="84"/>
      <c r="CB218" s="84"/>
      <c r="CC218" s="84"/>
      <c r="CD218" s="84"/>
      <c r="CE218" s="84"/>
      <c r="CF218" s="84"/>
      <c r="CG218" s="84"/>
      <c r="CH218" s="84"/>
      <c r="CI218" s="84"/>
      <c r="CJ218" s="84"/>
      <c r="CK218" s="84"/>
      <c r="CL218" s="84"/>
      <c r="CM218" s="84"/>
      <c r="CN218" s="84"/>
      <c r="CO218" s="84"/>
      <c r="CP218" s="84"/>
      <c r="CQ218" s="84"/>
      <c r="CR218" s="84"/>
      <c r="CS218" s="84"/>
      <c r="CT218" s="84"/>
      <c r="CU218" s="84"/>
      <c r="CV218" s="84"/>
      <c r="CW218" s="84"/>
      <c r="CX218" s="84"/>
      <c r="CY218" s="84"/>
      <c r="CZ218" s="84"/>
      <c r="DA218" s="84"/>
      <c r="DB218" s="84"/>
      <c r="DC218" s="85"/>
    </row>
    <row r="219" customFormat="false" ht="18.75" hidden="true" customHeight="false" outlineLevel="0" collapsed="false">
      <c r="A219" s="104" t="n">
        <f aca="false">A218</f>
        <v>106</v>
      </c>
      <c r="B219" s="105" t="n">
        <f aca="false">B218</f>
        <v>50</v>
      </c>
      <c r="C219" s="106" t="str">
        <f aca="false">C218</f>
        <v>レポート一覧画面</v>
      </c>
      <c r="D219" s="107" t="str">
        <f aca="false">D218</f>
        <v>レポート一覧画面の新規作成</v>
      </c>
      <c r="E219" s="91" t="str">
        <f aca="false">E218</f>
        <v>講師</v>
      </c>
      <c r="F219" s="91" t="str">
        <f aca="false">F218</f>
        <v>上級</v>
      </c>
      <c r="G219" s="91" t="str">
        <f aca="false">G218</f>
        <v>A</v>
      </c>
      <c r="H219" s="108" t="str">
        <f aca="false">H218</f>
        <v>試験</v>
      </c>
      <c r="I219" s="109" t="n">
        <f aca="false">I218</f>
        <v>6.08571428571429</v>
      </c>
      <c r="J219" s="94" t="s">
        <v>33</v>
      </c>
      <c r="K219" s="110"/>
      <c r="L219" s="96"/>
      <c r="M219" s="97" t="n">
        <f aca="false">M218</f>
        <v>0</v>
      </c>
      <c r="N219" s="98" t="n">
        <f aca="false">N218</f>
        <v>0</v>
      </c>
      <c r="O219" s="83"/>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5"/>
      <c r="AT219" s="86"/>
      <c r="AU219" s="84"/>
      <c r="AV219" s="84"/>
      <c r="AW219" s="84"/>
      <c r="AX219" s="84"/>
      <c r="AY219" s="84"/>
      <c r="AZ219" s="84"/>
      <c r="BA219" s="84"/>
      <c r="BB219" s="84"/>
      <c r="BC219" s="84"/>
      <c r="BD219" s="84"/>
      <c r="BE219" s="84"/>
      <c r="BF219" s="84"/>
      <c r="BG219" s="84"/>
      <c r="BH219" s="84"/>
      <c r="BI219" s="84"/>
      <c r="BJ219" s="84"/>
      <c r="BK219" s="84"/>
      <c r="BL219" s="84"/>
      <c r="BM219" s="84"/>
      <c r="BN219" s="84"/>
      <c r="BO219" s="84"/>
      <c r="BP219" s="84"/>
      <c r="BQ219" s="84"/>
      <c r="BR219" s="84"/>
      <c r="BS219" s="84"/>
      <c r="BT219" s="84"/>
      <c r="BU219" s="84"/>
      <c r="BV219" s="84"/>
      <c r="BW219" s="84"/>
      <c r="BX219" s="85"/>
      <c r="BY219" s="86"/>
      <c r="BZ219" s="84"/>
      <c r="CA219" s="84"/>
      <c r="CB219" s="84"/>
      <c r="CC219" s="84"/>
      <c r="CD219" s="84"/>
      <c r="CE219" s="84"/>
      <c r="CF219" s="84"/>
      <c r="CG219" s="84"/>
      <c r="CH219" s="84"/>
      <c r="CI219" s="84"/>
      <c r="CJ219" s="84"/>
      <c r="CK219" s="84"/>
      <c r="CL219" s="84"/>
      <c r="CM219" s="84"/>
      <c r="CN219" s="84"/>
      <c r="CO219" s="84"/>
      <c r="CP219" s="84"/>
      <c r="CQ219" s="84"/>
      <c r="CR219" s="84"/>
      <c r="CS219" s="84"/>
      <c r="CT219" s="84"/>
      <c r="CU219" s="84"/>
      <c r="CV219" s="84"/>
      <c r="CW219" s="84"/>
      <c r="CX219" s="84"/>
      <c r="CY219" s="84"/>
      <c r="CZ219" s="84"/>
      <c r="DA219" s="84"/>
      <c r="DB219" s="84"/>
      <c r="DC219" s="85"/>
    </row>
    <row r="220" customFormat="false" ht="18.75" hidden="true" customHeight="false" outlineLevel="0" collapsed="false">
      <c r="A220" s="70" t="n">
        <f aca="false">(ROW()-6)/2</f>
        <v>107</v>
      </c>
      <c r="B220" s="71" t="n">
        <f aca="false">変更管理台帳!$A57</f>
        <v>51</v>
      </c>
      <c r="C220" s="72" t="str">
        <f aca="false">変更管理台帳!$B57</f>
        <v>試験一覧画面</v>
      </c>
      <c r="D220" s="73" t="str">
        <f aca="false">変更管理台帳!$C57</f>
        <v>試験一覧画面の新規作成</v>
      </c>
      <c r="E220" s="74" t="str">
        <f aca="false">変更管理台帳!$G57</f>
        <v>講師</v>
      </c>
      <c r="F220" s="75" t="str">
        <f aca="false">変更管理台帳!$K57</f>
        <v>中級</v>
      </c>
      <c r="G220" s="76" t="str">
        <f aca="false">変更管理台帳!$L57</f>
        <v>A</v>
      </c>
      <c r="H220" s="112" t="s">
        <v>36</v>
      </c>
      <c r="I220" s="78" t="n">
        <f aca="false">変更管理台帳!$AE57</f>
        <v>2.11428571428571</v>
      </c>
      <c r="J220" s="79" t="s">
        <v>32</v>
      </c>
      <c r="K220" s="80" t="n">
        <v>45355</v>
      </c>
      <c r="L220" s="81" t="n">
        <f aca="false">IF($K220&lt;&gt;"",WORKDAY($K220,$I220 -0.11,祝日・休校日!$B$3:$B$62),"")</f>
        <v>45357</v>
      </c>
      <c r="M220" s="76"/>
      <c r="N220" s="82" t="n">
        <f aca="false">IF(MAX(O220:DC220)&lt;&gt;0,IF(MAX(O221:DC221)/MAX(O220:DC220)=1,1,MAX(O221:DC221)/MAX(O220:DC220)),0)</f>
        <v>0</v>
      </c>
      <c r="O220" s="83"/>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5"/>
      <c r="AT220" s="86"/>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5"/>
      <c r="BY220" s="86"/>
      <c r="BZ220" s="84"/>
      <c r="CA220" s="84"/>
      <c r="CB220" s="84"/>
      <c r="CC220" s="84"/>
      <c r="CD220" s="84"/>
      <c r="CE220" s="84"/>
      <c r="CF220" s="84"/>
      <c r="CG220" s="84"/>
      <c r="CH220" s="84"/>
      <c r="CI220" s="84"/>
      <c r="CJ220" s="84"/>
      <c r="CK220" s="84"/>
      <c r="CL220" s="84"/>
      <c r="CM220" s="84"/>
      <c r="CN220" s="84"/>
      <c r="CO220" s="84"/>
      <c r="CP220" s="84"/>
      <c r="CQ220" s="84"/>
      <c r="CR220" s="84"/>
      <c r="CS220" s="84"/>
      <c r="CT220" s="84"/>
      <c r="CU220" s="84"/>
      <c r="CV220" s="84"/>
      <c r="CW220" s="84"/>
      <c r="CX220" s="84"/>
      <c r="CY220" s="84"/>
      <c r="CZ220" s="84"/>
      <c r="DA220" s="84"/>
      <c r="DB220" s="84"/>
      <c r="DC220" s="85"/>
    </row>
    <row r="221" customFormat="false" ht="18.75" hidden="true" customHeight="false" outlineLevel="0" collapsed="false">
      <c r="A221" s="87" t="n">
        <f aca="false">A220</f>
        <v>107</v>
      </c>
      <c r="B221" s="88" t="n">
        <f aca="false">B220</f>
        <v>51</v>
      </c>
      <c r="C221" s="89" t="str">
        <f aca="false">C220</f>
        <v>試験一覧画面</v>
      </c>
      <c r="D221" s="90" t="str">
        <f aca="false">D220</f>
        <v>試験一覧画面の新規作成</v>
      </c>
      <c r="E221" s="91" t="str">
        <f aca="false">E220</f>
        <v>講師</v>
      </c>
      <c r="F221" s="91" t="str">
        <f aca="false">F220</f>
        <v>中級</v>
      </c>
      <c r="G221" s="91" t="str">
        <f aca="false">G220</f>
        <v>A</v>
      </c>
      <c r="H221" s="113" t="str">
        <f aca="false">H220</f>
        <v>設計</v>
      </c>
      <c r="I221" s="93" t="n">
        <f aca="false">I220</f>
        <v>2.11428571428571</v>
      </c>
      <c r="J221" s="94" t="s">
        <v>33</v>
      </c>
      <c r="K221" s="95"/>
      <c r="L221" s="96"/>
      <c r="M221" s="97" t="n">
        <f aca="false">M220</f>
        <v>0</v>
      </c>
      <c r="N221" s="98" t="n">
        <f aca="false">N220</f>
        <v>0</v>
      </c>
      <c r="O221" s="83"/>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5"/>
      <c r="AT221" s="86"/>
      <c r="AU221" s="84"/>
      <c r="AV221" s="84"/>
      <c r="AW221" s="84"/>
      <c r="AX221" s="84"/>
      <c r="AY221" s="84"/>
      <c r="AZ221" s="84"/>
      <c r="BA221" s="84"/>
      <c r="BB221" s="84"/>
      <c r="BC221" s="84"/>
      <c r="BD221" s="84"/>
      <c r="BE221" s="84"/>
      <c r="BF221" s="84"/>
      <c r="BG221" s="84"/>
      <c r="BH221" s="84"/>
      <c r="BI221" s="84"/>
      <c r="BJ221" s="84"/>
      <c r="BK221" s="84"/>
      <c r="BL221" s="84"/>
      <c r="BM221" s="84"/>
      <c r="BN221" s="84"/>
      <c r="BO221" s="84"/>
      <c r="BP221" s="84"/>
      <c r="BQ221" s="84"/>
      <c r="BR221" s="84"/>
      <c r="BS221" s="84"/>
      <c r="BT221" s="84"/>
      <c r="BU221" s="84"/>
      <c r="BV221" s="84"/>
      <c r="BW221" s="84"/>
      <c r="BX221" s="85"/>
      <c r="BY221" s="86"/>
      <c r="BZ221" s="84"/>
      <c r="CA221" s="84"/>
      <c r="CB221" s="84"/>
      <c r="CC221" s="84"/>
      <c r="CD221" s="84"/>
      <c r="CE221" s="84"/>
      <c r="CF221" s="84"/>
      <c r="CG221" s="84"/>
      <c r="CH221" s="84"/>
      <c r="CI221" s="84"/>
      <c r="CJ221" s="84"/>
      <c r="CK221" s="84"/>
      <c r="CL221" s="84"/>
      <c r="CM221" s="84"/>
      <c r="CN221" s="84"/>
      <c r="CO221" s="84"/>
      <c r="CP221" s="84"/>
      <c r="CQ221" s="84"/>
      <c r="CR221" s="84"/>
      <c r="CS221" s="84"/>
      <c r="CT221" s="84"/>
      <c r="CU221" s="84"/>
      <c r="CV221" s="84"/>
      <c r="CW221" s="84"/>
      <c r="CX221" s="84"/>
      <c r="CY221" s="84"/>
      <c r="CZ221" s="84"/>
      <c r="DA221" s="84"/>
      <c r="DB221" s="84"/>
      <c r="DC221" s="85"/>
    </row>
    <row r="222" customFormat="false" ht="18.75" hidden="true" customHeight="false" outlineLevel="0" collapsed="false">
      <c r="A222" s="70" t="n">
        <f aca="false">(ROW()-6)/2</f>
        <v>108</v>
      </c>
      <c r="B222" s="100" t="n">
        <f aca="false">B221</f>
        <v>51</v>
      </c>
      <c r="C222" s="101" t="str">
        <f aca="false">C221</f>
        <v>試験一覧画面</v>
      </c>
      <c r="D222" s="102" t="str">
        <f aca="false">D221</f>
        <v>試験一覧画面の新規作成</v>
      </c>
      <c r="E222" s="74" t="str">
        <f aca="false">E220</f>
        <v>講師</v>
      </c>
      <c r="F222" s="74" t="str">
        <f aca="false">F220</f>
        <v>中級</v>
      </c>
      <c r="G222" s="74" t="str">
        <f aca="false">G220</f>
        <v>A</v>
      </c>
      <c r="H222" s="77" t="s">
        <v>31</v>
      </c>
      <c r="I222" s="78" t="n">
        <f aca="false">変更管理台帳!$AX57</f>
        <v>2.82857142857143</v>
      </c>
      <c r="J222" s="79" t="s">
        <v>32</v>
      </c>
      <c r="K222" s="81" t="n">
        <f aca="false">IF($L220&lt;&gt;"",WORKDAY($L220,1,祝日・休校日!$B$3:$B$62),"")</f>
        <v>45358</v>
      </c>
      <c r="L222" s="81" t="n">
        <f aca="false">IF($K222&lt;&gt;"",WORKDAY($K222,$I222 -0.11,祝日・休校日!$B$3:$B$62),"")</f>
        <v>45362</v>
      </c>
      <c r="M222" s="76" t="n">
        <f aca="false">M221</f>
        <v>0</v>
      </c>
      <c r="N222" s="82" t="n">
        <f aca="false">IF(MAX(O222:DC222)&lt;&gt;0,IF(MAX(O223:DC223)/MAX(O222:DC222)=1,1,MAX(O223:DC223)/MAX(O222:DC222)),0)</f>
        <v>0</v>
      </c>
      <c r="O222" s="83"/>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5"/>
      <c r="AT222" s="86"/>
      <c r="AU222" s="84"/>
      <c r="AV222" s="84"/>
      <c r="AW222" s="84"/>
      <c r="AX222" s="84"/>
      <c r="AY222" s="84"/>
      <c r="AZ222" s="84"/>
      <c r="BA222" s="84"/>
      <c r="BB222" s="84"/>
      <c r="BC222" s="84"/>
      <c r="BD222" s="84"/>
      <c r="BE222" s="84"/>
      <c r="BF222" s="84"/>
      <c r="BG222" s="84"/>
      <c r="BH222" s="84"/>
      <c r="BI222" s="84"/>
      <c r="BJ222" s="84"/>
      <c r="BK222" s="84"/>
      <c r="BL222" s="84"/>
      <c r="BM222" s="84"/>
      <c r="BN222" s="84"/>
      <c r="BO222" s="84"/>
      <c r="BP222" s="84"/>
      <c r="BQ222" s="84"/>
      <c r="BR222" s="84"/>
      <c r="BS222" s="84"/>
      <c r="BT222" s="84"/>
      <c r="BU222" s="84"/>
      <c r="BV222" s="84"/>
      <c r="BW222" s="84"/>
      <c r="BX222" s="85"/>
      <c r="BY222" s="86"/>
      <c r="BZ222" s="84"/>
      <c r="CA222" s="84"/>
      <c r="CB222" s="84"/>
      <c r="CC222" s="84"/>
      <c r="CD222" s="84"/>
      <c r="CE222" s="84"/>
      <c r="CF222" s="84"/>
      <c r="CG222" s="84"/>
      <c r="CH222" s="84"/>
      <c r="CI222" s="84"/>
      <c r="CJ222" s="84"/>
      <c r="CK222" s="84"/>
      <c r="CL222" s="84"/>
      <c r="CM222" s="84"/>
      <c r="CN222" s="84"/>
      <c r="CO222" s="84"/>
      <c r="CP222" s="84"/>
      <c r="CQ222" s="84"/>
      <c r="CR222" s="84"/>
      <c r="CS222" s="84"/>
      <c r="CT222" s="84"/>
      <c r="CU222" s="84"/>
      <c r="CV222" s="84"/>
      <c r="CW222" s="84"/>
      <c r="CX222" s="84"/>
      <c r="CY222" s="84"/>
      <c r="CZ222" s="84"/>
      <c r="DA222" s="84"/>
      <c r="DB222" s="84"/>
      <c r="DC222" s="85"/>
    </row>
    <row r="223" customFormat="false" ht="18.75" hidden="true" customHeight="false" outlineLevel="0" collapsed="false">
      <c r="A223" s="87" t="n">
        <f aca="false">A222</f>
        <v>108</v>
      </c>
      <c r="B223" s="105" t="n">
        <f aca="false">B222</f>
        <v>51</v>
      </c>
      <c r="C223" s="106" t="str">
        <f aca="false">C222</f>
        <v>試験一覧画面</v>
      </c>
      <c r="D223" s="107" t="str">
        <f aca="false">D222</f>
        <v>試験一覧画面の新規作成</v>
      </c>
      <c r="E223" s="91" t="str">
        <f aca="false">E222</f>
        <v>講師</v>
      </c>
      <c r="F223" s="91" t="str">
        <f aca="false">F222</f>
        <v>中級</v>
      </c>
      <c r="G223" s="91" t="str">
        <f aca="false">G222</f>
        <v>A</v>
      </c>
      <c r="H223" s="92" t="str">
        <f aca="false">H222</f>
        <v>製造</v>
      </c>
      <c r="I223" s="93" t="n">
        <f aca="false">I222</f>
        <v>2.82857142857143</v>
      </c>
      <c r="J223" s="94" t="s">
        <v>33</v>
      </c>
      <c r="K223" s="110"/>
      <c r="L223" s="96"/>
      <c r="M223" s="97" t="n">
        <f aca="false">M222</f>
        <v>0</v>
      </c>
      <c r="N223" s="98" t="n">
        <f aca="false">N222</f>
        <v>0</v>
      </c>
      <c r="O223" s="83"/>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5"/>
      <c r="AT223" s="86"/>
      <c r="AU223" s="84"/>
      <c r="AV223" s="84"/>
      <c r="AW223" s="84"/>
      <c r="AX223" s="84"/>
      <c r="AY223" s="84"/>
      <c r="AZ223" s="84"/>
      <c r="BA223" s="84"/>
      <c r="BB223" s="84"/>
      <c r="BC223" s="84"/>
      <c r="BD223" s="84"/>
      <c r="BE223" s="84"/>
      <c r="BF223" s="84"/>
      <c r="BG223" s="84"/>
      <c r="BH223" s="84"/>
      <c r="BI223" s="84"/>
      <c r="BJ223" s="84"/>
      <c r="BK223" s="84"/>
      <c r="BL223" s="84"/>
      <c r="BM223" s="84"/>
      <c r="BN223" s="84"/>
      <c r="BO223" s="84"/>
      <c r="BP223" s="84"/>
      <c r="BQ223" s="84"/>
      <c r="BR223" s="84"/>
      <c r="BS223" s="84"/>
      <c r="BT223" s="84"/>
      <c r="BU223" s="84"/>
      <c r="BV223" s="84"/>
      <c r="BW223" s="84"/>
      <c r="BX223" s="85"/>
      <c r="BY223" s="86"/>
      <c r="BZ223" s="84"/>
      <c r="CA223" s="84"/>
      <c r="CB223" s="84"/>
      <c r="CC223" s="84"/>
      <c r="CD223" s="84"/>
      <c r="CE223" s="84"/>
      <c r="CF223" s="84"/>
      <c r="CG223" s="84"/>
      <c r="CH223" s="84"/>
      <c r="CI223" s="84"/>
      <c r="CJ223" s="84"/>
      <c r="CK223" s="84"/>
      <c r="CL223" s="84"/>
      <c r="CM223" s="84"/>
      <c r="CN223" s="84"/>
      <c r="CO223" s="84"/>
      <c r="CP223" s="84"/>
      <c r="CQ223" s="84"/>
      <c r="CR223" s="84"/>
      <c r="CS223" s="84"/>
      <c r="CT223" s="84"/>
      <c r="CU223" s="84"/>
      <c r="CV223" s="84"/>
      <c r="CW223" s="84"/>
      <c r="CX223" s="84"/>
      <c r="CY223" s="84"/>
      <c r="CZ223" s="84"/>
      <c r="DA223" s="84"/>
      <c r="DB223" s="84"/>
      <c r="DC223" s="85"/>
    </row>
    <row r="224" customFormat="false" ht="18.75" hidden="true" customHeight="false" outlineLevel="0" collapsed="false">
      <c r="A224" s="99" t="n">
        <f aca="false">(ROW()-6)/2</f>
        <v>109</v>
      </c>
      <c r="B224" s="100" t="n">
        <f aca="false">B223</f>
        <v>51</v>
      </c>
      <c r="C224" s="101" t="str">
        <f aca="false">C223</f>
        <v>試験一覧画面</v>
      </c>
      <c r="D224" s="102" t="str">
        <f aca="false">D223</f>
        <v>試験一覧画面の新規作成</v>
      </c>
      <c r="E224" s="74" t="str">
        <f aca="false">E222</f>
        <v>講師</v>
      </c>
      <c r="F224" s="74" t="str">
        <f aca="false">F222</f>
        <v>中級</v>
      </c>
      <c r="G224" s="74" t="str">
        <f aca="false">G222</f>
        <v>A</v>
      </c>
      <c r="H224" s="103" t="s">
        <v>34</v>
      </c>
      <c r="I224" s="78" t="n">
        <f aca="false">変更管理台帳!$BW57</f>
        <v>2.48571428571429</v>
      </c>
      <c r="J224" s="79" t="s">
        <v>32</v>
      </c>
      <c r="K224" s="81" t="n">
        <f aca="false">IF($L222&lt;&gt;"",WORKDAY($L222,1,祝日・休校日!$B$3:$B$62),"")</f>
        <v>45363</v>
      </c>
      <c r="L224" s="81" t="n">
        <f aca="false">IF($K224&lt;&gt;"",WORKDAY($K224,$I224 -0.11,祝日・休校日!$B$3:$B$62),"")</f>
        <v>45365</v>
      </c>
      <c r="M224" s="76" t="n">
        <f aca="false">M223</f>
        <v>0</v>
      </c>
      <c r="N224" s="82" t="n">
        <f aca="false">IF(MAX(O224:DC224)&lt;&gt;0,IF(MAX(O225:DC225)/MAX(O224:DC224)=1,1,MAX(O225:DC225)/MAX(O224:DC224)),0)</f>
        <v>0</v>
      </c>
      <c r="O224" s="83"/>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5"/>
      <c r="AT224" s="86"/>
      <c r="AU224" s="84"/>
      <c r="AV224" s="84"/>
      <c r="AW224" s="84"/>
      <c r="AX224" s="84"/>
      <c r="AY224" s="84"/>
      <c r="AZ224" s="84"/>
      <c r="BA224" s="84"/>
      <c r="BB224" s="84"/>
      <c r="BC224" s="84"/>
      <c r="BD224" s="84"/>
      <c r="BE224" s="84"/>
      <c r="BF224" s="84"/>
      <c r="BG224" s="84"/>
      <c r="BH224" s="84"/>
      <c r="BI224" s="84"/>
      <c r="BJ224" s="84"/>
      <c r="BK224" s="84"/>
      <c r="BL224" s="84"/>
      <c r="BM224" s="84"/>
      <c r="BN224" s="84"/>
      <c r="BO224" s="84"/>
      <c r="BP224" s="84"/>
      <c r="BQ224" s="84"/>
      <c r="BR224" s="84"/>
      <c r="BS224" s="84"/>
      <c r="BT224" s="84"/>
      <c r="BU224" s="84"/>
      <c r="BV224" s="84"/>
      <c r="BW224" s="84"/>
      <c r="BX224" s="85"/>
      <c r="BY224" s="86"/>
      <c r="BZ224" s="84"/>
      <c r="CA224" s="84"/>
      <c r="CB224" s="84"/>
      <c r="CC224" s="84"/>
      <c r="CD224" s="84"/>
      <c r="CE224" s="84"/>
      <c r="CF224" s="84"/>
      <c r="CG224" s="84"/>
      <c r="CH224" s="84"/>
      <c r="CI224" s="84"/>
      <c r="CJ224" s="84"/>
      <c r="CK224" s="84"/>
      <c r="CL224" s="84"/>
      <c r="CM224" s="84"/>
      <c r="CN224" s="84"/>
      <c r="CO224" s="84"/>
      <c r="CP224" s="84"/>
      <c r="CQ224" s="84"/>
      <c r="CR224" s="84"/>
      <c r="CS224" s="84"/>
      <c r="CT224" s="84"/>
      <c r="CU224" s="84"/>
      <c r="CV224" s="84"/>
      <c r="CW224" s="84"/>
      <c r="CX224" s="84"/>
      <c r="CY224" s="84"/>
      <c r="CZ224" s="84"/>
      <c r="DA224" s="84"/>
      <c r="DB224" s="84"/>
      <c r="DC224" s="85"/>
    </row>
    <row r="225" customFormat="false" ht="18.75" hidden="true" customHeight="false" outlineLevel="0" collapsed="false">
      <c r="A225" s="104" t="n">
        <f aca="false">A224</f>
        <v>109</v>
      </c>
      <c r="B225" s="105" t="n">
        <f aca="false">B224</f>
        <v>51</v>
      </c>
      <c r="C225" s="106" t="str">
        <f aca="false">C224</f>
        <v>試験一覧画面</v>
      </c>
      <c r="D225" s="107" t="str">
        <f aca="false">D224</f>
        <v>試験一覧画面の新規作成</v>
      </c>
      <c r="E225" s="91" t="str">
        <f aca="false">E224</f>
        <v>講師</v>
      </c>
      <c r="F225" s="91" t="str">
        <f aca="false">F224</f>
        <v>中級</v>
      </c>
      <c r="G225" s="91" t="str">
        <f aca="false">G224</f>
        <v>A</v>
      </c>
      <c r="H225" s="108" t="str">
        <f aca="false">H224</f>
        <v>試験</v>
      </c>
      <c r="I225" s="109" t="n">
        <f aca="false">I224</f>
        <v>2.48571428571429</v>
      </c>
      <c r="J225" s="94" t="s">
        <v>33</v>
      </c>
      <c r="K225" s="110"/>
      <c r="L225" s="96"/>
      <c r="M225" s="97" t="n">
        <f aca="false">M224</f>
        <v>0</v>
      </c>
      <c r="N225" s="98" t="n">
        <f aca="false">N224</f>
        <v>0</v>
      </c>
      <c r="O225" s="83"/>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5"/>
      <c r="AT225" s="86"/>
      <c r="AU225" s="84"/>
      <c r="AV225" s="84"/>
      <c r="AW225" s="84"/>
      <c r="AX225" s="84"/>
      <c r="AY225" s="84"/>
      <c r="AZ225" s="84"/>
      <c r="BA225" s="84"/>
      <c r="BB225" s="84"/>
      <c r="BC225" s="84"/>
      <c r="BD225" s="84"/>
      <c r="BE225" s="84"/>
      <c r="BF225" s="84"/>
      <c r="BG225" s="84"/>
      <c r="BH225" s="84"/>
      <c r="BI225" s="84"/>
      <c r="BJ225" s="84"/>
      <c r="BK225" s="84"/>
      <c r="BL225" s="84"/>
      <c r="BM225" s="84"/>
      <c r="BN225" s="84"/>
      <c r="BO225" s="84"/>
      <c r="BP225" s="84"/>
      <c r="BQ225" s="84"/>
      <c r="BR225" s="84"/>
      <c r="BS225" s="84"/>
      <c r="BT225" s="84"/>
      <c r="BU225" s="84"/>
      <c r="BV225" s="84"/>
      <c r="BW225" s="84"/>
      <c r="BX225" s="85"/>
      <c r="BY225" s="86"/>
      <c r="BZ225" s="84"/>
      <c r="CA225" s="84"/>
      <c r="CB225" s="84"/>
      <c r="CC225" s="84"/>
      <c r="CD225" s="84"/>
      <c r="CE225" s="84"/>
      <c r="CF225" s="84"/>
      <c r="CG225" s="84"/>
      <c r="CH225" s="84"/>
      <c r="CI225" s="84"/>
      <c r="CJ225" s="84"/>
      <c r="CK225" s="84"/>
      <c r="CL225" s="84"/>
      <c r="CM225" s="84"/>
      <c r="CN225" s="84"/>
      <c r="CO225" s="84"/>
      <c r="CP225" s="84"/>
      <c r="CQ225" s="84"/>
      <c r="CR225" s="84"/>
      <c r="CS225" s="84"/>
      <c r="CT225" s="84"/>
      <c r="CU225" s="84"/>
      <c r="CV225" s="84"/>
      <c r="CW225" s="84"/>
      <c r="CX225" s="84"/>
      <c r="CY225" s="84"/>
      <c r="CZ225" s="84"/>
      <c r="DA225" s="84"/>
      <c r="DB225" s="84"/>
      <c r="DC225" s="85"/>
    </row>
    <row r="226" customFormat="false" ht="18.75" hidden="true" customHeight="false" outlineLevel="0" collapsed="false">
      <c r="A226" s="70" t="n">
        <f aca="false">(ROW()-6)/2</f>
        <v>110</v>
      </c>
      <c r="B226" s="71" t="n">
        <f aca="false">変更管理台帳!$A58</f>
        <v>52</v>
      </c>
      <c r="C226" s="72" t="str">
        <f aca="false">変更管理台帳!$B58</f>
        <v>試験結果一覧画面</v>
      </c>
      <c r="D226" s="73" t="str">
        <f aca="false">変更管理台帳!$C58</f>
        <v>試験結果一覧画面の新規作成</v>
      </c>
      <c r="E226" s="74" t="str">
        <f aca="false">変更管理台帳!$G58</f>
        <v>講師</v>
      </c>
      <c r="F226" s="75" t="str">
        <f aca="false">変更管理台帳!$K58</f>
        <v>中級</v>
      </c>
      <c r="G226" s="76" t="str">
        <f aca="false">変更管理台帳!$L58</f>
        <v>B</v>
      </c>
      <c r="H226" s="77" t="s">
        <v>31</v>
      </c>
      <c r="I226" s="78" t="n">
        <f aca="false">変更管理台帳!$AX58</f>
        <v>4.97142857142857</v>
      </c>
      <c r="J226" s="79" t="s">
        <v>32</v>
      </c>
      <c r="K226" s="80" t="n">
        <v>45384</v>
      </c>
      <c r="L226" s="81" t="n">
        <f aca="false">IF($K226&lt;&gt;"",WORKDAY($K226,$I226 -0.11,祝日・休校日!$B$3:$B$62),"")</f>
        <v>45390</v>
      </c>
      <c r="M226" s="76"/>
      <c r="N226" s="82" t="n">
        <f aca="false">IF(MAX(O226:DC226)&lt;&gt;0,IF(MAX(O227:DC227)/MAX(O226:DC226)=1,1,MAX(O227:DC227)/MAX(O226:DC226)),0)</f>
        <v>0</v>
      </c>
      <c r="O226" s="83"/>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5"/>
      <c r="AT226" s="86"/>
      <c r="AU226" s="84"/>
      <c r="AV226" s="84"/>
      <c r="AW226" s="84"/>
      <c r="AX226" s="84"/>
      <c r="AY226" s="84"/>
      <c r="AZ226" s="84"/>
      <c r="BA226" s="84"/>
      <c r="BB226" s="84"/>
      <c r="BC226" s="84"/>
      <c r="BD226" s="84"/>
      <c r="BE226" s="84"/>
      <c r="BF226" s="84"/>
      <c r="BG226" s="84"/>
      <c r="BH226" s="84"/>
      <c r="BI226" s="84"/>
      <c r="BJ226" s="84"/>
      <c r="BK226" s="84"/>
      <c r="BL226" s="84"/>
      <c r="BM226" s="84"/>
      <c r="BN226" s="84"/>
      <c r="BO226" s="84"/>
      <c r="BP226" s="84"/>
      <c r="BQ226" s="84"/>
      <c r="BR226" s="84"/>
      <c r="BS226" s="84"/>
      <c r="BT226" s="84"/>
      <c r="BU226" s="84"/>
      <c r="BV226" s="84"/>
      <c r="BW226" s="84"/>
      <c r="BX226" s="85"/>
      <c r="BY226" s="86"/>
      <c r="BZ226" s="84"/>
      <c r="CA226" s="84"/>
      <c r="CB226" s="84"/>
      <c r="CC226" s="84"/>
      <c r="CD226" s="84"/>
      <c r="CE226" s="84"/>
      <c r="CF226" s="84"/>
      <c r="CG226" s="84"/>
      <c r="CH226" s="84"/>
      <c r="CI226" s="84"/>
      <c r="CJ226" s="84"/>
      <c r="CK226" s="84"/>
      <c r="CL226" s="84"/>
      <c r="CM226" s="84"/>
      <c r="CN226" s="84"/>
      <c r="CO226" s="84"/>
      <c r="CP226" s="84"/>
      <c r="CQ226" s="84"/>
      <c r="CR226" s="84"/>
      <c r="CS226" s="84"/>
      <c r="CT226" s="84"/>
      <c r="CU226" s="84"/>
      <c r="CV226" s="84"/>
      <c r="CW226" s="84"/>
      <c r="CX226" s="84"/>
      <c r="CY226" s="84"/>
      <c r="CZ226" s="84"/>
      <c r="DA226" s="84"/>
      <c r="DB226" s="84"/>
      <c r="DC226" s="85"/>
    </row>
    <row r="227" customFormat="false" ht="18.75" hidden="true" customHeight="false" outlineLevel="0" collapsed="false">
      <c r="A227" s="87" t="n">
        <f aca="false">A226</f>
        <v>110</v>
      </c>
      <c r="B227" s="88" t="n">
        <f aca="false">B226</f>
        <v>52</v>
      </c>
      <c r="C227" s="89" t="str">
        <f aca="false">C226</f>
        <v>試験結果一覧画面</v>
      </c>
      <c r="D227" s="90" t="str">
        <f aca="false">D226</f>
        <v>試験結果一覧画面の新規作成</v>
      </c>
      <c r="E227" s="91" t="str">
        <f aca="false">E226</f>
        <v>講師</v>
      </c>
      <c r="F227" s="91" t="str">
        <f aca="false">F226</f>
        <v>中級</v>
      </c>
      <c r="G227" s="91" t="str">
        <f aca="false">G226</f>
        <v>B</v>
      </c>
      <c r="H227" s="92" t="str">
        <f aca="false">H226</f>
        <v>製造</v>
      </c>
      <c r="I227" s="93" t="n">
        <f aca="false">I226</f>
        <v>4.97142857142857</v>
      </c>
      <c r="J227" s="94" t="s">
        <v>33</v>
      </c>
      <c r="K227" s="110"/>
      <c r="L227" s="96"/>
      <c r="M227" s="97" t="n">
        <f aca="false">M226</f>
        <v>0</v>
      </c>
      <c r="N227" s="98" t="n">
        <f aca="false">N226</f>
        <v>0</v>
      </c>
      <c r="O227" s="83"/>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5"/>
      <c r="AT227" s="86"/>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5"/>
      <c r="BY227" s="86"/>
      <c r="BZ227" s="84"/>
      <c r="CA227" s="84"/>
      <c r="CB227" s="84"/>
      <c r="CC227" s="84"/>
      <c r="CD227" s="84"/>
      <c r="CE227" s="84"/>
      <c r="CF227" s="84"/>
      <c r="CG227" s="84"/>
      <c r="CH227" s="84"/>
      <c r="CI227" s="84"/>
      <c r="CJ227" s="84"/>
      <c r="CK227" s="84"/>
      <c r="CL227" s="84"/>
      <c r="CM227" s="84"/>
      <c r="CN227" s="84"/>
      <c r="CO227" s="84"/>
      <c r="CP227" s="84"/>
      <c r="CQ227" s="84"/>
      <c r="CR227" s="84"/>
      <c r="CS227" s="84"/>
      <c r="CT227" s="84"/>
      <c r="CU227" s="84"/>
      <c r="CV227" s="84"/>
      <c r="CW227" s="84"/>
      <c r="CX227" s="84"/>
      <c r="CY227" s="84"/>
      <c r="CZ227" s="84"/>
      <c r="DA227" s="84"/>
      <c r="DB227" s="84"/>
      <c r="DC227" s="85"/>
    </row>
    <row r="228" customFormat="false" ht="18.75" hidden="true" customHeight="false" outlineLevel="0" collapsed="false">
      <c r="A228" s="99" t="n">
        <f aca="false">(ROW()-6)/2</f>
        <v>111</v>
      </c>
      <c r="B228" s="100" t="n">
        <f aca="false">B227</f>
        <v>52</v>
      </c>
      <c r="C228" s="101" t="str">
        <f aca="false">C227</f>
        <v>試験結果一覧画面</v>
      </c>
      <c r="D228" s="102" t="str">
        <f aca="false">D227</f>
        <v>試験結果一覧画面の新規作成</v>
      </c>
      <c r="E228" s="74" t="str">
        <f aca="false">E226</f>
        <v>講師</v>
      </c>
      <c r="F228" s="74" t="str">
        <f aca="false">F226</f>
        <v>中級</v>
      </c>
      <c r="G228" s="74" t="str">
        <f aca="false">G226</f>
        <v>B</v>
      </c>
      <c r="H228" s="103" t="s">
        <v>34</v>
      </c>
      <c r="I228" s="78" t="n">
        <f aca="false">変更管理台帳!$BW58</f>
        <v>4.25714285714286</v>
      </c>
      <c r="J228" s="79" t="s">
        <v>32</v>
      </c>
      <c r="K228" s="81" t="n">
        <f aca="false">IF($L226&lt;&gt;"",WORKDAY($L226,1,祝日・休校日!$B$3:$B$62),"")</f>
        <v>45391</v>
      </c>
      <c r="L228" s="81" t="n">
        <f aca="false">IF($K228&lt;&gt;"",WORKDAY($K228,$I228 -0.11,祝日・休校日!$B$3:$B$62),"")</f>
        <v>45397</v>
      </c>
      <c r="M228" s="76" t="n">
        <f aca="false">M227</f>
        <v>0</v>
      </c>
      <c r="N228" s="82" t="n">
        <f aca="false">IF(MAX(O228:DC228)&lt;&gt;0,IF(MAX(O229:DC229)/MAX(O228:DC228)=1,1,MAX(O229:DC229)/MAX(O228:DC228)),0)</f>
        <v>0</v>
      </c>
      <c r="O228" s="83"/>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5"/>
      <c r="AT228" s="86"/>
      <c r="AU228" s="84"/>
      <c r="AV228" s="84"/>
      <c r="AW228" s="84"/>
      <c r="AX228" s="84"/>
      <c r="AY228" s="84"/>
      <c r="AZ228" s="84"/>
      <c r="BA228" s="84"/>
      <c r="BB228" s="84"/>
      <c r="BC228" s="84"/>
      <c r="BD228" s="84"/>
      <c r="BE228" s="84"/>
      <c r="BF228" s="84"/>
      <c r="BG228" s="84"/>
      <c r="BH228" s="84"/>
      <c r="BI228" s="84"/>
      <c r="BJ228" s="84"/>
      <c r="BK228" s="84"/>
      <c r="BL228" s="84"/>
      <c r="BM228" s="84"/>
      <c r="BN228" s="84"/>
      <c r="BO228" s="84"/>
      <c r="BP228" s="84"/>
      <c r="BQ228" s="84"/>
      <c r="BR228" s="84"/>
      <c r="BS228" s="84"/>
      <c r="BT228" s="84"/>
      <c r="BU228" s="84"/>
      <c r="BV228" s="84"/>
      <c r="BW228" s="84"/>
      <c r="BX228" s="85"/>
      <c r="BY228" s="86"/>
      <c r="BZ228" s="84"/>
      <c r="CA228" s="84"/>
      <c r="CB228" s="84"/>
      <c r="CC228" s="84"/>
      <c r="CD228" s="84"/>
      <c r="CE228" s="84"/>
      <c r="CF228" s="84"/>
      <c r="CG228" s="84"/>
      <c r="CH228" s="84"/>
      <c r="CI228" s="84"/>
      <c r="CJ228" s="84"/>
      <c r="CK228" s="84"/>
      <c r="CL228" s="84"/>
      <c r="CM228" s="84"/>
      <c r="CN228" s="84"/>
      <c r="CO228" s="84"/>
      <c r="CP228" s="84"/>
      <c r="CQ228" s="84"/>
      <c r="CR228" s="84"/>
      <c r="CS228" s="84"/>
      <c r="CT228" s="84"/>
      <c r="CU228" s="84"/>
      <c r="CV228" s="84"/>
      <c r="CW228" s="84"/>
      <c r="CX228" s="84"/>
      <c r="CY228" s="84"/>
      <c r="CZ228" s="84"/>
      <c r="DA228" s="84"/>
      <c r="DB228" s="84"/>
      <c r="DC228" s="85"/>
    </row>
    <row r="229" customFormat="false" ht="18.75" hidden="true" customHeight="false" outlineLevel="0" collapsed="false">
      <c r="A229" s="104" t="n">
        <f aca="false">A228</f>
        <v>111</v>
      </c>
      <c r="B229" s="105" t="n">
        <f aca="false">B228</f>
        <v>52</v>
      </c>
      <c r="C229" s="106" t="str">
        <f aca="false">C228</f>
        <v>試験結果一覧画面</v>
      </c>
      <c r="D229" s="107" t="str">
        <f aca="false">D228</f>
        <v>試験結果一覧画面の新規作成</v>
      </c>
      <c r="E229" s="91" t="str">
        <f aca="false">E228</f>
        <v>講師</v>
      </c>
      <c r="F229" s="91" t="str">
        <f aca="false">F228</f>
        <v>中級</v>
      </c>
      <c r="G229" s="91" t="str">
        <f aca="false">G228</f>
        <v>B</v>
      </c>
      <c r="H229" s="108" t="str">
        <f aca="false">H228</f>
        <v>試験</v>
      </c>
      <c r="I229" s="109" t="n">
        <f aca="false">I228</f>
        <v>4.25714285714286</v>
      </c>
      <c r="J229" s="94" t="s">
        <v>33</v>
      </c>
      <c r="K229" s="110"/>
      <c r="L229" s="96"/>
      <c r="M229" s="97" t="n">
        <f aca="false">M228</f>
        <v>0</v>
      </c>
      <c r="N229" s="98" t="n">
        <f aca="false">N228</f>
        <v>0</v>
      </c>
      <c r="O229" s="83"/>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5"/>
      <c r="AT229" s="86"/>
      <c r="AU229" s="84"/>
      <c r="AV229" s="84"/>
      <c r="AW229" s="84"/>
      <c r="AX229" s="84"/>
      <c r="AY229" s="84"/>
      <c r="AZ229" s="84"/>
      <c r="BA229" s="84"/>
      <c r="BB229" s="84"/>
      <c r="BC229" s="84"/>
      <c r="BD229" s="84"/>
      <c r="BE229" s="84"/>
      <c r="BF229" s="84"/>
      <c r="BG229" s="84"/>
      <c r="BH229" s="84"/>
      <c r="BI229" s="84"/>
      <c r="BJ229" s="84"/>
      <c r="BK229" s="84"/>
      <c r="BL229" s="84"/>
      <c r="BM229" s="84"/>
      <c r="BN229" s="84"/>
      <c r="BO229" s="84"/>
      <c r="BP229" s="84"/>
      <c r="BQ229" s="84"/>
      <c r="BR229" s="84"/>
      <c r="BS229" s="84"/>
      <c r="BT229" s="84"/>
      <c r="BU229" s="84"/>
      <c r="BV229" s="84"/>
      <c r="BW229" s="84"/>
      <c r="BX229" s="85"/>
      <c r="BY229" s="86"/>
      <c r="BZ229" s="84"/>
      <c r="CA229" s="84"/>
      <c r="CB229" s="84"/>
      <c r="CC229" s="84"/>
      <c r="CD229" s="84"/>
      <c r="CE229" s="84"/>
      <c r="CF229" s="84"/>
      <c r="CG229" s="84"/>
      <c r="CH229" s="84"/>
      <c r="CI229" s="84"/>
      <c r="CJ229" s="84"/>
      <c r="CK229" s="84"/>
      <c r="CL229" s="84"/>
      <c r="CM229" s="84"/>
      <c r="CN229" s="84"/>
      <c r="CO229" s="84"/>
      <c r="CP229" s="84"/>
      <c r="CQ229" s="84"/>
      <c r="CR229" s="84"/>
      <c r="CS229" s="84"/>
      <c r="CT229" s="84"/>
      <c r="CU229" s="84"/>
      <c r="CV229" s="84"/>
      <c r="CW229" s="84"/>
      <c r="CX229" s="84"/>
      <c r="CY229" s="84"/>
      <c r="CZ229" s="84"/>
      <c r="DA229" s="84"/>
      <c r="DB229" s="84"/>
      <c r="DC229" s="85"/>
    </row>
    <row r="230" customFormat="false" ht="18.75" hidden="true" customHeight="false" outlineLevel="0" collapsed="false">
      <c r="A230" s="70" t="n">
        <f aca="false">(ROW()-6)/2</f>
        <v>112</v>
      </c>
      <c r="B230" s="71" t="n">
        <f aca="false">変更管理台帳!$A59</f>
        <v>53</v>
      </c>
      <c r="C230" s="72" t="str">
        <f aca="false">変更管理台帳!$B59</f>
        <v>試験結果一覧画面</v>
      </c>
      <c r="D230" s="73" t="str">
        <f aca="false">変更管理台帳!$C59</f>
        <v>削除機能の追加</v>
      </c>
      <c r="E230" s="74" t="str">
        <f aca="false">変更管理台帳!$G59</f>
        <v>講師</v>
      </c>
      <c r="F230" s="75" t="str">
        <f aca="false">変更管理台帳!$K59</f>
        <v>初級</v>
      </c>
      <c r="G230" s="76" t="str">
        <f aca="false">変更管理台帳!$L59</f>
        <v>B</v>
      </c>
      <c r="H230" s="112" t="s">
        <v>36</v>
      </c>
      <c r="I230" s="78" t="n">
        <f aca="false">変更管理台帳!$AE59</f>
        <v>1.32571428571429</v>
      </c>
      <c r="J230" s="79" t="s">
        <v>32</v>
      </c>
      <c r="K230" s="80" t="n">
        <v>45384</v>
      </c>
      <c r="L230" s="81" t="n">
        <f aca="false">IF($K230&lt;&gt;"",WORKDAY($K230,$I230 -0.11,祝日・休校日!$B$3:$B$62),"")</f>
        <v>45385</v>
      </c>
      <c r="M230" s="76"/>
      <c r="N230" s="82" t="n">
        <f aca="false">IF(MAX(O230:DC230)&lt;&gt;0,IF(MAX(O231:DC231)/MAX(O230:DC230)=1,1,MAX(O231:DC231)/MAX(O230:DC230)),0)</f>
        <v>0</v>
      </c>
      <c r="O230" s="83"/>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5"/>
      <c r="AT230" s="86"/>
      <c r="AU230" s="84"/>
      <c r="AV230" s="84"/>
      <c r="AW230" s="84"/>
      <c r="AX230" s="84"/>
      <c r="AY230" s="84"/>
      <c r="AZ230" s="84"/>
      <c r="BA230" s="84"/>
      <c r="BB230" s="84"/>
      <c r="BC230" s="84"/>
      <c r="BD230" s="84"/>
      <c r="BE230" s="84"/>
      <c r="BF230" s="84"/>
      <c r="BG230" s="84"/>
      <c r="BH230" s="84"/>
      <c r="BI230" s="84"/>
      <c r="BJ230" s="84"/>
      <c r="BK230" s="84"/>
      <c r="BL230" s="84"/>
      <c r="BM230" s="84"/>
      <c r="BN230" s="84"/>
      <c r="BO230" s="84"/>
      <c r="BP230" s="84"/>
      <c r="BQ230" s="84"/>
      <c r="BR230" s="84"/>
      <c r="BS230" s="84"/>
      <c r="BT230" s="84"/>
      <c r="BU230" s="84"/>
      <c r="BV230" s="84"/>
      <c r="BW230" s="84"/>
      <c r="BX230" s="85"/>
      <c r="BY230" s="86"/>
      <c r="BZ230" s="84"/>
      <c r="CA230" s="84"/>
      <c r="CB230" s="84"/>
      <c r="CC230" s="84"/>
      <c r="CD230" s="84"/>
      <c r="CE230" s="84"/>
      <c r="CF230" s="84"/>
      <c r="CG230" s="84"/>
      <c r="CH230" s="84"/>
      <c r="CI230" s="84"/>
      <c r="CJ230" s="84"/>
      <c r="CK230" s="84"/>
      <c r="CL230" s="84"/>
      <c r="CM230" s="84"/>
      <c r="CN230" s="84"/>
      <c r="CO230" s="84"/>
      <c r="CP230" s="84"/>
      <c r="CQ230" s="84"/>
      <c r="CR230" s="84"/>
      <c r="CS230" s="84"/>
      <c r="CT230" s="84"/>
      <c r="CU230" s="84"/>
      <c r="CV230" s="84"/>
      <c r="CW230" s="84"/>
      <c r="CX230" s="84"/>
      <c r="CY230" s="84"/>
      <c r="CZ230" s="84"/>
      <c r="DA230" s="84"/>
      <c r="DB230" s="84"/>
      <c r="DC230" s="85"/>
    </row>
    <row r="231" customFormat="false" ht="18.75" hidden="true" customHeight="false" outlineLevel="0" collapsed="false">
      <c r="A231" s="87" t="n">
        <f aca="false">A230</f>
        <v>112</v>
      </c>
      <c r="B231" s="88" t="n">
        <f aca="false">B230</f>
        <v>53</v>
      </c>
      <c r="C231" s="89" t="str">
        <f aca="false">C230</f>
        <v>試験結果一覧画面</v>
      </c>
      <c r="D231" s="90" t="str">
        <f aca="false">D230</f>
        <v>削除機能の追加</v>
      </c>
      <c r="E231" s="91" t="str">
        <f aca="false">E230</f>
        <v>講師</v>
      </c>
      <c r="F231" s="91" t="str">
        <f aca="false">F230</f>
        <v>初級</v>
      </c>
      <c r="G231" s="91" t="str">
        <f aca="false">G230</f>
        <v>B</v>
      </c>
      <c r="H231" s="113" t="str">
        <f aca="false">H230</f>
        <v>設計</v>
      </c>
      <c r="I231" s="93" t="n">
        <f aca="false">I230</f>
        <v>1.32571428571429</v>
      </c>
      <c r="J231" s="94" t="s">
        <v>33</v>
      </c>
      <c r="K231" s="95"/>
      <c r="L231" s="96"/>
      <c r="M231" s="97" t="n">
        <f aca="false">M230</f>
        <v>0</v>
      </c>
      <c r="N231" s="98" t="n">
        <f aca="false">N230</f>
        <v>0</v>
      </c>
      <c r="O231" s="83"/>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5"/>
      <c r="AT231" s="86"/>
      <c r="AU231" s="84"/>
      <c r="AV231" s="84"/>
      <c r="AW231" s="84"/>
      <c r="AX231" s="84"/>
      <c r="AY231" s="84"/>
      <c r="AZ231" s="84"/>
      <c r="BA231" s="84"/>
      <c r="BB231" s="84"/>
      <c r="BC231" s="84"/>
      <c r="BD231" s="84"/>
      <c r="BE231" s="84"/>
      <c r="BF231" s="84"/>
      <c r="BG231" s="84"/>
      <c r="BH231" s="84"/>
      <c r="BI231" s="84"/>
      <c r="BJ231" s="84"/>
      <c r="BK231" s="84"/>
      <c r="BL231" s="84"/>
      <c r="BM231" s="84"/>
      <c r="BN231" s="84"/>
      <c r="BO231" s="84"/>
      <c r="BP231" s="84"/>
      <c r="BQ231" s="84"/>
      <c r="BR231" s="84"/>
      <c r="BS231" s="84"/>
      <c r="BT231" s="84"/>
      <c r="BU231" s="84"/>
      <c r="BV231" s="84"/>
      <c r="BW231" s="84"/>
      <c r="BX231" s="85"/>
      <c r="BY231" s="86"/>
      <c r="BZ231" s="84"/>
      <c r="CA231" s="84"/>
      <c r="CB231" s="84"/>
      <c r="CC231" s="84"/>
      <c r="CD231" s="84"/>
      <c r="CE231" s="84"/>
      <c r="CF231" s="84"/>
      <c r="CG231" s="84"/>
      <c r="CH231" s="84"/>
      <c r="CI231" s="84"/>
      <c r="CJ231" s="84"/>
      <c r="CK231" s="84"/>
      <c r="CL231" s="84"/>
      <c r="CM231" s="84"/>
      <c r="CN231" s="84"/>
      <c r="CO231" s="84"/>
      <c r="CP231" s="84"/>
      <c r="CQ231" s="84"/>
      <c r="CR231" s="84"/>
      <c r="CS231" s="84"/>
      <c r="CT231" s="84"/>
      <c r="CU231" s="84"/>
      <c r="CV231" s="84"/>
      <c r="CW231" s="84"/>
      <c r="CX231" s="84"/>
      <c r="CY231" s="84"/>
      <c r="CZ231" s="84"/>
      <c r="DA231" s="84"/>
      <c r="DB231" s="84"/>
      <c r="DC231" s="85"/>
    </row>
    <row r="232" customFormat="false" ht="18.75" hidden="true" customHeight="false" outlineLevel="0" collapsed="false">
      <c r="A232" s="70" t="n">
        <f aca="false">(ROW()-6)/2</f>
        <v>113</v>
      </c>
      <c r="B232" s="100" t="n">
        <f aca="false">B231</f>
        <v>53</v>
      </c>
      <c r="C232" s="101" t="str">
        <f aca="false">C231</f>
        <v>試験結果一覧画面</v>
      </c>
      <c r="D232" s="102" t="str">
        <f aca="false">D231</f>
        <v>削除機能の追加</v>
      </c>
      <c r="E232" s="74" t="str">
        <f aca="false">E230</f>
        <v>講師</v>
      </c>
      <c r="F232" s="74" t="str">
        <f aca="false">F230</f>
        <v>初級</v>
      </c>
      <c r="G232" s="74" t="str">
        <f aca="false">G230</f>
        <v>B</v>
      </c>
      <c r="H232" s="77" t="s">
        <v>31</v>
      </c>
      <c r="I232" s="78" t="n">
        <f aca="false">変更管理台帳!$AX59</f>
        <v>1.91428571428571</v>
      </c>
      <c r="J232" s="79" t="s">
        <v>32</v>
      </c>
      <c r="K232" s="80" t="n">
        <v>45384</v>
      </c>
      <c r="L232" s="81" t="n">
        <f aca="false">IF($K232&lt;&gt;"",WORKDAY($K232,$I232 -0.11,祝日・休校日!$B$3:$B$62),"")</f>
        <v>45385</v>
      </c>
      <c r="M232" s="76"/>
      <c r="N232" s="82" t="n">
        <f aca="false">IF(MAX(O232:DC232)&lt;&gt;0,IF(MAX(O233:DC233)/MAX(O232:DC232)=1,1,MAX(O233:DC233)/MAX(O232:DC232)),0)</f>
        <v>0</v>
      </c>
      <c r="O232" s="83"/>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5"/>
      <c r="AT232" s="86"/>
      <c r="AU232" s="84"/>
      <c r="AV232" s="84"/>
      <c r="AW232" s="84"/>
      <c r="AX232" s="84"/>
      <c r="AY232" s="84"/>
      <c r="AZ232" s="84"/>
      <c r="BA232" s="84"/>
      <c r="BB232" s="84"/>
      <c r="BC232" s="84"/>
      <c r="BD232" s="84"/>
      <c r="BE232" s="84"/>
      <c r="BF232" s="84"/>
      <c r="BG232" s="84"/>
      <c r="BH232" s="84"/>
      <c r="BI232" s="84"/>
      <c r="BJ232" s="84"/>
      <c r="BK232" s="84"/>
      <c r="BL232" s="84"/>
      <c r="BM232" s="84"/>
      <c r="BN232" s="84"/>
      <c r="BO232" s="84"/>
      <c r="BP232" s="84"/>
      <c r="BQ232" s="84"/>
      <c r="BR232" s="84"/>
      <c r="BS232" s="84"/>
      <c r="BT232" s="84"/>
      <c r="BU232" s="84"/>
      <c r="BV232" s="84"/>
      <c r="BW232" s="84"/>
      <c r="BX232" s="85"/>
      <c r="BY232" s="86"/>
      <c r="BZ232" s="84"/>
      <c r="CA232" s="84"/>
      <c r="CB232" s="84"/>
      <c r="CC232" s="84"/>
      <c r="CD232" s="84"/>
      <c r="CE232" s="84"/>
      <c r="CF232" s="84"/>
      <c r="CG232" s="84"/>
      <c r="CH232" s="84"/>
      <c r="CI232" s="84"/>
      <c r="CJ232" s="84"/>
      <c r="CK232" s="84"/>
      <c r="CL232" s="84"/>
      <c r="CM232" s="84"/>
      <c r="CN232" s="84"/>
      <c r="CO232" s="84"/>
      <c r="CP232" s="84"/>
      <c r="CQ232" s="84"/>
      <c r="CR232" s="84"/>
      <c r="CS232" s="84"/>
      <c r="CT232" s="84"/>
      <c r="CU232" s="84"/>
      <c r="CV232" s="84"/>
      <c r="CW232" s="84"/>
      <c r="CX232" s="84"/>
      <c r="CY232" s="84"/>
      <c r="CZ232" s="84"/>
      <c r="DA232" s="84"/>
      <c r="DB232" s="84"/>
      <c r="DC232" s="85"/>
    </row>
    <row r="233" customFormat="false" ht="18.75" hidden="true" customHeight="false" outlineLevel="0" collapsed="false">
      <c r="A233" s="87" t="n">
        <f aca="false">A232</f>
        <v>113</v>
      </c>
      <c r="B233" s="105" t="n">
        <f aca="false">B232</f>
        <v>53</v>
      </c>
      <c r="C233" s="106" t="str">
        <f aca="false">C232</f>
        <v>試験結果一覧画面</v>
      </c>
      <c r="D233" s="107" t="str">
        <f aca="false">D232</f>
        <v>削除機能の追加</v>
      </c>
      <c r="E233" s="91" t="str">
        <f aca="false">E232</f>
        <v>講師</v>
      </c>
      <c r="F233" s="91" t="str">
        <f aca="false">F232</f>
        <v>初級</v>
      </c>
      <c r="G233" s="91" t="str">
        <f aca="false">G232</f>
        <v>B</v>
      </c>
      <c r="H233" s="92" t="str">
        <f aca="false">H232</f>
        <v>製造</v>
      </c>
      <c r="I233" s="93" t="n">
        <f aca="false">I232</f>
        <v>1.91428571428571</v>
      </c>
      <c r="J233" s="94" t="s">
        <v>33</v>
      </c>
      <c r="K233" s="110"/>
      <c r="L233" s="96"/>
      <c r="M233" s="97" t="n">
        <f aca="false">M232</f>
        <v>0</v>
      </c>
      <c r="N233" s="98" t="n">
        <f aca="false">N232</f>
        <v>0</v>
      </c>
      <c r="O233" s="83"/>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5"/>
      <c r="AT233" s="86"/>
      <c r="AU233" s="84"/>
      <c r="AV233" s="84"/>
      <c r="AW233" s="84"/>
      <c r="AX233" s="84"/>
      <c r="AY233" s="84"/>
      <c r="AZ233" s="84"/>
      <c r="BA233" s="84"/>
      <c r="BB233" s="84"/>
      <c r="BC233" s="84"/>
      <c r="BD233" s="84"/>
      <c r="BE233" s="84"/>
      <c r="BF233" s="84"/>
      <c r="BG233" s="84"/>
      <c r="BH233" s="84"/>
      <c r="BI233" s="84"/>
      <c r="BJ233" s="84"/>
      <c r="BK233" s="84"/>
      <c r="BL233" s="84"/>
      <c r="BM233" s="84"/>
      <c r="BN233" s="84"/>
      <c r="BO233" s="84"/>
      <c r="BP233" s="84"/>
      <c r="BQ233" s="84"/>
      <c r="BR233" s="84"/>
      <c r="BS233" s="84"/>
      <c r="BT233" s="84"/>
      <c r="BU233" s="84"/>
      <c r="BV233" s="84"/>
      <c r="BW233" s="84"/>
      <c r="BX233" s="85"/>
      <c r="BY233" s="86"/>
      <c r="BZ233" s="84"/>
      <c r="CA233" s="84"/>
      <c r="CB233" s="84"/>
      <c r="CC233" s="84"/>
      <c r="CD233" s="84"/>
      <c r="CE233" s="84"/>
      <c r="CF233" s="84"/>
      <c r="CG233" s="84"/>
      <c r="CH233" s="84"/>
      <c r="CI233" s="84"/>
      <c r="CJ233" s="84"/>
      <c r="CK233" s="84"/>
      <c r="CL233" s="84"/>
      <c r="CM233" s="84"/>
      <c r="CN233" s="84"/>
      <c r="CO233" s="84"/>
      <c r="CP233" s="84"/>
      <c r="CQ233" s="84"/>
      <c r="CR233" s="84"/>
      <c r="CS233" s="84"/>
      <c r="CT233" s="84"/>
      <c r="CU233" s="84"/>
      <c r="CV233" s="84"/>
      <c r="CW233" s="84"/>
      <c r="CX233" s="84"/>
      <c r="CY233" s="84"/>
      <c r="CZ233" s="84"/>
      <c r="DA233" s="84"/>
      <c r="DB233" s="84"/>
      <c r="DC233" s="85"/>
    </row>
    <row r="234" customFormat="false" ht="18.75" hidden="true" customHeight="false" outlineLevel="0" collapsed="false">
      <c r="A234" s="99" t="n">
        <f aca="false">(ROW()-6)/2</f>
        <v>114</v>
      </c>
      <c r="B234" s="100" t="n">
        <f aca="false">B233</f>
        <v>53</v>
      </c>
      <c r="C234" s="101" t="str">
        <f aca="false">C233</f>
        <v>試験結果一覧画面</v>
      </c>
      <c r="D234" s="102" t="str">
        <f aca="false">D233</f>
        <v>削除機能の追加</v>
      </c>
      <c r="E234" s="74" t="str">
        <f aca="false">E232</f>
        <v>講師</v>
      </c>
      <c r="F234" s="74" t="str">
        <f aca="false">F232</f>
        <v>初級</v>
      </c>
      <c r="G234" s="74" t="str">
        <f aca="false">G232</f>
        <v>B</v>
      </c>
      <c r="H234" s="103" t="s">
        <v>34</v>
      </c>
      <c r="I234" s="78" t="n">
        <f aca="false">変更管理台帳!$BW59</f>
        <v>2.31428571428571</v>
      </c>
      <c r="J234" s="79" t="s">
        <v>32</v>
      </c>
      <c r="K234" s="81" t="n">
        <f aca="false">IF($L232&lt;&gt;"",WORKDAY($L232,1,祝日・休校日!$B$3:$B$62),"")</f>
        <v>45386</v>
      </c>
      <c r="L234" s="81" t="n">
        <f aca="false">IF($K234&lt;&gt;"",WORKDAY($K234,$I234 -0.11,祝日・休校日!$B$3:$B$62),"")</f>
        <v>45390</v>
      </c>
      <c r="M234" s="76" t="n">
        <f aca="false">M233</f>
        <v>0</v>
      </c>
      <c r="N234" s="82" t="n">
        <f aca="false">IF(MAX(O234:DC234)&lt;&gt;0,IF(MAX(O235:DC235)/MAX(O234:DC234)=1,1,MAX(O235:DC235)/MAX(O234:DC234)),0)</f>
        <v>0</v>
      </c>
      <c r="O234" s="83"/>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5"/>
      <c r="AT234" s="86"/>
      <c r="AU234" s="84"/>
      <c r="AV234" s="84"/>
      <c r="AW234" s="84"/>
      <c r="AX234" s="84"/>
      <c r="AY234" s="84"/>
      <c r="AZ234" s="84"/>
      <c r="BA234" s="84"/>
      <c r="BB234" s="84"/>
      <c r="BC234" s="84"/>
      <c r="BD234" s="84"/>
      <c r="BE234" s="84"/>
      <c r="BF234" s="84"/>
      <c r="BG234" s="84"/>
      <c r="BH234" s="84"/>
      <c r="BI234" s="84"/>
      <c r="BJ234" s="84"/>
      <c r="BK234" s="84"/>
      <c r="BL234" s="84"/>
      <c r="BM234" s="84"/>
      <c r="BN234" s="84"/>
      <c r="BO234" s="84"/>
      <c r="BP234" s="84"/>
      <c r="BQ234" s="84"/>
      <c r="BR234" s="84"/>
      <c r="BS234" s="84"/>
      <c r="BT234" s="84"/>
      <c r="BU234" s="84"/>
      <c r="BV234" s="84"/>
      <c r="BW234" s="84"/>
      <c r="BX234" s="85"/>
      <c r="BY234" s="86"/>
      <c r="BZ234" s="84"/>
      <c r="CA234" s="84"/>
      <c r="CB234" s="84"/>
      <c r="CC234" s="84"/>
      <c r="CD234" s="84"/>
      <c r="CE234" s="84"/>
      <c r="CF234" s="84"/>
      <c r="CG234" s="84"/>
      <c r="CH234" s="84"/>
      <c r="CI234" s="84"/>
      <c r="CJ234" s="84"/>
      <c r="CK234" s="84"/>
      <c r="CL234" s="84"/>
      <c r="CM234" s="84"/>
      <c r="CN234" s="84"/>
      <c r="CO234" s="84"/>
      <c r="CP234" s="84"/>
      <c r="CQ234" s="84"/>
      <c r="CR234" s="84"/>
      <c r="CS234" s="84"/>
      <c r="CT234" s="84"/>
      <c r="CU234" s="84"/>
      <c r="CV234" s="84"/>
      <c r="CW234" s="84"/>
      <c r="CX234" s="84"/>
      <c r="CY234" s="84"/>
      <c r="CZ234" s="84"/>
      <c r="DA234" s="84"/>
      <c r="DB234" s="84"/>
      <c r="DC234" s="85"/>
    </row>
    <row r="235" customFormat="false" ht="18.75" hidden="true" customHeight="false" outlineLevel="0" collapsed="false">
      <c r="A235" s="104" t="n">
        <f aca="false">A234</f>
        <v>114</v>
      </c>
      <c r="B235" s="105" t="n">
        <f aca="false">B234</f>
        <v>53</v>
      </c>
      <c r="C235" s="106" t="str">
        <f aca="false">C234</f>
        <v>試験結果一覧画面</v>
      </c>
      <c r="D235" s="107" t="str">
        <f aca="false">D234</f>
        <v>削除機能の追加</v>
      </c>
      <c r="E235" s="91" t="str">
        <f aca="false">E234</f>
        <v>講師</v>
      </c>
      <c r="F235" s="91" t="str">
        <f aca="false">F234</f>
        <v>初級</v>
      </c>
      <c r="G235" s="91" t="str">
        <f aca="false">G234</f>
        <v>B</v>
      </c>
      <c r="H235" s="108" t="str">
        <f aca="false">H234</f>
        <v>試験</v>
      </c>
      <c r="I235" s="109" t="n">
        <f aca="false">I234</f>
        <v>2.31428571428571</v>
      </c>
      <c r="J235" s="94" t="s">
        <v>33</v>
      </c>
      <c r="K235" s="110"/>
      <c r="L235" s="96"/>
      <c r="M235" s="97" t="n">
        <f aca="false">M234</f>
        <v>0</v>
      </c>
      <c r="N235" s="98" t="n">
        <f aca="false">N234</f>
        <v>0</v>
      </c>
      <c r="O235" s="83"/>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5"/>
      <c r="AT235" s="86"/>
      <c r="AU235" s="84"/>
      <c r="AV235" s="84"/>
      <c r="AW235" s="84"/>
      <c r="AX235" s="84"/>
      <c r="AY235" s="84"/>
      <c r="AZ235" s="84"/>
      <c r="BA235" s="84"/>
      <c r="BB235" s="84"/>
      <c r="BC235" s="84"/>
      <c r="BD235" s="84"/>
      <c r="BE235" s="84"/>
      <c r="BF235" s="84"/>
      <c r="BG235" s="84"/>
      <c r="BH235" s="84"/>
      <c r="BI235" s="84"/>
      <c r="BJ235" s="84"/>
      <c r="BK235" s="84"/>
      <c r="BL235" s="84"/>
      <c r="BM235" s="84"/>
      <c r="BN235" s="84"/>
      <c r="BO235" s="84"/>
      <c r="BP235" s="84"/>
      <c r="BQ235" s="84"/>
      <c r="BR235" s="84"/>
      <c r="BS235" s="84"/>
      <c r="BT235" s="84"/>
      <c r="BU235" s="84"/>
      <c r="BV235" s="84"/>
      <c r="BW235" s="84"/>
      <c r="BX235" s="85"/>
      <c r="BY235" s="86"/>
      <c r="BZ235" s="84"/>
      <c r="CA235" s="84"/>
      <c r="CB235" s="84"/>
      <c r="CC235" s="84"/>
      <c r="CD235" s="84"/>
      <c r="CE235" s="84"/>
      <c r="CF235" s="84"/>
      <c r="CG235" s="84"/>
      <c r="CH235" s="84"/>
      <c r="CI235" s="84"/>
      <c r="CJ235" s="84"/>
      <c r="CK235" s="84"/>
      <c r="CL235" s="84"/>
      <c r="CM235" s="84"/>
      <c r="CN235" s="84"/>
      <c r="CO235" s="84"/>
      <c r="CP235" s="84"/>
      <c r="CQ235" s="84"/>
      <c r="CR235" s="84"/>
      <c r="CS235" s="84"/>
      <c r="CT235" s="84"/>
      <c r="CU235" s="84"/>
      <c r="CV235" s="84"/>
      <c r="CW235" s="84"/>
      <c r="CX235" s="84"/>
      <c r="CY235" s="84"/>
      <c r="CZ235" s="84"/>
      <c r="DA235" s="84"/>
      <c r="DB235" s="84"/>
      <c r="DC235" s="85"/>
    </row>
    <row r="236" customFormat="false" ht="22.5" hidden="true" customHeight="false" outlineLevel="0" collapsed="false">
      <c r="A236" s="70" t="n">
        <f aca="false">(ROW()-6)/2</f>
        <v>115</v>
      </c>
      <c r="B236" s="71" t="n">
        <f aca="false">変更管理台帳!$A60</f>
        <v>54</v>
      </c>
      <c r="C236" s="72" t="str">
        <f aca="false">変更管理台帳!$B60</f>
        <v>試験結果詳細画面</v>
      </c>
      <c r="D236" s="73" t="str">
        <f aca="false">変更管理台帳!$C60</f>
        <v>①受講生名の表示
②正答の表示</v>
      </c>
      <c r="E236" s="74" t="str">
        <f aca="false">変更管理台帳!$G60</f>
        <v>講師</v>
      </c>
      <c r="F236" s="75" t="str">
        <f aca="false">変更管理台帳!$K60</f>
        <v>基礎</v>
      </c>
      <c r="G236" s="76" t="n">
        <f aca="false">変更管理台帳!$L60</f>
        <v>0</v>
      </c>
      <c r="H236" s="112" t="s">
        <v>36</v>
      </c>
      <c r="I236" s="78" t="n">
        <f aca="false">変更管理台帳!$AE60</f>
        <v>0.837142857142857</v>
      </c>
      <c r="J236" s="79" t="s">
        <v>32</v>
      </c>
      <c r="K236" s="80"/>
      <c r="L236" s="81" t="str">
        <f aca="false">IF($K236&lt;&gt;"",WORKDAY($K236,$I236 -0.11,祝日・休校日!$B$3:$B$62),"")</f>
        <v/>
      </c>
      <c r="M236" s="76"/>
      <c r="N236" s="82" t="n">
        <f aca="false">IF(MAX(O236:DC236)&lt;&gt;0,IF(MAX(O237:DC237)/MAX(O236:DC236)=1,1,MAX(O237:DC237)/MAX(O236:DC236)),0)</f>
        <v>0</v>
      </c>
      <c r="O236" s="83"/>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5"/>
      <c r="AT236" s="86"/>
      <c r="AU236" s="84"/>
      <c r="AV236" s="84"/>
      <c r="AW236" s="84"/>
      <c r="AX236" s="84"/>
      <c r="AY236" s="84"/>
      <c r="AZ236" s="84"/>
      <c r="BA236" s="84"/>
      <c r="BB236" s="84"/>
      <c r="BC236" s="84"/>
      <c r="BD236" s="84"/>
      <c r="BE236" s="84"/>
      <c r="BF236" s="84"/>
      <c r="BG236" s="84"/>
      <c r="BH236" s="84"/>
      <c r="BI236" s="84"/>
      <c r="BJ236" s="84"/>
      <c r="BK236" s="84"/>
      <c r="BL236" s="84"/>
      <c r="BM236" s="84"/>
      <c r="BN236" s="84"/>
      <c r="BO236" s="84"/>
      <c r="BP236" s="84"/>
      <c r="BQ236" s="84"/>
      <c r="BR236" s="84"/>
      <c r="BS236" s="84"/>
      <c r="BT236" s="84"/>
      <c r="BU236" s="84"/>
      <c r="BV236" s="84"/>
      <c r="BW236" s="84"/>
      <c r="BX236" s="85"/>
      <c r="BY236" s="86"/>
      <c r="BZ236" s="84"/>
      <c r="CA236" s="84"/>
      <c r="CB236" s="84"/>
      <c r="CC236" s="84"/>
      <c r="CD236" s="84"/>
      <c r="CE236" s="84"/>
      <c r="CF236" s="84"/>
      <c r="CG236" s="84"/>
      <c r="CH236" s="84"/>
      <c r="CI236" s="84"/>
      <c r="CJ236" s="84"/>
      <c r="CK236" s="84"/>
      <c r="CL236" s="84"/>
      <c r="CM236" s="84"/>
      <c r="CN236" s="84"/>
      <c r="CO236" s="84"/>
      <c r="CP236" s="84"/>
      <c r="CQ236" s="84"/>
      <c r="CR236" s="84"/>
      <c r="CS236" s="84"/>
      <c r="CT236" s="84"/>
      <c r="CU236" s="84"/>
      <c r="CV236" s="84"/>
      <c r="CW236" s="84"/>
      <c r="CX236" s="84"/>
      <c r="CY236" s="84"/>
      <c r="CZ236" s="84"/>
      <c r="DA236" s="84"/>
      <c r="DB236" s="84"/>
      <c r="DC236" s="85"/>
    </row>
    <row r="237" customFormat="false" ht="22.5" hidden="true" customHeight="false" outlineLevel="0" collapsed="false">
      <c r="A237" s="87" t="n">
        <f aca="false">A236</f>
        <v>115</v>
      </c>
      <c r="B237" s="88" t="n">
        <f aca="false">B236</f>
        <v>54</v>
      </c>
      <c r="C237" s="89" t="str">
        <f aca="false">C236</f>
        <v>試験結果詳細画面</v>
      </c>
      <c r="D237" s="90" t="str">
        <f aca="false">D236</f>
        <v>①受講生名の表示
②正答の表示</v>
      </c>
      <c r="E237" s="91" t="str">
        <f aca="false">E236</f>
        <v>講師</v>
      </c>
      <c r="F237" s="91" t="str">
        <f aca="false">F236</f>
        <v>基礎</v>
      </c>
      <c r="G237" s="91" t="n">
        <f aca="false">G236</f>
        <v>0</v>
      </c>
      <c r="H237" s="113" t="str">
        <f aca="false">H236</f>
        <v>設計</v>
      </c>
      <c r="I237" s="93" t="n">
        <f aca="false">I236</f>
        <v>0.837142857142857</v>
      </c>
      <c r="J237" s="94" t="s">
        <v>33</v>
      </c>
      <c r="K237" s="95"/>
      <c r="L237" s="96"/>
      <c r="M237" s="97" t="n">
        <f aca="false">M236</f>
        <v>0</v>
      </c>
      <c r="N237" s="98" t="n">
        <f aca="false">N236</f>
        <v>0</v>
      </c>
      <c r="O237" s="83"/>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5"/>
      <c r="AT237" s="86"/>
      <c r="AU237" s="84"/>
      <c r="AV237" s="84"/>
      <c r="AW237" s="84"/>
      <c r="AX237" s="84"/>
      <c r="AY237" s="84"/>
      <c r="AZ237" s="84"/>
      <c r="BA237" s="84"/>
      <c r="BB237" s="84"/>
      <c r="BC237" s="84"/>
      <c r="BD237" s="84"/>
      <c r="BE237" s="84"/>
      <c r="BF237" s="84"/>
      <c r="BG237" s="84"/>
      <c r="BH237" s="84"/>
      <c r="BI237" s="84"/>
      <c r="BJ237" s="84"/>
      <c r="BK237" s="84"/>
      <c r="BL237" s="84"/>
      <c r="BM237" s="84"/>
      <c r="BN237" s="84"/>
      <c r="BO237" s="84"/>
      <c r="BP237" s="84"/>
      <c r="BQ237" s="84"/>
      <c r="BR237" s="84"/>
      <c r="BS237" s="84"/>
      <c r="BT237" s="84"/>
      <c r="BU237" s="84"/>
      <c r="BV237" s="84"/>
      <c r="BW237" s="84"/>
      <c r="BX237" s="85"/>
      <c r="BY237" s="86"/>
      <c r="BZ237" s="84"/>
      <c r="CA237" s="84"/>
      <c r="CB237" s="84"/>
      <c r="CC237" s="84"/>
      <c r="CD237" s="84"/>
      <c r="CE237" s="84"/>
      <c r="CF237" s="84"/>
      <c r="CG237" s="84"/>
      <c r="CH237" s="84"/>
      <c r="CI237" s="84"/>
      <c r="CJ237" s="84"/>
      <c r="CK237" s="84"/>
      <c r="CL237" s="84"/>
      <c r="CM237" s="84"/>
      <c r="CN237" s="84"/>
      <c r="CO237" s="84"/>
      <c r="CP237" s="84"/>
      <c r="CQ237" s="84"/>
      <c r="CR237" s="84"/>
      <c r="CS237" s="84"/>
      <c r="CT237" s="84"/>
      <c r="CU237" s="84"/>
      <c r="CV237" s="84"/>
      <c r="CW237" s="84"/>
      <c r="CX237" s="84"/>
      <c r="CY237" s="84"/>
      <c r="CZ237" s="84"/>
      <c r="DA237" s="84"/>
      <c r="DB237" s="84"/>
      <c r="DC237" s="85"/>
    </row>
    <row r="238" customFormat="false" ht="22.5" hidden="true" customHeight="false" outlineLevel="0" collapsed="false">
      <c r="A238" s="70" t="n">
        <f aca="false">(ROW()-6)/2</f>
        <v>116</v>
      </c>
      <c r="B238" s="100" t="n">
        <f aca="false">B237</f>
        <v>54</v>
      </c>
      <c r="C238" s="101" t="str">
        <f aca="false">C237</f>
        <v>試験結果詳細画面</v>
      </c>
      <c r="D238" s="102" t="str">
        <f aca="false">D237</f>
        <v>①受講生名の表示
②正答の表示</v>
      </c>
      <c r="E238" s="74" t="str">
        <f aca="false">E236</f>
        <v>講師</v>
      </c>
      <c r="F238" s="74" t="str">
        <f aca="false">F236</f>
        <v>基礎</v>
      </c>
      <c r="G238" s="74" t="n">
        <f aca="false">G236</f>
        <v>0</v>
      </c>
      <c r="H238" s="77" t="s">
        <v>31</v>
      </c>
      <c r="I238" s="78" t="n">
        <f aca="false">変更管理台帳!$AX60</f>
        <v>1.71428571428571</v>
      </c>
      <c r="J238" s="79" t="s">
        <v>32</v>
      </c>
      <c r="K238" s="81" t="str">
        <f aca="false">IF($L236&lt;&gt;"",WORKDAY($L236,1,祝日・休校日!$B$3:$B$62),"")</f>
        <v/>
      </c>
      <c r="L238" s="81" t="str">
        <f aca="false">IF($K238&lt;&gt;"",WORKDAY($K238,$I238 -0.11,祝日・休校日!$B$3:$B$62),"")</f>
        <v/>
      </c>
      <c r="M238" s="76" t="n">
        <f aca="false">M237</f>
        <v>0</v>
      </c>
      <c r="N238" s="82" t="n">
        <f aca="false">IF(MAX(O238:DC238)&lt;&gt;0,IF(MAX(O239:DC239)/MAX(O238:DC238)=1,1,MAX(O239:DC239)/MAX(O238:DC238)),0)</f>
        <v>0</v>
      </c>
      <c r="O238" s="83"/>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5"/>
      <c r="AT238" s="86"/>
      <c r="AU238" s="84"/>
      <c r="AV238" s="84"/>
      <c r="AW238" s="84"/>
      <c r="AX238" s="84"/>
      <c r="AY238" s="84"/>
      <c r="AZ238" s="84"/>
      <c r="BA238" s="84"/>
      <c r="BB238" s="84"/>
      <c r="BC238" s="84"/>
      <c r="BD238" s="84"/>
      <c r="BE238" s="84"/>
      <c r="BF238" s="84"/>
      <c r="BG238" s="84"/>
      <c r="BH238" s="84"/>
      <c r="BI238" s="84"/>
      <c r="BJ238" s="84"/>
      <c r="BK238" s="84"/>
      <c r="BL238" s="84"/>
      <c r="BM238" s="84"/>
      <c r="BN238" s="84"/>
      <c r="BO238" s="84"/>
      <c r="BP238" s="84"/>
      <c r="BQ238" s="84"/>
      <c r="BR238" s="84"/>
      <c r="BS238" s="84"/>
      <c r="BT238" s="84"/>
      <c r="BU238" s="84"/>
      <c r="BV238" s="84"/>
      <c r="BW238" s="84"/>
      <c r="BX238" s="85"/>
      <c r="BY238" s="86"/>
      <c r="BZ238" s="84"/>
      <c r="CA238" s="84"/>
      <c r="CB238" s="84"/>
      <c r="CC238" s="84"/>
      <c r="CD238" s="84"/>
      <c r="CE238" s="84"/>
      <c r="CF238" s="84"/>
      <c r="CG238" s="84"/>
      <c r="CH238" s="84"/>
      <c r="CI238" s="84"/>
      <c r="CJ238" s="84"/>
      <c r="CK238" s="84"/>
      <c r="CL238" s="84"/>
      <c r="CM238" s="84"/>
      <c r="CN238" s="84"/>
      <c r="CO238" s="84"/>
      <c r="CP238" s="84"/>
      <c r="CQ238" s="84"/>
      <c r="CR238" s="84"/>
      <c r="CS238" s="84"/>
      <c r="CT238" s="84"/>
      <c r="CU238" s="84"/>
      <c r="CV238" s="84"/>
      <c r="CW238" s="84"/>
      <c r="CX238" s="84"/>
      <c r="CY238" s="84"/>
      <c r="CZ238" s="84"/>
      <c r="DA238" s="84"/>
      <c r="DB238" s="84"/>
      <c r="DC238" s="85"/>
    </row>
    <row r="239" customFormat="false" ht="22.5" hidden="true" customHeight="false" outlineLevel="0" collapsed="false">
      <c r="A239" s="87" t="n">
        <f aca="false">A238</f>
        <v>116</v>
      </c>
      <c r="B239" s="105" t="n">
        <f aca="false">B238</f>
        <v>54</v>
      </c>
      <c r="C239" s="106" t="str">
        <f aca="false">C238</f>
        <v>試験結果詳細画面</v>
      </c>
      <c r="D239" s="107" t="str">
        <f aca="false">D238</f>
        <v>①受講生名の表示
②正答の表示</v>
      </c>
      <c r="E239" s="91" t="str">
        <f aca="false">E238</f>
        <v>講師</v>
      </c>
      <c r="F239" s="91" t="str">
        <f aca="false">F238</f>
        <v>基礎</v>
      </c>
      <c r="G239" s="91" t="n">
        <f aca="false">G238</f>
        <v>0</v>
      </c>
      <c r="H239" s="92" t="str">
        <f aca="false">H238</f>
        <v>製造</v>
      </c>
      <c r="I239" s="93" t="n">
        <f aca="false">I238</f>
        <v>1.71428571428571</v>
      </c>
      <c r="J239" s="94" t="s">
        <v>33</v>
      </c>
      <c r="K239" s="110"/>
      <c r="L239" s="96"/>
      <c r="M239" s="97" t="n">
        <f aca="false">M238</f>
        <v>0</v>
      </c>
      <c r="N239" s="98" t="n">
        <f aca="false">N238</f>
        <v>0</v>
      </c>
      <c r="O239" s="83"/>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5"/>
      <c r="AT239" s="86"/>
      <c r="AU239" s="84"/>
      <c r="AV239" s="84"/>
      <c r="AW239" s="84"/>
      <c r="AX239" s="84"/>
      <c r="AY239" s="84"/>
      <c r="AZ239" s="84"/>
      <c r="BA239" s="84"/>
      <c r="BB239" s="84"/>
      <c r="BC239" s="84"/>
      <c r="BD239" s="84"/>
      <c r="BE239" s="84"/>
      <c r="BF239" s="84"/>
      <c r="BG239" s="84"/>
      <c r="BH239" s="84"/>
      <c r="BI239" s="84"/>
      <c r="BJ239" s="84"/>
      <c r="BK239" s="84"/>
      <c r="BL239" s="84"/>
      <c r="BM239" s="84"/>
      <c r="BN239" s="84"/>
      <c r="BO239" s="84"/>
      <c r="BP239" s="84"/>
      <c r="BQ239" s="84"/>
      <c r="BR239" s="84"/>
      <c r="BS239" s="84"/>
      <c r="BT239" s="84"/>
      <c r="BU239" s="84"/>
      <c r="BV239" s="84"/>
      <c r="BW239" s="84"/>
      <c r="BX239" s="85"/>
      <c r="BY239" s="86"/>
      <c r="BZ239" s="84"/>
      <c r="CA239" s="84"/>
      <c r="CB239" s="84"/>
      <c r="CC239" s="84"/>
      <c r="CD239" s="84"/>
      <c r="CE239" s="84"/>
      <c r="CF239" s="84"/>
      <c r="CG239" s="84"/>
      <c r="CH239" s="84"/>
      <c r="CI239" s="84"/>
      <c r="CJ239" s="84"/>
      <c r="CK239" s="84"/>
      <c r="CL239" s="84"/>
      <c r="CM239" s="84"/>
      <c r="CN239" s="84"/>
      <c r="CO239" s="84"/>
      <c r="CP239" s="84"/>
      <c r="CQ239" s="84"/>
      <c r="CR239" s="84"/>
      <c r="CS239" s="84"/>
      <c r="CT239" s="84"/>
      <c r="CU239" s="84"/>
      <c r="CV239" s="84"/>
      <c r="CW239" s="84"/>
      <c r="CX239" s="84"/>
      <c r="CY239" s="84"/>
      <c r="CZ239" s="84"/>
      <c r="DA239" s="84"/>
      <c r="DB239" s="84"/>
      <c r="DC239" s="85"/>
    </row>
    <row r="240" customFormat="false" ht="22.5" hidden="true" customHeight="false" outlineLevel="0" collapsed="false">
      <c r="A240" s="99" t="n">
        <f aca="false">(ROW()-6)/2</f>
        <v>117</v>
      </c>
      <c r="B240" s="100" t="n">
        <f aca="false">B239</f>
        <v>54</v>
      </c>
      <c r="C240" s="101" t="str">
        <f aca="false">C239</f>
        <v>試験結果詳細画面</v>
      </c>
      <c r="D240" s="102" t="str">
        <f aca="false">D239</f>
        <v>①受講生名の表示
②正答の表示</v>
      </c>
      <c r="E240" s="74" t="str">
        <f aca="false">E238</f>
        <v>講師</v>
      </c>
      <c r="F240" s="74" t="str">
        <f aca="false">F238</f>
        <v>基礎</v>
      </c>
      <c r="G240" s="74" t="n">
        <f aca="false">G238</f>
        <v>0</v>
      </c>
      <c r="H240" s="103" t="s">
        <v>34</v>
      </c>
      <c r="I240" s="78" t="n">
        <f aca="false">変更管理台帳!$BW60</f>
        <v>1.51428571428571</v>
      </c>
      <c r="J240" s="79" t="s">
        <v>32</v>
      </c>
      <c r="K240" s="81" t="str">
        <f aca="false">IF($L238&lt;&gt;"",WORKDAY($L238,1,祝日・休校日!$B$3:$B$62),"")</f>
        <v/>
      </c>
      <c r="L240" s="81" t="str">
        <f aca="false">IF($K240&lt;&gt;"",WORKDAY($K240,$I240 -0.11,祝日・休校日!$B$3:$B$62),"")</f>
        <v/>
      </c>
      <c r="M240" s="76" t="n">
        <f aca="false">M239</f>
        <v>0</v>
      </c>
      <c r="N240" s="82" t="n">
        <f aca="false">IF(MAX(O240:DC240)&lt;&gt;0,IF(MAX(O241:DC241)/MAX(O240:DC240)=1,1,MAX(O241:DC241)/MAX(O240:DC240)),0)</f>
        <v>0</v>
      </c>
      <c r="O240" s="83"/>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5"/>
      <c r="AT240" s="86"/>
      <c r="AU240" s="84"/>
      <c r="AV240" s="84"/>
      <c r="AW240" s="84"/>
      <c r="AX240" s="84"/>
      <c r="AY240" s="84"/>
      <c r="AZ240" s="84"/>
      <c r="BA240" s="84"/>
      <c r="BB240" s="84"/>
      <c r="BC240" s="84"/>
      <c r="BD240" s="84"/>
      <c r="BE240" s="84"/>
      <c r="BF240" s="84"/>
      <c r="BG240" s="84"/>
      <c r="BH240" s="84"/>
      <c r="BI240" s="84"/>
      <c r="BJ240" s="84"/>
      <c r="BK240" s="84"/>
      <c r="BL240" s="84"/>
      <c r="BM240" s="84"/>
      <c r="BN240" s="84"/>
      <c r="BO240" s="84"/>
      <c r="BP240" s="84"/>
      <c r="BQ240" s="84"/>
      <c r="BR240" s="84"/>
      <c r="BS240" s="84"/>
      <c r="BT240" s="84"/>
      <c r="BU240" s="84"/>
      <c r="BV240" s="84"/>
      <c r="BW240" s="84"/>
      <c r="BX240" s="85"/>
      <c r="BY240" s="86"/>
      <c r="BZ240" s="84"/>
      <c r="CA240" s="84"/>
      <c r="CB240" s="84"/>
      <c r="CC240" s="84"/>
      <c r="CD240" s="84"/>
      <c r="CE240" s="84"/>
      <c r="CF240" s="84"/>
      <c r="CG240" s="84"/>
      <c r="CH240" s="84"/>
      <c r="CI240" s="84"/>
      <c r="CJ240" s="84"/>
      <c r="CK240" s="84"/>
      <c r="CL240" s="84"/>
      <c r="CM240" s="84"/>
      <c r="CN240" s="84"/>
      <c r="CO240" s="84"/>
      <c r="CP240" s="84"/>
      <c r="CQ240" s="84"/>
      <c r="CR240" s="84"/>
      <c r="CS240" s="84"/>
      <c r="CT240" s="84"/>
      <c r="CU240" s="84"/>
      <c r="CV240" s="84"/>
      <c r="CW240" s="84"/>
      <c r="CX240" s="84"/>
      <c r="CY240" s="84"/>
      <c r="CZ240" s="84"/>
      <c r="DA240" s="84"/>
      <c r="DB240" s="84"/>
      <c r="DC240" s="85"/>
    </row>
    <row r="241" customFormat="false" ht="22.5" hidden="true" customHeight="false" outlineLevel="0" collapsed="false">
      <c r="A241" s="104" t="n">
        <f aca="false">A240</f>
        <v>117</v>
      </c>
      <c r="B241" s="105" t="n">
        <f aca="false">B240</f>
        <v>54</v>
      </c>
      <c r="C241" s="106" t="str">
        <f aca="false">C240</f>
        <v>試験結果詳細画面</v>
      </c>
      <c r="D241" s="107" t="str">
        <f aca="false">D240</f>
        <v>①受講生名の表示
②正答の表示</v>
      </c>
      <c r="E241" s="91" t="str">
        <f aca="false">E240</f>
        <v>講師</v>
      </c>
      <c r="F241" s="91" t="str">
        <f aca="false">F240</f>
        <v>基礎</v>
      </c>
      <c r="G241" s="91" t="n">
        <f aca="false">G240</f>
        <v>0</v>
      </c>
      <c r="H241" s="108" t="str">
        <f aca="false">H240</f>
        <v>試験</v>
      </c>
      <c r="I241" s="109" t="n">
        <f aca="false">I240</f>
        <v>1.51428571428571</v>
      </c>
      <c r="J241" s="94" t="s">
        <v>33</v>
      </c>
      <c r="K241" s="110"/>
      <c r="L241" s="96"/>
      <c r="M241" s="97" t="n">
        <f aca="false">M240</f>
        <v>0</v>
      </c>
      <c r="N241" s="98" t="n">
        <f aca="false">N240</f>
        <v>0</v>
      </c>
      <c r="O241" s="83"/>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5"/>
      <c r="AT241" s="86"/>
      <c r="AU241" s="84"/>
      <c r="AV241" s="84"/>
      <c r="AW241" s="84"/>
      <c r="AX241" s="84"/>
      <c r="AY241" s="84"/>
      <c r="AZ241" s="84"/>
      <c r="BA241" s="84"/>
      <c r="BB241" s="84"/>
      <c r="BC241" s="84"/>
      <c r="BD241" s="84"/>
      <c r="BE241" s="84"/>
      <c r="BF241" s="84"/>
      <c r="BG241" s="84"/>
      <c r="BH241" s="84"/>
      <c r="BI241" s="84"/>
      <c r="BJ241" s="84"/>
      <c r="BK241" s="84"/>
      <c r="BL241" s="84"/>
      <c r="BM241" s="84"/>
      <c r="BN241" s="84"/>
      <c r="BO241" s="84"/>
      <c r="BP241" s="84"/>
      <c r="BQ241" s="84"/>
      <c r="BR241" s="84"/>
      <c r="BS241" s="84"/>
      <c r="BT241" s="84"/>
      <c r="BU241" s="84"/>
      <c r="BV241" s="84"/>
      <c r="BW241" s="84"/>
      <c r="BX241" s="85"/>
      <c r="BY241" s="86"/>
      <c r="BZ241" s="84"/>
      <c r="CA241" s="84"/>
      <c r="CB241" s="84"/>
      <c r="CC241" s="84"/>
      <c r="CD241" s="84"/>
      <c r="CE241" s="84"/>
      <c r="CF241" s="84"/>
      <c r="CG241" s="84"/>
      <c r="CH241" s="84"/>
      <c r="CI241" s="84"/>
      <c r="CJ241" s="84"/>
      <c r="CK241" s="84"/>
      <c r="CL241" s="84"/>
      <c r="CM241" s="84"/>
      <c r="CN241" s="84"/>
      <c r="CO241" s="84"/>
      <c r="CP241" s="84"/>
      <c r="CQ241" s="84"/>
      <c r="CR241" s="84"/>
      <c r="CS241" s="84"/>
      <c r="CT241" s="84"/>
      <c r="CU241" s="84"/>
      <c r="CV241" s="84"/>
      <c r="CW241" s="84"/>
      <c r="CX241" s="84"/>
      <c r="CY241" s="84"/>
      <c r="CZ241" s="84"/>
      <c r="DA241" s="84"/>
      <c r="DB241" s="84"/>
      <c r="DC241" s="85"/>
    </row>
    <row r="242" customFormat="false" ht="22.5" hidden="true" customHeight="false" outlineLevel="0" collapsed="false">
      <c r="A242" s="70" t="n">
        <f aca="false">(ROW()-6)/2</f>
        <v>118</v>
      </c>
      <c r="B242" s="71" t="n">
        <f aca="false">変更管理台帳!$A61</f>
        <v>55</v>
      </c>
      <c r="C242" s="72" t="str">
        <f aca="false">変更管理台帳!$B61</f>
        <v>セクション詳細画面</v>
      </c>
      <c r="D242" s="73" t="str">
        <f aca="false">変更管理台帳!$C61</f>
        <v>①結果一覧ボタン追加
②プレビューボタン追加</v>
      </c>
      <c r="E242" s="74" t="str">
        <f aca="false">変更管理台帳!$G61</f>
        <v>講師</v>
      </c>
      <c r="F242" s="75" t="str">
        <f aca="false">変更管理台帳!$K61</f>
        <v>基礎</v>
      </c>
      <c r="G242" s="76" t="str">
        <f aca="false">変更管理台帳!$L61</f>
        <v>A</v>
      </c>
      <c r="H242" s="112" t="s">
        <v>36</v>
      </c>
      <c r="I242" s="78" t="n">
        <f aca="false">変更管理台帳!$AE61</f>
        <v>1.27428571428571</v>
      </c>
      <c r="J242" s="79" t="s">
        <v>32</v>
      </c>
      <c r="K242" s="80" t="n">
        <v>45355</v>
      </c>
      <c r="L242" s="81" t="n">
        <f aca="false">IF($K242&lt;&gt;"",WORKDAY($K242,$I242 -0.11,祝日・休校日!$B$3:$B$62),"")</f>
        <v>45356</v>
      </c>
      <c r="M242" s="76"/>
      <c r="N242" s="82" t="n">
        <f aca="false">IF(MAX(O242:DC242)&lt;&gt;0,IF(MAX(O243:DC243)/MAX(O242:DC242)=1,1,MAX(O243:DC243)/MAX(O242:DC242)),0)</f>
        <v>0</v>
      </c>
      <c r="O242" s="83"/>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5"/>
      <c r="AT242" s="86"/>
      <c r="AU242" s="84"/>
      <c r="AV242" s="84"/>
      <c r="AW242" s="84"/>
      <c r="AX242" s="84"/>
      <c r="AY242" s="84"/>
      <c r="AZ242" s="84"/>
      <c r="BA242" s="84"/>
      <c r="BB242" s="84"/>
      <c r="BC242" s="84"/>
      <c r="BD242" s="84"/>
      <c r="BE242" s="84"/>
      <c r="BF242" s="84"/>
      <c r="BG242" s="84"/>
      <c r="BH242" s="84"/>
      <c r="BI242" s="84"/>
      <c r="BJ242" s="84"/>
      <c r="BK242" s="84"/>
      <c r="BL242" s="84"/>
      <c r="BM242" s="84"/>
      <c r="BN242" s="84"/>
      <c r="BO242" s="84"/>
      <c r="BP242" s="84"/>
      <c r="BQ242" s="84"/>
      <c r="BR242" s="84"/>
      <c r="BS242" s="84"/>
      <c r="BT242" s="84"/>
      <c r="BU242" s="84"/>
      <c r="BV242" s="84"/>
      <c r="BW242" s="84"/>
      <c r="BX242" s="85"/>
      <c r="BY242" s="86"/>
      <c r="BZ242" s="84"/>
      <c r="CA242" s="84"/>
      <c r="CB242" s="84"/>
      <c r="CC242" s="84"/>
      <c r="CD242" s="84"/>
      <c r="CE242" s="84"/>
      <c r="CF242" s="84"/>
      <c r="CG242" s="84"/>
      <c r="CH242" s="84"/>
      <c r="CI242" s="84"/>
      <c r="CJ242" s="84"/>
      <c r="CK242" s="84"/>
      <c r="CL242" s="84"/>
      <c r="CM242" s="84"/>
      <c r="CN242" s="84"/>
      <c r="CO242" s="84"/>
      <c r="CP242" s="84"/>
      <c r="CQ242" s="84"/>
      <c r="CR242" s="84"/>
      <c r="CS242" s="84"/>
      <c r="CT242" s="84"/>
      <c r="CU242" s="84"/>
      <c r="CV242" s="84"/>
      <c r="CW242" s="84"/>
      <c r="CX242" s="84"/>
      <c r="CY242" s="84"/>
      <c r="CZ242" s="84"/>
      <c r="DA242" s="84"/>
      <c r="DB242" s="84"/>
      <c r="DC242" s="85"/>
    </row>
    <row r="243" customFormat="false" ht="22.5" hidden="true" customHeight="false" outlineLevel="0" collapsed="false">
      <c r="A243" s="87" t="n">
        <f aca="false">A242</f>
        <v>118</v>
      </c>
      <c r="B243" s="88" t="n">
        <f aca="false">B242</f>
        <v>55</v>
      </c>
      <c r="C243" s="89" t="str">
        <f aca="false">C242</f>
        <v>セクション詳細画面</v>
      </c>
      <c r="D243" s="90" t="str">
        <f aca="false">D242</f>
        <v>①結果一覧ボタン追加
②プレビューボタン追加</v>
      </c>
      <c r="E243" s="91" t="str">
        <f aca="false">E242</f>
        <v>講師</v>
      </c>
      <c r="F243" s="91" t="str">
        <f aca="false">F242</f>
        <v>基礎</v>
      </c>
      <c r="G243" s="91" t="str">
        <f aca="false">G242</f>
        <v>A</v>
      </c>
      <c r="H243" s="113" t="str">
        <f aca="false">H242</f>
        <v>設計</v>
      </c>
      <c r="I243" s="93" t="n">
        <f aca="false">I242</f>
        <v>1.27428571428571</v>
      </c>
      <c r="J243" s="94" t="s">
        <v>33</v>
      </c>
      <c r="K243" s="95"/>
      <c r="L243" s="96"/>
      <c r="M243" s="97" t="n">
        <f aca="false">M242</f>
        <v>0</v>
      </c>
      <c r="N243" s="98" t="n">
        <f aca="false">N242</f>
        <v>0</v>
      </c>
      <c r="O243" s="83"/>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5"/>
      <c r="AT243" s="86"/>
      <c r="AU243" s="84"/>
      <c r="AV243" s="84"/>
      <c r="AW243" s="84"/>
      <c r="AX243" s="84"/>
      <c r="AY243" s="84"/>
      <c r="AZ243" s="84"/>
      <c r="BA243" s="84"/>
      <c r="BB243" s="84"/>
      <c r="BC243" s="84"/>
      <c r="BD243" s="84"/>
      <c r="BE243" s="84"/>
      <c r="BF243" s="84"/>
      <c r="BG243" s="84"/>
      <c r="BH243" s="84"/>
      <c r="BI243" s="84"/>
      <c r="BJ243" s="84"/>
      <c r="BK243" s="84"/>
      <c r="BL243" s="84"/>
      <c r="BM243" s="84"/>
      <c r="BN243" s="84"/>
      <c r="BO243" s="84"/>
      <c r="BP243" s="84"/>
      <c r="BQ243" s="84"/>
      <c r="BR243" s="84"/>
      <c r="BS243" s="84"/>
      <c r="BT243" s="84"/>
      <c r="BU243" s="84"/>
      <c r="BV243" s="84"/>
      <c r="BW243" s="84"/>
      <c r="BX243" s="85"/>
      <c r="BY243" s="86"/>
      <c r="BZ243" s="84"/>
      <c r="CA243" s="84"/>
      <c r="CB243" s="84"/>
      <c r="CC243" s="84"/>
      <c r="CD243" s="84"/>
      <c r="CE243" s="84"/>
      <c r="CF243" s="84"/>
      <c r="CG243" s="84"/>
      <c r="CH243" s="84"/>
      <c r="CI243" s="84"/>
      <c r="CJ243" s="84"/>
      <c r="CK243" s="84"/>
      <c r="CL243" s="84"/>
      <c r="CM243" s="84"/>
      <c r="CN243" s="84"/>
      <c r="CO243" s="84"/>
      <c r="CP243" s="84"/>
      <c r="CQ243" s="84"/>
      <c r="CR243" s="84"/>
      <c r="CS243" s="84"/>
      <c r="CT243" s="84"/>
      <c r="CU243" s="84"/>
      <c r="CV243" s="84"/>
      <c r="CW243" s="84"/>
      <c r="CX243" s="84"/>
      <c r="CY243" s="84"/>
      <c r="CZ243" s="84"/>
      <c r="DA243" s="84"/>
      <c r="DB243" s="84"/>
      <c r="DC243" s="85"/>
    </row>
    <row r="244" customFormat="false" ht="22.5" hidden="true" customHeight="false" outlineLevel="0" collapsed="false">
      <c r="A244" s="70" t="n">
        <f aca="false">(ROW()-6)/2</f>
        <v>119</v>
      </c>
      <c r="B244" s="100" t="n">
        <f aca="false">B243</f>
        <v>55</v>
      </c>
      <c r="C244" s="101" t="str">
        <f aca="false">C243</f>
        <v>セクション詳細画面</v>
      </c>
      <c r="D244" s="102" t="str">
        <f aca="false">D243</f>
        <v>①結果一覧ボタン追加
②プレビューボタン追加</v>
      </c>
      <c r="E244" s="74" t="str">
        <f aca="false">E242</f>
        <v>講師</v>
      </c>
      <c r="F244" s="74" t="str">
        <f aca="false">F242</f>
        <v>基礎</v>
      </c>
      <c r="G244" s="74" t="str">
        <f aca="false">G242</f>
        <v>A</v>
      </c>
      <c r="H244" s="77" t="s">
        <v>31</v>
      </c>
      <c r="I244" s="78" t="n">
        <f aca="false">変更管理台帳!$AX61</f>
        <v>1.62857142857143</v>
      </c>
      <c r="J244" s="79" t="s">
        <v>32</v>
      </c>
      <c r="K244" s="81" t="n">
        <f aca="false">IF($L242&lt;&gt;"",WORKDAY($L242,1,祝日・休校日!$B$3:$B$62),"")</f>
        <v>45357</v>
      </c>
      <c r="L244" s="81" t="n">
        <f aca="false">IF($K244&lt;&gt;"",WORKDAY($K244,$I244 -0.11,祝日・休校日!$B$3:$B$62),"")</f>
        <v>45358</v>
      </c>
      <c r="M244" s="76" t="n">
        <f aca="false">M243</f>
        <v>0</v>
      </c>
      <c r="N244" s="82" t="n">
        <f aca="false">IF(MAX(O244:DC244)&lt;&gt;0,IF(MAX(O245:DC245)/MAX(O244:DC244)=1,1,MAX(O245:DC245)/MAX(O244:DC244)),0)</f>
        <v>0</v>
      </c>
      <c r="O244" s="83"/>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5"/>
      <c r="AT244" s="86"/>
      <c r="AU244" s="84"/>
      <c r="AV244" s="84"/>
      <c r="AW244" s="84"/>
      <c r="AX244" s="84"/>
      <c r="AY244" s="84"/>
      <c r="AZ244" s="84"/>
      <c r="BA244" s="84"/>
      <c r="BB244" s="84"/>
      <c r="BC244" s="84"/>
      <c r="BD244" s="84"/>
      <c r="BE244" s="84"/>
      <c r="BF244" s="84"/>
      <c r="BG244" s="84"/>
      <c r="BH244" s="84"/>
      <c r="BI244" s="84"/>
      <c r="BJ244" s="84"/>
      <c r="BK244" s="84"/>
      <c r="BL244" s="84"/>
      <c r="BM244" s="84"/>
      <c r="BN244" s="84"/>
      <c r="BO244" s="84"/>
      <c r="BP244" s="84"/>
      <c r="BQ244" s="84"/>
      <c r="BR244" s="84"/>
      <c r="BS244" s="84"/>
      <c r="BT244" s="84"/>
      <c r="BU244" s="84"/>
      <c r="BV244" s="84"/>
      <c r="BW244" s="84"/>
      <c r="BX244" s="85"/>
      <c r="BY244" s="86"/>
      <c r="BZ244" s="84"/>
      <c r="CA244" s="84"/>
      <c r="CB244" s="84"/>
      <c r="CC244" s="84"/>
      <c r="CD244" s="84"/>
      <c r="CE244" s="84"/>
      <c r="CF244" s="84"/>
      <c r="CG244" s="84"/>
      <c r="CH244" s="84"/>
      <c r="CI244" s="84"/>
      <c r="CJ244" s="84"/>
      <c r="CK244" s="84"/>
      <c r="CL244" s="84"/>
      <c r="CM244" s="84"/>
      <c r="CN244" s="84"/>
      <c r="CO244" s="84"/>
      <c r="CP244" s="84"/>
      <c r="CQ244" s="84"/>
      <c r="CR244" s="84"/>
      <c r="CS244" s="84"/>
      <c r="CT244" s="84"/>
      <c r="CU244" s="84"/>
      <c r="CV244" s="84"/>
      <c r="CW244" s="84"/>
      <c r="CX244" s="84"/>
      <c r="CY244" s="84"/>
      <c r="CZ244" s="84"/>
      <c r="DA244" s="84"/>
      <c r="DB244" s="84"/>
      <c r="DC244" s="85"/>
    </row>
    <row r="245" customFormat="false" ht="22.5" hidden="true" customHeight="false" outlineLevel="0" collapsed="false">
      <c r="A245" s="87" t="n">
        <f aca="false">A244</f>
        <v>119</v>
      </c>
      <c r="B245" s="105" t="n">
        <f aca="false">B244</f>
        <v>55</v>
      </c>
      <c r="C245" s="106" t="str">
        <f aca="false">C244</f>
        <v>セクション詳細画面</v>
      </c>
      <c r="D245" s="107" t="str">
        <f aca="false">D244</f>
        <v>①結果一覧ボタン追加
②プレビューボタン追加</v>
      </c>
      <c r="E245" s="91" t="str">
        <f aca="false">E244</f>
        <v>講師</v>
      </c>
      <c r="F245" s="91" t="str">
        <f aca="false">F244</f>
        <v>基礎</v>
      </c>
      <c r="G245" s="91" t="str">
        <f aca="false">G244</f>
        <v>A</v>
      </c>
      <c r="H245" s="92" t="str">
        <f aca="false">H244</f>
        <v>製造</v>
      </c>
      <c r="I245" s="93" t="n">
        <f aca="false">I244</f>
        <v>1.62857142857143</v>
      </c>
      <c r="J245" s="94" t="s">
        <v>33</v>
      </c>
      <c r="K245" s="110"/>
      <c r="L245" s="96"/>
      <c r="M245" s="97" t="n">
        <f aca="false">M244</f>
        <v>0</v>
      </c>
      <c r="N245" s="98" t="n">
        <f aca="false">N244</f>
        <v>0</v>
      </c>
      <c r="O245" s="83"/>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5"/>
      <c r="AT245" s="86"/>
      <c r="AU245" s="84"/>
      <c r="AV245" s="84"/>
      <c r="AW245" s="84"/>
      <c r="AX245" s="84"/>
      <c r="AY245" s="84"/>
      <c r="AZ245" s="84"/>
      <c r="BA245" s="84"/>
      <c r="BB245" s="84"/>
      <c r="BC245" s="84"/>
      <c r="BD245" s="84"/>
      <c r="BE245" s="84"/>
      <c r="BF245" s="84"/>
      <c r="BG245" s="84"/>
      <c r="BH245" s="84"/>
      <c r="BI245" s="84"/>
      <c r="BJ245" s="84"/>
      <c r="BK245" s="84"/>
      <c r="BL245" s="84"/>
      <c r="BM245" s="84"/>
      <c r="BN245" s="84"/>
      <c r="BO245" s="84"/>
      <c r="BP245" s="84"/>
      <c r="BQ245" s="84"/>
      <c r="BR245" s="84"/>
      <c r="BS245" s="84"/>
      <c r="BT245" s="84"/>
      <c r="BU245" s="84"/>
      <c r="BV245" s="84"/>
      <c r="BW245" s="84"/>
      <c r="BX245" s="85"/>
      <c r="BY245" s="86"/>
      <c r="BZ245" s="84"/>
      <c r="CA245" s="84"/>
      <c r="CB245" s="84"/>
      <c r="CC245" s="84"/>
      <c r="CD245" s="84"/>
      <c r="CE245" s="84"/>
      <c r="CF245" s="84"/>
      <c r="CG245" s="84"/>
      <c r="CH245" s="84"/>
      <c r="CI245" s="84"/>
      <c r="CJ245" s="84"/>
      <c r="CK245" s="84"/>
      <c r="CL245" s="84"/>
      <c r="CM245" s="84"/>
      <c r="CN245" s="84"/>
      <c r="CO245" s="84"/>
      <c r="CP245" s="84"/>
      <c r="CQ245" s="84"/>
      <c r="CR245" s="84"/>
      <c r="CS245" s="84"/>
      <c r="CT245" s="84"/>
      <c r="CU245" s="84"/>
      <c r="CV245" s="84"/>
      <c r="CW245" s="84"/>
      <c r="CX245" s="84"/>
      <c r="CY245" s="84"/>
      <c r="CZ245" s="84"/>
      <c r="DA245" s="84"/>
      <c r="DB245" s="84"/>
      <c r="DC245" s="85"/>
    </row>
    <row r="246" customFormat="false" ht="22.5" hidden="true" customHeight="false" outlineLevel="0" collapsed="false">
      <c r="A246" s="99" t="n">
        <f aca="false">(ROW()-6)/2</f>
        <v>120</v>
      </c>
      <c r="B246" s="100" t="n">
        <f aca="false">B245</f>
        <v>55</v>
      </c>
      <c r="C246" s="101" t="str">
        <f aca="false">C245</f>
        <v>セクション詳細画面</v>
      </c>
      <c r="D246" s="102" t="str">
        <f aca="false">D245</f>
        <v>①結果一覧ボタン追加
②プレビューボタン追加</v>
      </c>
      <c r="E246" s="74" t="str">
        <f aca="false">E244</f>
        <v>講師</v>
      </c>
      <c r="F246" s="74" t="str">
        <f aca="false">F244</f>
        <v>基礎</v>
      </c>
      <c r="G246" s="74" t="str">
        <f aca="false">G244</f>
        <v>A</v>
      </c>
      <c r="H246" s="103" t="s">
        <v>34</v>
      </c>
      <c r="I246" s="78" t="n">
        <f aca="false">変更管理台帳!$BW61</f>
        <v>1.05714285714286</v>
      </c>
      <c r="J246" s="79" t="s">
        <v>32</v>
      </c>
      <c r="K246" s="81" t="n">
        <f aca="false">IF($L244&lt;&gt;"",WORKDAY($L244,1,祝日・休校日!$B$3:$B$62),"")</f>
        <v>45359</v>
      </c>
      <c r="L246" s="81" t="n">
        <f aca="false">IF($K246&lt;&gt;"",WORKDAY($K246,$I246 -0.11,祝日・休校日!$B$3:$B$62),"")</f>
        <v>45359</v>
      </c>
      <c r="M246" s="76" t="n">
        <f aca="false">M245</f>
        <v>0</v>
      </c>
      <c r="N246" s="82" t="n">
        <f aca="false">IF(MAX(O246:DC246)&lt;&gt;0,IF(MAX(O247:DC247)/MAX(O246:DC246)=1,1,MAX(O247:DC247)/MAX(O246:DC246)),0)</f>
        <v>0</v>
      </c>
      <c r="O246" s="83"/>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5"/>
      <c r="AT246" s="86"/>
      <c r="AU246" s="84"/>
      <c r="AV246" s="84"/>
      <c r="AW246" s="84"/>
      <c r="AX246" s="84"/>
      <c r="AY246" s="84"/>
      <c r="AZ246" s="84"/>
      <c r="BA246" s="84"/>
      <c r="BB246" s="84"/>
      <c r="BC246" s="84"/>
      <c r="BD246" s="84"/>
      <c r="BE246" s="84"/>
      <c r="BF246" s="84"/>
      <c r="BG246" s="84"/>
      <c r="BH246" s="84"/>
      <c r="BI246" s="84"/>
      <c r="BJ246" s="84"/>
      <c r="BK246" s="84"/>
      <c r="BL246" s="84"/>
      <c r="BM246" s="84"/>
      <c r="BN246" s="84"/>
      <c r="BO246" s="84"/>
      <c r="BP246" s="84"/>
      <c r="BQ246" s="84"/>
      <c r="BR246" s="84"/>
      <c r="BS246" s="84"/>
      <c r="BT246" s="84"/>
      <c r="BU246" s="84"/>
      <c r="BV246" s="84"/>
      <c r="BW246" s="84"/>
      <c r="BX246" s="85"/>
      <c r="BY246" s="86"/>
      <c r="BZ246" s="84"/>
      <c r="CA246" s="84"/>
      <c r="CB246" s="84"/>
      <c r="CC246" s="84"/>
      <c r="CD246" s="84"/>
      <c r="CE246" s="84"/>
      <c r="CF246" s="84"/>
      <c r="CG246" s="84"/>
      <c r="CH246" s="84"/>
      <c r="CI246" s="84"/>
      <c r="CJ246" s="84"/>
      <c r="CK246" s="84"/>
      <c r="CL246" s="84"/>
      <c r="CM246" s="84"/>
      <c r="CN246" s="84"/>
      <c r="CO246" s="84"/>
      <c r="CP246" s="84"/>
      <c r="CQ246" s="84"/>
      <c r="CR246" s="84"/>
      <c r="CS246" s="84"/>
      <c r="CT246" s="84"/>
      <c r="CU246" s="84"/>
      <c r="CV246" s="84"/>
      <c r="CW246" s="84"/>
      <c r="CX246" s="84"/>
      <c r="CY246" s="84"/>
      <c r="CZ246" s="84"/>
      <c r="DA246" s="84"/>
      <c r="DB246" s="84"/>
      <c r="DC246" s="85"/>
    </row>
    <row r="247" customFormat="false" ht="22.5" hidden="true" customHeight="false" outlineLevel="0" collapsed="false">
      <c r="A247" s="104" t="n">
        <f aca="false">A246</f>
        <v>120</v>
      </c>
      <c r="B247" s="105" t="n">
        <f aca="false">B246</f>
        <v>55</v>
      </c>
      <c r="C247" s="106" t="str">
        <f aca="false">C246</f>
        <v>セクション詳細画面</v>
      </c>
      <c r="D247" s="107" t="str">
        <f aca="false">D246</f>
        <v>①結果一覧ボタン追加
②プレビューボタン追加</v>
      </c>
      <c r="E247" s="91" t="str">
        <f aca="false">E246</f>
        <v>講師</v>
      </c>
      <c r="F247" s="91" t="str">
        <f aca="false">F246</f>
        <v>基礎</v>
      </c>
      <c r="G247" s="91" t="str">
        <f aca="false">G246</f>
        <v>A</v>
      </c>
      <c r="H247" s="108" t="str">
        <f aca="false">H246</f>
        <v>試験</v>
      </c>
      <c r="I247" s="109" t="n">
        <f aca="false">I246</f>
        <v>1.05714285714286</v>
      </c>
      <c r="J247" s="94" t="s">
        <v>33</v>
      </c>
      <c r="K247" s="110"/>
      <c r="L247" s="96"/>
      <c r="M247" s="97" t="n">
        <f aca="false">M246</f>
        <v>0</v>
      </c>
      <c r="N247" s="98" t="n">
        <f aca="false">N246</f>
        <v>0</v>
      </c>
      <c r="O247" s="83"/>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5"/>
      <c r="AT247" s="86"/>
      <c r="AU247" s="84"/>
      <c r="AV247" s="84"/>
      <c r="AW247" s="84"/>
      <c r="AX247" s="84"/>
      <c r="AY247" s="84"/>
      <c r="AZ247" s="84"/>
      <c r="BA247" s="84"/>
      <c r="BB247" s="84"/>
      <c r="BC247" s="84"/>
      <c r="BD247" s="84"/>
      <c r="BE247" s="84"/>
      <c r="BF247" s="84"/>
      <c r="BG247" s="84"/>
      <c r="BH247" s="84"/>
      <c r="BI247" s="84"/>
      <c r="BJ247" s="84"/>
      <c r="BK247" s="84"/>
      <c r="BL247" s="84"/>
      <c r="BM247" s="84"/>
      <c r="BN247" s="84"/>
      <c r="BO247" s="84"/>
      <c r="BP247" s="84"/>
      <c r="BQ247" s="84"/>
      <c r="BR247" s="84"/>
      <c r="BS247" s="84"/>
      <c r="BT247" s="84"/>
      <c r="BU247" s="84"/>
      <c r="BV247" s="84"/>
      <c r="BW247" s="84"/>
      <c r="BX247" s="85"/>
      <c r="BY247" s="86"/>
      <c r="BZ247" s="84"/>
      <c r="CA247" s="84"/>
      <c r="CB247" s="84"/>
      <c r="CC247" s="84"/>
      <c r="CD247" s="84"/>
      <c r="CE247" s="84"/>
      <c r="CF247" s="84"/>
      <c r="CG247" s="84"/>
      <c r="CH247" s="84"/>
      <c r="CI247" s="84"/>
      <c r="CJ247" s="84"/>
      <c r="CK247" s="84"/>
      <c r="CL247" s="84"/>
      <c r="CM247" s="84"/>
      <c r="CN247" s="84"/>
      <c r="CO247" s="84"/>
      <c r="CP247" s="84"/>
      <c r="CQ247" s="84"/>
      <c r="CR247" s="84"/>
      <c r="CS247" s="84"/>
      <c r="CT247" s="84"/>
      <c r="CU247" s="84"/>
      <c r="CV247" s="84"/>
      <c r="CW247" s="84"/>
      <c r="CX247" s="84"/>
      <c r="CY247" s="84"/>
      <c r="CZ247" s="84"/>
      <c r="DA247" s="84"/>
      <c r="DB247" s="84"/>
      <c r="DC247" s="85"/>
    </row>
    <row r="248" customFormat="false" ht="18.75" hidden="true" customHeight="false" outlineLevel="0" collapsed="false">
      <c r="A248" s="70" t="n">
        <f aca="false">(ROW()-6)/2</f>
        <v>121</v>
      </c>
      <c r="B248" s="71" t="n">
        <f aca="false">変更管理台帳!$A62</f>
        <v>56</v>
      </c>
      <c r="C248" s="72" t="str">
        <f aca="false">変更管理台帳!$B62</f>
        <v>試験プレビュー画面</v>
      </c>
      <c r="D248" s="73" t="str">
        <f aca="false">変更管理台帳!$C62</f>
        <v>試験プレビュー画面の新規作成</v>
      </c>
      <c r="E248" s="74" t="str">
        <f aca="false">変更管理台帳!$G62</f>
        <v>講師</v>
      </c>
      <c r="F248" s="75" t="str">
        <f aca="false">変更管理台帳!$K62</f>
        <v>初級</v>
      </c>
      <c r="G248" s="76" t="str">
        <f aca="false">変更管理台帳!$L62</f>
        <v>A</v>
      </c>
      <c r="H248" s="112" t="s">
        <v>36</v>
      </c>
      <c r="I248" s="78" t="n">
        <f aca="false">変更管理台帳!$AE62</f>
        <v>2.24285714285714</v>
      </c>
      <c r="J248" s="79" t="s">
        <v>32</v>
      </c>
      <c r="K248" s="80" t="n">
        <v>45355</v>
      </c>
      <c r="L248" s="81" t="n">
        <f aca="false">IF($K248&lt;&gt;"",WORKDAY($K248,$I248 -0.11,祝日・休校日!$B$3:$B$62),"")</f>
        <v>45357</v>
      </c>
      <c r="M248" s="76"/>
      <c r="N248" s="82" t="n">
        <f aca="false">IF(MAX(O248:DC248)&lt;&gt;0,IF(MAX(O249:DC249)/MAX(O248:DC248)=1,1,MAX(O249:DC249)/MAX(O248:DC248)),0)</f>
        <v>0</v>
      </c>
      <c r="O248" s="83"/>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5"/>
      <c r="AT248" s="86"/>
      <c r="AU248" s="84"/>
      <c r="AV248" s="84"/>
      <c r="AW248" s="84"/>
      <c r="AX248" s="84"/>
      <c r="AY248" s="84"/>
      <c r="AZ248" s="84"/>
      <c r="BA248" s="84"/>
      <c r="BB248" s="84"/>
      <c r="BC248" s="84"/>
      <c r="BD248" s="84"/>
      <c r="BE248" s="84"/>
      <c r="BF248" s="84"/>
      <c r="BG248" s="84"/>
      <c r="BH248" s="84"/>
      <c r="BI248" s="84"/>
      <c r="BJ248" s="84"/>
      <c r="BK248" s="84"/>
      <c r="BL248" s="84"/>
      <c r="BM248" s="84"/>
      <c r="BN248" s="84"/>
      <c r="BO248" s="84"/>
      <c r="BP248" s="84"/>
      <c r="BQ248" s="84"/>
      <c r="BR248" s="84"/>
      <c r="BS248" s="84"/>
      <c r="BT248" s="84"/>
      <c r="BU248" s="84"/>
      <c r="BV248" s="84"/>
      <c r="BW248" s="84"/>
      <c r="BX248" s="85"/>
      <c r="BY248" s="86"/>
      <c r="BZ248" s="84"/>
      <c r="CA248" s="84"/>
      <c r="CB248" s="84"/>
      <c r="CC248" s="84"/>
      <c r="CD248" s="84"/>
      <c r="CE248" s="84"/>
      <c r="CF248" s="84"/>
      <c r="CG248" s="84"/>
      <c r="CH248" s="84"/>
      <c r="CI248" s="84"/>
      <c r="CJ248" s="84"/>
      <c r="CK248" s="84"/>
      <c r="CL248" s="84"/>
      <c r="CM248" s="84"/>
      <c r="CN248" s="84"/>
      <c r="CO248" s="84"/>
      <c r="CP248" s="84"/>
      <c r="CQ248" s="84"/>
      <c r="CR248" s="84"/>
      <c r="CS248" s="84"/>
      <c r="CT248" s="84"/>
      <c r="CU248" s="84"/>
      <c r="CV248" s="84"/>
      <c r="CW248" s="84"/>
      <c r="CX248" s="84"/>
      <c r="CY248" s="84"/>
      <c r="CZ248" s="84"/>
      <c r="DA248" s="84"/>
      <c r="DB248" s="84"/>
      <c r="DC248" s="85"/>
    </row>
    <row r="249" customFormat="false" ht="18.75" hidden="true" customHeight="false" outlineLevel="0" collapsed="false">
      <c r="A249" s="87" t="n">
        <f aca="false">A248</f>
        <v>121</v>
      </c>
      <c r="B249" s="88" t="n">
        <f aca="false">B248</f>
        <v>56</v>
      </c>
      <c r="C249" s="89" t="str">
        <f aca="false">C248</f>
        <v>試験プレビュー画面</v>
      </c>
      <c r="D249" s="90" t="str">
        <f aca="false">D248</f>
        <v>試験プレビュー画面の新規作成</v>
      </c>
      <c r="E249" s="91" t="str">
        <f aca="false">E248</f>
        <v>講師</v>
      </c>
      <c r="F249" s="91" t="str">
        <f aca="false">F248</f>
        <v>初級</v>
      </c>
      <c r="G249" s="91" t="str">
        <f aca="false">G248</f>
        <v>A</v>
      </c>
      <c r="H249" s="113" t="str">
        <f aca="false">H248</f>
        <v>設計</v>
      </c>
      <c r="I249" s="93" t="n">
        <f aca="false">I248</f>
        <v>2.24285714285714</v>
      </c>
      <c r="J249" s="94" t="s">
        <v>33</v>
      </c>
      <c r="K249" s="95"/>
      <c r="L249" s="96"/>
      <c r="M249" s="97" t="n">
        <f aca="false">M248</f>
        <v>0</v>
      </c>
      <c r="N249" s="98" t="n">
        <f aca="false">N248</f>
        <v>0</v>
      </c>
      <c r="O249" s="83"/>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5"/>
      <c r="AT249" s="86"/>
      <c r="AU249" s="84"/>
      <c r="AV249" s="84"/>
      <c r="AW249" s="84"/>
      <c r="AX249" s="84"/>
      <c r="AY249" s="84"/>
      <c r="AZ249" s="84"/>
      <c r="BA249" s="84"/>
      <c r="BB249" s="84"/>
      <c r="BC249" s="84"/>
      <c r="BD249" s="84"/>
      <c r="BE249" s="84"/>
      <c r="BF249" s="84"/>
      <c r="BG249" s="84"/>
      <c r="BH249" s="84"/>
      <c r="BI249" s="84"/>
      <c r="BJ249" s="84"/>
      <c r="BK249" s="84"/>
      <c r="BL249" s="84"/>
      <c r="BM249" s="84"/>
      <c r="BN249" s="84"/>
      <c r="BO249" s="84"/>
      <c r="BP249" s="84"/>
      <c r="BQ249" s="84"/>
      <c r="BR249" s="84"/>
      <c r="BS249" s="84"/>
      <c r="BT249" s="84"/>
      <c r="BU249" s="84"/>
      <c r="BV249" s="84"/>
      <c r="BW249" s="84"/>
      <c r="BX249" s="85"/>
      <c r="BY249" s="86"/>
      <c r="BZ249" s="84"/>
      <c r="CA249" s="84"/>
      <c r="CB249" s="84"/>
      <c r="CC249" s="84"/>
      <c r="CD249" s="84"/>
      <c r="CE249" s="84"/>
      <c r="CF249" s="84"/>
      <c r="CG249" s="84"/>
      <c r="CH249" s="84"/>
      <c r="CI249" s="84"/>
      <c r="CJ249" s="84"/>
      <c r="CK249" s="84"/>
      <c r="CL249" s="84"/>
      <c r="CM249" s="84"/>
      <c r="CN249" s="84"/>
      <c r="CO249" s="84"/>
      <c r="CP249" s="84"/>
      <c r="CQ249" s="84"/>
      <c r="CR249" s="84"/>
      <c r="CS249" s="84"/>
      <c r="CT249" s="84"/>
      <c r="CU249" s="84"/>
      <c r="CV249" s="84"/>
      <c r="CW249" s="84"/>
      <c r="CX249" s="84"/>
      <c r="CY249" s="84"/>
      <c r="CZ249" s="84"/>
      <c r="DA249" s="84"/>
      <c r="DB249" s="84"/>
      <c r="DC249" s="85"/>
    </row>
    <row r="250" customFormat="false" ht="18.75" hidden="true" customHeight="false" outlineLevel="0" collapsed="false">
      <c r="A250" s="70" t="n">
        <f aca="false">(ROW()-6)/2</f>
        <v>122</v>
      </c>
      <c r="B250" s="100" t="n">
        <f aca="false">B249</f>
        <v>56</v>
      </c>
      <c r="C250" s="101" t="str">
        <f aca="false">C249</f>
        <v>試験プレビュー画面</v>
      </c>
      <c r="D250" s="102" t="str">
        <f aca="false">D249</f>
        <v>試験プレビュー画面の新規作成</v>
      </c>
      <c r="E250" s="74" t="str">
        <f aca="false">E248</f>
        <v>講師</v>
      </c>
      <c r="F250" s="74" t="str">
        <f aca="false">F248</f>
        <v>初級</v>
      </c>
      <c r="G250" s="74" t="str">
        <f aca="false">G248</f>
        <v>A</v>
      </c>
      <c r="H250" s="77" t="s">
        <v>31</v>
      </c>
      <c r="I250" s="78" t="n">
        <f aca="false">変更管理台帳!$AX62</f>
        <v>3.77142857142857</v>
      </c>
      <c r="J250" s="79" t="s">
        <v>32</v>
      </c>
      <c r="K250" s="81" t="n">
        <f aca="false">IF($L248&lt;&gt;"",WORKDAY($L248,1,祝日・休校日!$B$3:$B$62),"")</f>
        <v>45358</v>
      </c>
      <c r="L250" s="81" t="n">
        <f aca="false">IF($K250&lt;&gt;"",WORKDAY($K250,$I250 -0.11,祝日・休校日!$B$3:$B$62),"")</f>
        <v>45363</v>
      </c>
      <c r="M250" s="76" t="n">
        <f aca="false">M249</f>
        <v>0</v>
      </c>
      <c r="N250" s="82" t="n">
        <f aca="false">IF(MAX(O250:DC250)&lt;&gt;0,IF(MAX(O251:DC251)/MAX(O250:DC250)=1,1,MAX(O251:DC251)/MAX(O250:DC250)),0)</f>
        <v>0</v>
      </c>
      <c r="O250" s="83"/>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5"/>
      <c r="AT250" s="86"/>
      <c r="AU250" s="84"/>
      <c r="AV250" s="84"/>
      <c r="AW250" s="84"/>
      <c r="AX250" s="84"/>
      <c r="AY250" s="84"/>
      <c r="AZ250" s="84"/>
      <c r="BA250" s="84"/>
      <c r="BB250" s="84"/>
      <c r="BC250" s="84"/>
      <c r="BD250" s="84"/>
      <c r="BE250" s="84"/>
      <c r="BF250" s="84"/>
      <c r="BG250" s="84"/>
      <c r="BH250" s="84"/>
      <c r="BI250" s="84"/>
      <c r="BJ250" s="84"/>
      <c r="BK250" s="84"/>
      <c r="BL250" s="84"/>
      <c r="BM250" s="84"/>
      <c r="BN250" s="84"/>
      <c r="BO250" s="84"/>
      <c r="BP250" s="84"/>
      <c r="BQ250" s="84"/>
      <c r="BR250" s="84"/>
      <c r="BS250" s="84"/>
      <c r="BT250" s="84"/>
      <c r="BU250" s="84"/>
      <c r="BV250" s="84"/>
      <c r="BW250" s="84"/>
      <c r="BX250" s="85"/>
      <c r="BY250" s="86"/>
      <c r="BZ250" s="84"/>
      <c r="CA250" s="84"/>
      <c r="CB250" s="84"/>
      <c r="CC250" s="84"/>
      <c r="CD250" s="84"/>
      <c r="CE250" s="84"/>
      <c r="CF250" s="84"/>
      <c r="CG250" s="84"/>
      <c r="CH250" s="84"/>
      <c r="CI250" s="84"/>
      <c r="CJ250" s="84"/>
      <c r="CK250" s="84"/>
      <c r="CL250" s="84"/>
      <c r="CM250" s="84"/>
      <c r="CN250" s="84"/>
      <c r="CO250" s="84"/>
      <c r="CP250" s="84"/>
      <c r="CQ250" s="84"/>
      <c r="CR250" s="84"/>
      <c r="CS250" s="84"/>
      <c r="CT250" s="84"/>
      <c r="CU250" s="84"/>
      <c r="CV250" s="84"/>
      <c r="CW250" s="84"/>
      <c r="CX250" s="84"/>
      <c r="CY250" s="84"/>
      <c r="CZ250" s="84"/>
      <c r="DA250" s="84"/>
      <c r="DB250" s="84"/>
      <c r="DC250" s="85"/>
    </row>
    <row r="251" customFormat="false" ht="18.75" hidden="true" customHeight="false" outlineLevel="0" collapsed="false">
      <c r="A251" s="87" t="n">
        <f aca="false">A250</f>
        <v>122</v>
      </c>
      <c r="B251" s="105" t="n">
        <f aca="false">B250</f>
        <v>56</v>
      </c>
      <c r="C251" s="106" t="str">
        <f aca="false">C250</f>
        <v>試験プレビュー画面</v>
      </c>
      <c r="D251" s="107" t="str">
        <f aca="false">D250</f>
        <v>試験プレビュー画面の新規作成</v>
      </c>
      <c r="E251" s="91" t="str">
        <f aca="false">E250</f>
        <v>講師</v>
      </c>
      <c r="F251" s="91" t="str">
        <f aca="false">F250</f>
        <v>初級</v>
      </c>
      <c r="G251" s="91" t="str">
        <f aca="false">G250</f>
        <v>A</v>
      </c>
      <c r="H251" s="92" t="str">
        <f aca="false">H250</f>
        <v>製造</v>
      </c>
      <c r="I251" s="93" t="n">
        <f aca="false">I250</f>
        <v>3.77142857142857</v>
      </c>
      <c r="J251" s="94" t="s">
        <v>33</v>
      </c>
      <c r="K251" s="110"/>
      <c r="L251" s="96"/>
      <c r="M251" s="97" t="n">
        <f aca="false">M250</f>
        <v>0</v>
      </c>
      <c r="N251" s="98" t="n">
        <f aca="false">N250</f>
        <v>0</v>
      </c>
      <c r="O251" s="83"/>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5"/>
      <c r="AT251" s="86"/>
      <c r="AU251" s="84"/>
      <c r="AV251" s="84"/>
      <c r="AW251" s="84"/>
      <c r="AX251" s="84"/>
      <c r="AY251" s="84"/>
      <c r="AZ251" s="84"/>
      <c r="BA251" s="84"/>
      <c r="BB251" s="84"/>
      <c r="BC251" s="84"/>
      <c r="BD251" s="84"/>
      <c r="BE251" s="84"/>
      <c r="BF251" s="84"/>
      <c r="BG251" s="84"/>
      <c r="BH251" s="84"/>
      <c r="BI251" s="84"/>
      <c r="BJ251" s="84"/>
      <c r="BK251" s="84"/>
      <c r="BL251" s="84"/>
      <c r="BM251" s="84"/>
      <c r="BN251" s="84"/>
      <c r="BO251" s="84"/>
      <c r="BP251" s="84"/>
      <c r="BQ251" s="84"/>
      <c r="BR251" s="84"/>
      <c r="BS251" s="84"/>
      <c r="BT251" s="84"/>
      <c r="BU251" s="84"/>
      <c r="BV251" s="84"/>
      <c r="BW251" s="84"/>
      <c r="BX251" s="85"/>
      <c r="BY251" s="86"/>
      <c r="BZ251" s="84"/>
      <c r="CA251" s="84"/>
      <c r="CB251" s="84"/>
      <c r="CC251" s="84"/>
      <c r="CD251" s="84"/>
      <c r="CE251" s="84"/>
      <c r="CF251" s="84"/>
      <c r="CG251" s="84"/>
      <c r="CH251" s="84"/>
      <c r="CI251" s="84"/>
      <c r="CJ251" s="84"/>
      <c r="CK251" s="84"/>
      <c r="CL251" s="84"/>
      <c r="CM251" s="84"/>
      <c r="CN251" s="84"/>
      <c r="CO251" s="84"/>
      <c r="CP251" s="84"/>
      <c r="CQ251" s="84"/>
      <c r="CR251" s="84"/>
      <c r="CS251" s="84"/>
      <c r="CT251" s="84"/>
      <c r="CU251" s="84"/>
      <c r="CV251" s="84"/>
      <c r="CW251" s="84"/>
      <c r="CX251" s="84"/>
      <c r="CY251" s="84"/>
      <c r="CZ251" s="84"/>
      <c r="DA251" s="84"/>
      <c r="DB251" s="84"/>
      <c r="DC251" s="85"/>
    </row>
    <row r="252" customFormat="false" ht="18.75" hidden="true" customHeight="false" outlineLevel="0" collapsed="false">
      <c r="A252" s="99" t="n">
        <f aca="false">(ROW()-6)/2</f>
        <v>123</v>
      </c>
      <c r="B252" s="100" t="n">
        <f aca="false">B251</f>
        <v>56</v>
      </c>
      <c r="C252" s="101" t="str">
        <f aca="false">C251</f>
        <v>試験プレビュー画面</v>
      </c>
      <c r="D252" s="102" t="str">
        <f aca="false">D251</f>
        <v>試験プレビュー画面の新規作成</v>
      </c>
      <c r="E252" s="74" t="str">
        <f aca="false">E250</f>
        <v>講師</v>
      </c>
      <c r="F252" s="74" t="str">
        <f aca="false">F250</f>
        <v>初級</v>
      </c>
      <c r="G252" s="74" t="str">
        <f aca="false">G250</f>
        <v>A</v>
      </c>
      <c r="H252" s="103" t="s">
        <v>34</v>
      </c>
      <c r="I252" s="78" t="n">
        <f aca="false">変更管理台帳!$BW62</f>
        <v>2.94285714285714</v>
      </c>
      <c r="J252" s="79" t="s">
        <v>32</v>
      </c>
      <c r="K252" s="81" t="n">
        <f aca="false">IF($L250&lt;&gt;"",WORKDAY($L250,1,祝日・休校日!$B$3:$B$62),"")</f>
        <v>45364</v>
      </c>
      <c r="L252" s="81" t="n">
        <f aca="false">IF($K252&lt;&gt;"",WORKDAY($K252,$I252 -0.11,祝日・休校日!$B$3:$B$62),"")</f>
        <v>45366</v>
      </c>
      <c r="M252" s="76" t="n">
        <f aca="false">M251</f>
        <v>0</v>
      </c>
      <c r="N252" s="82" t="n">
        <f aca="false">IF(MAX(O252:DC252)&lt;&gt;0,IF(MAX(O253:DC253)/MAX(O252:DC252)=1,1,MAX(O253:DC253)/MAX(O252:DC252)),0)</f>
        <v>0</v>
      </c>
      <c r="O252" s="83"/>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5"/>
      <c r="AT252" s="86"/>
      <c r="AU252" s="84"/>
      <c r="AV252" s="84"/>
      <c r="AW252" s="84"/>
      <c r="AX252" s="84"/>
      <c r="AY252" s="84"/>
      <c r="AZ252" s="84"/>
      <c r="BA252" s="84"/>
      <c r="BB252" s="84"/>
      <c r="BC252" s="84"/>
      <c r="BD252" s="84"/>
      <c r="BE252" s="84"/>
      <c r="BF252" s="84"/>
      <c r="BG252" s="84"/>
      <c r="BH252" s="84"/>
      <c r="BI252" s="84"/>
      <c r="BJ252" s="84"/>
      <c r="BK252" s="84"/>
      <c r="BL252" s="84"/>
      <c r="BM252" s="84"/>
      <c r="BN252" s="84"/>
      <c r="BO252" s="84"/>
      <c r="BP252" s="84"/>
      <c r="BQ252" s="84"/>
      <c r="BR252" s="84"/>
      <c r="BS252" s="84"/>
      <c r="BT252" s="84"/>
      <c r="BU252" s="84"/>
      <c r="BV252" s="84"/>
      <c r="BW252" s="84"/>
      <c r="BX252" s="85"/>
      <c r="BY252" s="86"/>
      <c r="BZ252" s="84"/>
      <c r="CA252" s="84"/>
      <c r="CB252" s="84"/>
      <c r="CC252" s="84"/>
      <c r="CD252" s="84"/>
      <c r="CE252" s="84"/>
      <c r="CF252" s="84"/>
      <c r="CG252" s="84"/>
      <c r="CH252" s="84"/>
      <c r="CI252" s="84"/>
      <c r="CJ252" s="84"/>
      <c r="CK252" s="84"/>
      <c r="CL252" s="84"/>
      <c r="CM252" s="84"/>
      <c r="CN252" s="84"/>
      <c r="CO252" s="84"/>
      <c r="CP252" s="84"/>
      <c r="CQ252" s="84"/>
      <c r="CR252" s="84"/>
      <c r="CS252" s="84"/>
      <c r="CT252" s="84"/>
      <c r="CU252" s="84"/>
      <c r="CV252" s="84"/>
      <c r="CW252" s="84"/>
      <c r="CX252" s="84"/>
      <c r="CY252" s="84"/>
      <c r="CZ252" s="84"/>
      <c r="DA252" s="84"/>
      <c r="DB252" s="84"/>
      <c r="DC252" s="85"/>
    </row>
    <row r="253" customFormat="false" ht="18.75" hidden="true" customHeight="false" outlineLevel="0" collapsed="false">
      <c r="A253" s="104" t="n">
        <f aca="false">A252</f>
        <v>123</v>
      </c>
      <c r="B253" s="105" t="n">
        <f aca="false">B252</f>
        <v>56</v>
      </c>
      <c r="C253" s="106" t="str">
        <f aca="false">C252</f>
        <v>試験プレビュー画面</v>
      </c>
      <c r="D253" s="107" t="str">
        <f aca="false">D252</f>
        <v>試験プレビュー画面の新規作成</v>
      </c>
      <c r="E253" s="91" t="str">
        <f aca="false">E252</f>
        <v>講師</v>
      </c>
      <c r="F253" s="91" t="str">
        <f aca="false">F252</f>
        <v>初級</v>
      </c>
      <c r="G253" s="91" t="str">
        <f aca="false">G252</f>
        <v>A</v>
      </c>
      <c r="H253" s="108" t="str">
        <f aca="false">H252</f>
        <v>試験</v>
      </c>
      <c r="I253" s="109" t="n">
        <f aca="false">I252</f>
        <v>2.94285714285714</v>
      </c>
      <c r="J253" s="94" t="s">
        <v>33</v>
      </c>
      <c r="K253" s="110"/>
      <c r="L253" s="96"/>
      <c r="M253" s="97" t="n">
        <f aca="false">M252</f>
        <v>0</v>
      </c>
      <c r="N253" s="98" t="n">
        <f aca="false">N252</f>
        <v>0</v>
      </c>
      <c r="O253" s="83"/>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5"/>
      <c r="AT253" s="86"/>
      <c r="AU253" s="84"/>
      <c r="AV253" s="84"/>
      <c r="AW253" s="84"/>
      <c r="AX253" s="84"/>
      <c r="AY253" s="84"/>
      <c r="AZ253" s="84"/>
      <c r="BA253" s="84"/>
      <c r="BB253" s="84"/>
      <c r="BC253" s="84"/>
      <c r="BD253" s="84"/>
      <c r="BE253" s="84"/>
      <c r="BF253" s="84"/>
      <c r="BG253" s="84"/>
      <c r="BH253" s="84"/>
      <c r="BI253" s="84"/>
      <c r="BJ253" s="84"/>
      <c r="BK253" s="84"/>
      <c r="BL253" s="84"/>
      <c r="BM253" s="84"/>
      <c r="BN253" s="84"/>
      <c r="BO253" s="84"/>
      <c r="BP253" s="84"/>
      <c r="BQ253" s="84"/>
      <c r="BR253" s="84"/>
      <c r="BS253" s="84"/>
      <c r="BT253" s="84"/>
      <c r="BU253" s="84"/>
      <c r="BV253" s="84"/>
      <c r="BW253" s="84"/>
      <c r="BX253" s="85"/>
      <c r="BY253" s="86"/>
      <c r="BZ253" s="84"/>
      <c r="CA253" s="84"/>
      <c r="CB253" s="84"/>
      <c r="CC253" s="84"/>
      <c r="CD253" s="84"/>
      <c r="CE253" s="84"/>
      <c r="CF253" s="84"/>
      <c r="CG253" s="84"/>
      <c r="CH253" s="84"/>
      <c r="CI253" s="84"/>
      <c r="CJ253" s="84"/>
      <c r="CK253" s="84"/>
      <c r="CL253" s="84"/>
      <c r="CM253" s="84"/>
      <c r="CN253" s="84"/>
      <c r="CO253" s="84"/>
      <c r="CP253" s="84"/>
      <c r="CQ253" s="84"/>
      <c r="CR253" s="84"/>
      <c r="CS253" s="84"/>
      <c r="CT253" s="84"/>
      <c r="CU253" s="84"/>
      <c r="CV253" s="84"/>
      <c r="CW253" s="84"/>
      <c r="CX253" s="84"/>
      <c r="CY253" s="84"/>
      <c r="CZ253" s="84"/>
      <c r="DA253" s="84"/>
      <c r="DB253" s="84"/>
      <c r="DC253" s="85"/>
    </row>
    <row r="254" customFormat="false" ht="27" hidden="false" customHeight="false" outlineLevel="0" collapsed="false">
      <c r="A254" s="70" t="n">
        <f aca="false">(ROW()-6)/2</f>
        <v>124</v>
      </c>
      <c r="B254" s="71" t="n">
        <f aca="false">変更管理台帳!$A63</f>
        <v>57</v>
      </c>
      <c r="C254" s="72" t="str">
        <f aca="false">変更管理台帳!$B63</f>
        <v>勤怠情報確認(受講生一覧)画面</v>
      </c>
      <c r="D254" s="73" t="str">
        <f aca="false">変更管理台帳!$C63</f>
        <v>勤怠情報確認(受講生一覧)画面の新規作成</v>
      </c>
      <c r="E254" s="74" t="str">
        <f aca="false">変更管理台帳!$G63</f>
        <v>講師</v>
      </c>
      <c r="F254" s="75" t="str">
        <f aca="false">変更管理台帳!$K63</f>
        <v>中級</v>
      </c>
      <c r="G254" s="76" t="n">
        <f aca="false">変更管理台帳!$L63</f>
        <v>0</v>
      </c>
      <c r="H254" s="112" t="s">
        <v>36</v>
      </c>
      <c r="I254" s="78" t="n">
        <f aca="false">変更管理台帳!$AE63</f>
        <v>2.62857142857143</v>
      </c>
      <c r="J254" s="79" t="s">
        <v>32</v>
      </c>
      <c r="K254" s="80" t="n">
        <v>45890</v>
      </c>
      <c r="L254" s="81" t="n">
        <f aca="false">IF($K254&lt;&gt;"",WORKDAY($K254,$I254 -0.11,祝日・休校日!$B$3:$B$62),"")</f>
        <v>45894</v>
      </c>
      <c r="M254" s="76" t="s">
        <v>35</v>
      </c>
      <c r="N254" s="82" t="n">
        <f aca="false">IF(MAX(O254:DC254)&lt;&gt;0,IF(MAX(O255:DC255)/MAX(O254:DC254)=1,1,MAX(O255:DC255)/MAX(O254:DC254)),0)</f>
        <v>0</v>
      </c>
      <c r="O254" s="83"/>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5"/>
      <c r="AT254" s="86"/>
      <c r="AU254" s="84"/>
      <c r="AV254" s="84"/>
      <c r="AW254" s="84"/>
      <c r="AX254" s="84"/>
      <c r="AY254" s="84"/>
      <c r="AZ254" s="84"/>
      <c r="BA254" s="84"/>
      <c r="BB254" s="84"/>
      <c r="BC254" s="84"/>
      <c r="BD254" s="84"/>
      <c r="BE254" s="84"/>
      <c r="BF254" s="84"/>
      <c r="BG254" s="84"/>
      <c r="BH254" s="84"/>
      <c r="BI254" s="84"/>
      <c r="BJ254" s="84"/>
      <c r="BK254" s="84"/>
      <c r="BL254" s="84"/>
      <c r="BM254" s="84"/>
      <c r="BN254" s="84"/>
      <c r="BO254" s="84"/>
      <c r="BP254" s="84"/>
      <c r="BQ254" s="84"/>
      <c r="BR254" s="84"/>
      <c r="BS254" s="84"/>
      <c r="BT254" s="84"/>
      <c r="BU254" s="84"/>
      <c r="BV254" s="84"/>
      <c r="BW254" s="84"/>
      <c r="BX254" s="85"/>
      <c r="BY254" s="86"/>
      <c r="BZ254" s="84"/>
      <c r="CA254" s="84"/>
      <c r="CB254" s="84"/>
      <c r="CC254" s="84"/>
      <c r="CD254" s="84"/>
      <c r="CE254" s="84"/>
      <c r="CF254" s="84"/>
      <c r="CG254" s="84"/>
      <c r="CH254" s="84"/>
      <c r="CI254" s="84"/>
      <c r="CJ254" s="84"/>
      <c r="CK254" s="84"/>
      <c r="CL254" s="84"/>
      <c r="CM254" s="84"/>
      <c r="CN254" s="84"/>
      <c r="CO254" s="84"/>
      <c r="CP254" s="84"/>
      <c r="CQ254" s="84"/>
      <c r="CR254" s="84"/>
      <c r="CS254" s="84"/>
      <c r="CT254" s="84"/>
      <c r="CU254" s="84"/>
      <c r="CV254" s="84"/>
      <c r="CW254" s="84"/>
      <c r="CX254" s="84"/>
      <c r="CY254" s="84"/>
      <c r="CZ254" s="84"/>
      <c r="DA254" s="84"/>
      <c r="DB254" s="84"/>
      <c r="DC254" s="85"/>
    </row>
    <row r="255" customFormat="false" ht="27" hidden="false" customHeight="false" outlineLevel="0" collapsed="false">
      <c r="A255" s="87" t="n">
        <f aca="false">A254</f>
        <v>124</v>
      </c>
      <c r="B255" s="88" t="n">
        <f aca="false">B254</f>
        <v>57</v>
      </c>
      <c r="C255" s="89" t="str">
        <f aca="false">C254</f>
        <v>勤怠情報確認(受講生一覧)画面</v>
      </c>
      <c r="D255" s="90" t="str">
        <f aca="false">D254</f>
        <v>勤怠情報確認(受講生一覧)画面の新規作成</v>
      </c>
      <c r="E255" s="91" t="str">
        <f aca="false">E254</f>
        <v>講師</v>
      </c>
      <c r="F255" s="91" t="str">
        <f aca="false">F254</f>
        <v>中級</v>
      </c>
      <c r="G255" s="91" t="n">
        <f aca="false">G254</f>
        <v>0</v>
      </c>
      <c r="H255" s="113" t="str">
        <f aca="false">H254</f>
        <v>設計</v>
      </c>
      <c r="I255" s="93" t="n">
        <f aca="false">I254</f>
        <v>2.62857142857143</v>
      </c>
      <c r="J255" s="94" t="s">
        <v>33</v>
      </c>
      <c r="K255" s="95"/>
      <c r="L255" s="96"/>
      <c r="M255" s="97" t="str">
        <f aca="false">M254</f>
        <v>&lt;your name&gt;</v>
      </c>
      <c r="N255" s="98" t="n">
        <f aca="false">N254</f>
        <v>0</v>
      </c>
      <c r="O255" s="83"/>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5"/>
      <c r="AT255" s="86"/>
      <c r="AU255" s="84"/>
      <c r="AV255" s="84"/>
      <c r="AW255" s="84"/>
      <c r="AX255" s="84"/>
      <c r="AY255" s="84"/>
      <c r="AZ255" s="84"/>
      <c r="BA255" s="84"/>
      <c r="BB255" s="84"/>
      <c r="BC255" s="84"/>
      <c r="BD255" s="84"/>
      <c r="BE255" s="84"/>
      <c r="BF255" s="84"/>
      <c r="BG255" s="84"/>
      <c r="BH255" s="84"/>
      <c r="BI255" s="84"/>
      <c r="BJ255" s="84"/>
      <c r="BK255" s="84"/>
      <c r="BL255" s="84"/>
      <c r="BM255" s="84"/>
      <c r="BN255" s="84"/>
      <c r="BO255" s="84"/>
      <c r="BP255" s="84"/>
      <c r="BQ255" s="84"/>
      <c r="BR255" s="84"/>
      <c r="BS255" s="84"/>
      <c r="BT255" s="84"/>
      <c r="BU255" s="84"/>
      <c r="BV255" s="84"/>
      <c r="BW255" s="84"/>
      <c r="BX255" s="85"/>
      <c r="BY255" s="86"/>
      <c r="BZ255" s="84"/>
      <c r="CA255" s="84"/>
      <c r="CB255" s="84"/>
      <c r="CC255" s="84"/>
      <c r="CD255" s="84"/>
      <c r="CE255" s="84"/>
      <c r="CF255" s="84"/>
      <c r="CG255" s="84"/>
      <c r="CH255" s="84"/>
      <c r="CI255" s="84"/>
      <c r="CJ255" s="84"/>
      <c r="CK255" s="84"/>
      <c r="CL255" s="84"/>
      <c r="CM255" s="84"/>
      <c r="CN255" s="84"/>
      <c r="CO255" s="84"/>
      <c r="CP255" s="84"/>
      <c r="CQ255" s="84"/>
      <c r="CR255" s="84"/>
      <c r="CS255" s="84"/>
      <c r="CT255" s="84"/>
      <c r="CU255" s="84"/>
      <c r="CV255" s="84"/>
      <c r="CW255" s="84"/>
      <c r="CX255" s="84"/>
      <c r="CY255" s="84"/>
      <c r="CZ255" s="84"/>
      <c r="DA255" s="84"/>
      <c r="DB255" s="84"/>
      <c r="DC255" s="85"/>
    </row>
    <row r="256" customFormat="false" ht="27" hidden="false" customHeight="false" outlineLevel="0" collapsed="false">
      <c r="A256" s="70" t="n">
        <f aca="false">(ROW()-6)/2</f>
        <v>125</v>
      </c>
      <c r="B256" s="100" t="n">
        <f aca="false">B255</f>
        <v>57</v>
      </c>
      <c r="C256" s="101" t="str">
        <f aca="false">C255</f>
        <v>勤怠情報確認(受講生一覧)画面</v>
      </c>
      <c r="D256" s="102" t="str">
        <f aca="false">D255</f>
        <v>勤怠情報確認(受講生一覧)画面の新規作成</v>
      </c>
      <c r="E256" s="74" t="str">
        <f aca="false">E254</f>
        <v>講師</v>
      </c>
      <c r="F256" s="74" t="str">
        <f aca="false">F254</f>
        <v>中級</v>
      </c>
      <c r="G256" s="74" t="n">
        <f aca="false">G254</f>
        <v>0</v>
      </c>
      <c r="H256" s="77" t="s">
        <v>31</v>
      </c>
      <c r="I256" s="78" t="n">
        <f aca="false">変更管理台帳!$AX63</f>
        <v>3.42857142857143</v>
      </c>
      <c r="J256" s="79" t="s">
        <v>32</v>
      </c>
      <c r="K256" s="81" t="n">
        <f aca="false">IF($L254&lt;&gt;"",WORKDAY($L254,1,祝日・休校日!$B$3:$B$62),"")</f>
        <v>45895</v>
      </c>
      <c r="L256" s="81" t="n">
        <f aca="false">IF($K256&lt;&gt;"",WORKDAY($K256,$I256 -0.11,祝日・休校日!$B$3:$B$62),"")</f>
        <v>45898</v>
      </c>
      <c r="M256" s="76" t="str">
        <f aca="false">M255</f>
        <v>&lt;your name&gt;</v>
      </c>
      <c r="N256" s="82" t="n">
        <f aca="false">IF(MAX(O256:DC256)&lt;&gt;0,IF(MAX(O257:DC257)/MAX(O256:DC256)=1,1,MAX(O257:DC257)/MAX(O256:DC256)),0)</f>
        <v>0</v>
      </c>
      <c r="O256" s="83"/>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5"/>
      <c r="AT256" s="86"/>
      <c r="AU256" s="84"/>
      <c r="AV256" s="84"/>
      <c r="AW256" s="84"/>
      <c r="AX256" s="84"/>
      <c r="AY256" s="84"/>
      <c r="AZ256" s="84"/>
      <c r="BA256" s="84"/>
      <c r="BB256" s="84"/>
      <c r="BC256" s="84"/>
      <c r="BD256" s="84"/>
      <c r="BE256" s="84"/>
      <c r="BF256" s="84"/>
      <c r="BG256" s="84"/>
      <c r="BH256" s="84"/>
      <c r="BI256" s="84"/>
      <c r="BJ256" s="84"/>
      <c r="BK256" s="84"/>
      <c r="BL256" s="84"/>
      <c r="BM256" s="84"/>
      <c r="BN256" s="84"/>
      <c r="BO256" s="84"/>
      <c r="BP256" s="84"/>
      <c r="BQ256" s="84"/>
      <c r="BR256" s="84"/>
      <c r="BS256" s="84"/>
      <c r="BT256" s="84"/>
      <c r="BU256" s="84"/>
      <c r="BV256" s="84"/>
      <c r="BW256" s="84"/>
      <c r="BX256" s="85"/>
      <c r="BY256" s="86"/>
      <c r="BZ256" s="84"/>
      <c r="CA256" s="84"/>
      <c r="CB256" s="84"/>
      <c r="CC256" s="84"/>
      <c r="CD256" s="84"/>
      <c r="CE256" s="84"/>
      <c r="CF256" s="84"/>
      <c r="CG256" s="84"/>
      <c r="CH256" s="84"/>
      <c r="CI256" s="84"/>
      <c r="CJ256" s="84"/>
      <c r="CK256" s="84"/>
      <c r="CL256" s="84"/>
      <c r="CM256" s="84"/>
      <c r="CN256" s="84"/>
      <c r="CO256" s="84"/>
      <c r="CP256" s="84"/>
      <c r="CQ256" s="84"/>
      <c r="CR256" s="84"/>
      <c r="CS256" s="84"/>
      <c r="CT256" s="84"/>
      <c r="CU256" s="84"/>
      <c r="CV256" s="84"/>
      <c r="CW256" s="84"/>
      <c r="CX256" s="84"/>
      <c r="CY256" s="84"/>
      <c r="CZ256" s="84"/>
      <c r="DA256" s="84"/>
      <c r="DB256" s="84"/>
      <c r="DC256" s="85"/>
    </row>
    <row r="257" customFormat="false" ht="27" hidden="false" customHeight="false" outlineLevel="0" collapsed="false">
      <c r="A257" s="87" t="n">
        <f aca="false">A256</f>
        <v>125</v>
      </c>
      <c r="B257" s="105" t="n">
        <f aca="false">B256</f>
        <v>57</v>
      </c>
      <c r="C257" s="106" t="str">
        <f aca="false">C256</f>
        <v>勤怠情報確認(受講生一覧)画面</v>
      </c>
      <c r="D257" s="107" t="str">
        <f aca="false">D256</f>
        <v>勤怠情報確認(受講生一覧)画面の新規作成</v>
      </c>
      <c r="E257" s="91" t="str">
        <f aca="false">E256</f>
        <v>講師</v>
      </c>
      <c r="F257" s="91" t="str">
        <f aca="false">F256</f>
        <v>中級</v>
      </c>
      <c r="G257" s="91" t="n">
        <f aca="false">G256</f>
        <v>0</v>
      </c>
      <c r="H257" s="92" t="str">
        <f aca="false">H256</f>
        <v>製造</v>
      </c>
      <c r="I257" s="93" t="n">
        <f aca="false">I256</f>
        <v>3.42857142857143</v>
      </c>
      <c r="J257" s="94" t="s">
        <v>33</v>
      </c>
      <c r="K257" s="110"/>
      <c r="L257" s="96"/>
      <c r="M257" s="97" t="str">
        <f aca="false">M256</f>
        <v>&lt;your name&gt;</v>
      </c>
      <c r="N257" s="98" t="n">
        <f aca="false">N256</f>
        <v>0</v>
      </c>
      <c r="O257" s="83"/>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5"/>
      <c r="AT257" s="86"/>
      <c r="AU257" s="84"/>
      <c r="AV257" s="84"/>
      <c r="AW257" s="84"/>
      <c r="AX257" s="84"/>
      <c r="AY257" s="84"/>
      <c r="AZ257" s="84"/>
      <c r="BA257" s="84"/>
      <c r="BB257" s="84"/>
      <c r="BC257" s="84"/>
      <c r="BD257" s="84"/>
      <c r="BE257" s="84"/>
      <c r="BF257" s="84"/>
      <c r="BG257" s="84"/>
      <c r="BH257" s="84"/>
      <c r="BI257" s="84"/>
      <c r="BJ257" s="84"/>
      <c r="BK257" s="84"/>
      <c r="BL257" s="84"/>
      <c r="BM257" s="84"/>
      <c r="BN257" s="84"/>
      <c r="BO257" s="84"/>
      <c r="BP257" s="84"/>
      <c r="BQ257" s="84"/>
      <c r="BR257" s="84"/>
      <c r="BS257" s="84"/>
      <c r="BT257" s="84"/>
      <c r="BU257" s="84"/>
      <c r="BV257" s="84"/>
      <c r="BW257" s="84"/>
      <c r="BX257" s="85"/>
      <c r="BY257" s="86"/>
      <c r="BZ257" s="84"/>
      <c r="CA257" s="84"/>
      <c r="CB257" s="84"/>
      <c r="CC257" s="84"/>
      <c r="CD257" s="84"/>
      <c r="CE257" s="84"/>
      <c r="CF257" s="84"/>
      <c r="CG257" s="84"/>
      <c r="CH257" s="84"/>
      <c r="CI257" s="84"/>
      <c r="CJ257" s="84"/>
      <c r="CK257" s="84"/>
      <c r="CL257" s="84"/>
      <c r="CM257" s="84"/>
      <c r="CN257" s="84"/>
      <c r="CO257" s="84"/>
      <c r="CP257" s="84"/>
      <c r="CQ257" s="84"/>
      <c r="CR257" s="84"/>
      <c r="CS257" s="84"/>
      <c r="CT257" s="84"/>
      <c r="CU257" s="84"/>
      <c r="CV257" s="84"/>
      <c r="CW257" s="84"/>
      <c r="CX257" s="84"/>
      <c r="CY257" s="84"/>
      <c r="CZ257" s="84"/>
      <c r="DA257" s="84"/>
      <c r="DB257" s="84"/>
      <c r="DC257" s="85"/>
    </row>
    <row r="258" customFormat="false" ht="27" hidden="false" customHeight="false" outlineLevel="0" collapsed="false">
      <c r="A258" s="99" t="n">
        <f aca="false">(ROW()-6)/2</f>
        <v>126</v>
      </c>
      <c r="B258" s="100" t="n">
        <f aca="false">B257</f>
        <v>57</v>
      </c>
      <c r="C258" s="101" t="str">
        <f aca="false">C257</f>
        <v>勤怠情報確認(受講生一覧)画面</v>
      </c>
      <c r="D258" s="102" t="str">
        <f aca="false">D257</f>
        <v>勤怠情報確認(受講生一覧)画面の新規作成</v>
      </c>
      <c r="E258" s="74" t="str">
        <f aca="false">E256</f>
        <v>講師</v>
      </c>
      <c r="F258" s="74" t="str">
        <f aca="false">F256</f>
        <v>中級</v>
      </c>
      <c r="G258" s="74" t="n">
        <f aca="false">G256</f>
        <v>0</v>
      </c>
      <c r="H258" s="103" t="s">
        <v>34</v>
      </c>
      <c r="I258" s="78" t="n">
        <f aca="false">変更管理台帳!$BW63</f>
        <v>2.94285714285714</v>
      </c>
      <c r="J258" s="79" t="s">
        <v>32</v>
      </c>
      <c r="K258" s="81" t="n">
        <f aca="false">IF($L256&lt;&gt;"",WORKDAY($L256,1,祝日・休校日!$B$3:$B$62),"")</f>
        <v>45901</v>
      </c>
      <c r="L258" s="81" t="n">
        <f aca="false">IF($K258&lt;&gt;"",WORKDAY($K258,$I258 -0.11,祝日・休校日!$B$3:$B$62),"")</f>
        <v>45903</v>
      </c>
      <c r="M258" s="76" t="str">
        <f aca="false">M257</f>
        <v>&lt;your name&gt;</v>
      </c>
      <c r="N258" s="82" t="n">
        <f aca="false">IF(MAX(O258:DC258)&lt;&gt;0,IF(MAX(O259:DC259)/MAX(O258:DC258)=1,1,MAX(O259:DC259)/MAX(O258:DC258)),0)</f>
        <v>0</v>
      </c>
      <c r="O258" s="83"/>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5"/>
      <c r="AT258" s="86"/>
      <c r="AU258" s="84"/>
      <c r="AV258" s="84"/>
      <c r="AW258" s="84"/>
      <c r="AX258" s="84"/>
      <c r="AY258" s="84"/>
      <c r="AZ258" s="84"/>
      <c r="BA258" s="84"/>
      <c r="BB258" s="84"/>
      <c r="BC258" s="84"/>
      <c r="BD258" s="84"/>
      <c r="BE258" s="84"/>
      <c r="BF258" s="84"/>
      <c r="BG258" s="84"/>
      <c r="BH258" s="84"/>
      <c r="BI258" s="84"/>
      <c r="BJ258" s="84"/>
      <c r="BK258" s="84"/>
      <c r="BL258" s="84"/>
      <c r="BM258" s="84"/>
      <c r="BN258" s="84"/>
      <c r="BO258" s="84"/>
      <c r="BP258" s="84"/>
      <c r="BQ258" s="84"/>
      <c r="BR258" s="84"/>
      <c r="BS258" s="84"/>
      <c r="BT258" s="84"/>
      <c r="BU258" s="84"/>
      <c r="BV258" s="84"/>
      <c r="BW258" s="84"/>
      <c r="BX258" s="85"/>
      <c r="BY258" s="86"/>
      <c r="BZ258" s="84"/>
      <c r="CA258" s="84"/>
      <c r="CB258" s="84"/>
      <c r="CC258" s="84"/>
      <c r="CD258" s="84"/>
      <c r="CE258" s="84"/>
      <c r="CF258" s="84"/>
      <c r="CG258" s="84"/>
      <c r="CH258" s="84"/>
      <c r="CI258" s="84"/>
      <c r="CJ258" s="84"/>
      <c r="CK258" s="84"/>
      <c r="CL258" s="84"/>
      <c r="CM258" s="84"/>
      <c r="CN258" s="84"/>
      <c r="CO258" s="84"/>
      <c r="CP258" s="84"/>
      <c r="CQ258" s="84"/>
      <c r="CR258" s="84"/>
      <c r="CS258" s="84"/>
      <c r="CT258" s="84"/>
      <c r="CU258" s="84"/>
      <c r="CV258" s="84"/>
      <c r="CW258" s="84"/>
      <c r="CX258" s="84"/>
      <c r="CY258" s="84"/>
      <c r="CZ258" s="84"/>
      <c r="DA258" s="84"/>
      <c r="DB258" s="84"/>
      <c r="DC258" s="85"/>
    </row>
    <row r="259" customFormat="false" ht="27" hidden="false" customHeight="false" outlineLevel="0" collapsed="false">
      <c r="A259" s="104" t="n">
        <f aca="false">A258</f>
        <v>126</v>
      </c>
      <c r="B259" s="105" t="n">
        <f aca="false">B258</f>
        <v>57</v>
      </c>
      <c r="C259" s="106" t="str">
        <f aca="false">C258</f>
        <v>勤怠情報確認(受講生一覧)画面</v>
      </c>
      <c r="D259" s="107" t="str">
        <f aca="false">D258</f>
        <v>勤怠情報確認(受講生一覧)画面の新規作成</v>
      </c>
      <c r="E259" s="91" t="str">
        <f aca="false">E258</f>
        <v>講師</v>
      </c>
      <c r="F259" s="91" t="str">
        <f aca="false">F258</f>
        <v>中級</v>
      </c>
      <c r="G259" s="91" t="n">
        <f aca="false">G258</f>
        <v>0</v>
      </c>
      <c r="H259" s="108" t="str">
        <f aca="false">H258</f>
        <v>試験</v>
      </c>
      <c r="I259" s="109" t="n">
        <f aca="false">I258</f>
        <v>2.94285714285714</v>
      </c>
      <c r="J259" s="94" t="s">
        <v>33</v>
      </c>
      <c r="K259" s="110"/>
      <c r="L259" s="96"/>
      <c r="M259" s="97" t="str">
        <f aca="false">M258</f>
        <v>&lt;your name&gt;</v>
      </c>
      <c r="N259" s="98" t="n">
        <f aca="false">N258</f>
        <v>0</v>
      </c>
      <c r="O259" s="83"/>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5"/>
      <c r="AT259" s="86"/>
      <c r="AU259" s="84"/>
      <c r="AV259" s="84"/>
      <c r="AW259" s="84"/>
      <c r="AX259" s="84"/>
      <c r="AY259" s="84"/>
      <c r="AZ259" s="84"/>
      <c r="BA259" s="84"/>
      <c r="BB259" s="84"/>
      <c r="BC259" s="84"/>
      <c r="BD259" s="84"/>
      <c r="BE259" s="84"/>
      <c r="BF259" s="84"/>
      <c r="BG259" s="84"/>
      <c r="BH259" s="84"/>
      <c r="BI259" s="84"/>
      <c r="BJ259" s="84"/>
      <c r="BK259" s="84"/>
      <c r="BL259" s="84"/>
      <c r="BM259" s="84"/>
      <c r="BN259" s="84"/>
      <c r="BO259" s="84"/>
      <c r="BP259" s="84"/>
      <c r="BQ259" s="84"/>
      <c r="BR259" s="84"/>
      <c r="BS259" s="84"/>
      <c r="BT259" s="84"/>
      <c r="BU259" s="84"/>
      <c r="BV259" s="84"/>
      <c r="BW259" s="84"/>
      <c r="BX259" s="85"/>
      <c r="BY259" s="86"/>
      <c r="BZ259" s="84"/>
      <c r="CA259" s="84"/>
      <c r="CB259" s="84"/>
      <c r="CC259" s="84"/>
      <c r="CD259" s="84"/>
      <c r="CE259" s="84"/>
      <c r="CF259" s="84"/>
      <c r="CG259" s="84"/>
      <c r="CH259" s="84"/>
      <c r="CI259" s="84"/>
      <c r="CJ259" s="84"/>
      <c r="CK259" s="84"/>
      <c r="CL259" s="84"/>
      <c r="CM259" s="84"/>
      <c r="CN259" s="84"/>
      <c r="CO259" s="84"/>
      <c r="CP259" s="84"/>
      <c r="CQ259" s="84"/>
      <c r="CR259" s="84"/>
      <c r="CS259" s="84"/>
      <c r="CT259" s="84"/>
      <c r="CU259" s="84"/>
      <c r="CV259" s="84"/>
      <c r="CW259" s="84"/>
      <c r="CX259" s="84"/>
      <c r="CY259" s="84"/>
      <c r="CZ259" s="84"/>
      <c r="DA259" s="84"/>
      <c r="DB259" s="84"/>
      <c r="DC259" s="85"/>
    </row>
    <row r="260" customFormat="false" ht="27" hidden="false" customHeight="false" outlineLevel="0" collapsed="false">
      <c r="A260" s="70" t="n">
        <f aca="false">(ROW()-6)/2</f>
        <v>127</v>
      </c>
      <c r="B260" s="71" t="n">
        <f aca="false">変更管理台帳!$A64</f>
        <v>58</v>
      </c>
      <c r="C260" s="72" t="str">
        <f aca="false">変更管理台帳!$B64</f>
        <v>勤怠一括登録画面</v>
      </c>
      <c r="D260" s="73" t="str">
        <f aca="false">変更管理台帳!$C64</f>
        <v>勤怠一括登録画面の新規作成</v>
      </c>
      <c r="E260" s="74" t="str">
        <f aca="false">変更管理台帳!$G64</f>
        <v>講師</v>
      </c>
      <c r="F260" s="75" t="str">
        <f aca="false">変更管理台帳!$K64</f>
        <v>上級</v>
      </c>
      <c r="G260" s="76" t="str">
        <f aca="false">変更管理台帳!$L64</f>
        <v>B</v>
      </c>
      <c r="H260" s="77" t="s">
        <v>31</v>
      </c>
      <c r="I260" s="78" t="n">
        <f aca="false">変更管理台帳!$AX64</f>
        <v>6.34285714285714</v>
      </c>
      <c r="J260" s="79" t="s">
        <v>32</v>
      </c>
      <c r="K260" s="80" t="n">
        <v>45904</v>
      </c>
      <c r="L260" s="81" t="n">
        <f aca="false">IF($K260&lt;&gt;"",WORKDAY($K260,$I260 -0.11,祝日・休校日!$B$3:$B$62),"")</f>
        <v>45912</v>
      </c>
      <c r="M260" s="76" t="s">
        <v>35</v>
      </c>
      <c r="N260" s="82" t="n">
        <f aca="false">IF(MAX(O260:DC260)&lt;&gt;0,IF(MAX(O261:DC261)/MAX(O260:DC260)=1,1,MAX(O261:DC261)/MAX(O260:DC260)),0)</f>
        <v>0</v>
      </c>
      <c r="O260" s="83"/>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5"/>
      <c r="AT260" s="86"/>
      <c r="AU260" s="84"/>
      <c r="AV260" s="84"/>
      <c r="AW260" s="84"/>
      <c r="AX260" s="84"/>
      <c r="AY260" s="84"/>
      <c r="AZ260" s="84"/>
      <c r="BA260" s="84"/>
      <c r="BB260" s="84"/>
      <c r="BC260" s="84"/>
      <c r="BD260" s="84"/>
      <c r="BE260" s="84"/>
      <c r="BF260" s="84"/>
      <c r="BG260" s="84"/>
      <c r="BH260" s="84"/>
      <c r="BI260" s="84"/>
      <c r="BJ260" s="84"/>
      <c r="BK260" s="84"/>
      <c r="BL260" s="84"/>
      <c r="BM260" s="84"/>
      <c r="BN260" s="84"/>
      <c r="BO260" s="84"/>
      <c r="BP260" s="84"/>
      <c r="BQ260" s="84"/>
      <c r="BR260" s="84"/>
      <c r="BS260" s="84"/>
      <c r="BT260" s="84"/>
      <c r="BU260" s="84"/>
      <c r="BV260" s="84"/>
      <c r="BW260" s="84"/>
      <c r="BX260" s="85"/>
      <c r="BY260" s="86"/>
      <c r="BZ260" s="84"/>
      <c r="CA260" s="84"/>
      <c r="CB260" s="84"/>
      <c r="CC260" s="84"/>
      <c r="CD260" s="84"/>
      <c r="CE260" s="84"/>
      <c r="CF260" s="84"/>
      <c r="CG260" s="84"/>
      <c r="CH260" s="84"/>
      <c r="CI260" s="84"/>
      <c r="CJ260" s="84"/>
      <c r="CK260" s="84"/>
      <c r="CL260" s="84"/>
      <c r="CM260" s="84"/>
      <c r="CN260" s="84"/>
      <c r="CO260" s="84"/>
      <c r="CP260" s="84"/>
      <c r="CQ260" s="84"/>
      <c r="CR260" s="84"/>
      <c r="CS260" s="84"/>
      <c r="CT260" s="84"/>
      <c r="CU260" s="84"/>
      <c r="CV260" s="84"/>
      <c r="CW260" s="84"/>
      <c r="CX260" s="84"/>
      <c r="CY260" s="84"/>
      <c r="CZ260" s="84"/>
      <c r="DA260" s="84"/>
      <c r="DB260" s="84"/>
      <c r="DC260" s="85"/>
    </row>
    <row r="261" customFormat="false" ht="27" hidden="false" customHeight="false" outlineLevel="0" collapsed="false">
      <c r="A261" s="87" t="n">
        <f aca="false">A260</f>
        <v>127</v>
      </c>
      <c r="B261" s="88" t="n">
        <f aca="false">B260</f>
        <v>58</v>
      </c>
      <c r="C261" s="89" t="str">
        <f aca="false">C260</f>
        <v>勤怠一括登録画面</v>
      </c>
      <c r="D261" s="90" t="str">
        <f aca="false">D260</f>
        <v>勤怠一括登録画面の新規作成</v>
      </c>
      <c r="E261" s="91" t="str">
        <f aca="false">E260</f>
        <v>講師</v>
      </c>
      <c r="F261" s="91" t="str">
        <f aca="false">F260</f>
        <v>上級</v>
      </c>
      <c r="G261" s="91" t="str">
        <f aca="false">G260</f>
        <v>B</v>
      </c>
      <c r="H261" s="92" t="str">
        <f aca="false">H260</f>
        <v>製造</v>
      </c>
      <c r="I261" s="93" t="n">
        <f aca="false">I260</f>
        <v>6.34285714285714</v>
      </c>
      <c r="J261" s="94" t="s">
        <v>33</v>
      </c>
      <c r="K261" s="110"/>
      <c r="L261" s="96"/>
      <c r="M261" s="97" t="str">
        <f aca="false">M260</f>
        <v>&lt;your name&gt;</v>
      </c>
      <c r="N261" s="98" t="n">
        <f aca="false">N260</f>
        <v>0</v>
      </c>
      <c r="O261" s="83"/>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5"/>
      <c r="AT261" s="86"/>
      <c r="AU261" s="84"/>
      <c r="AV261" s="84"/>
      <c r="AW261" s="84"/>
      <c r="AX261" s="84"/>
      <c r="AY261" s="84"/>
      <c r="AZ261" s="84"/>
      <c r="BA261" s="84"/>
      <c r="BB261" s="84"/>
      <c r="BC261" s="84"/>
      <c r="BD261" s="84"/>
      <c r="BE261" s="84"/>
      <c r="BF261" s="84"/>
      <c r="BG261" s="84"/>
      <c r="BH261" s="84"/>
      <c r="BI261" s="84"/>
      <c r="BJ261" s="84"/>
      <c r="BK261" s="84"/>
      <c r="BL261" s="84"/>
      <c r="BM261" s="84"/>
      <c r="BN261" s="84"/>
      <c r="BO261" s="84"/>
      <c r="BP261" s="84"/>
      <c r="BQ261" s="84"/>
      <c r="BR261" s="84"/>
      <c r="BS261" s="84"/>
      <c r="BT261" s="84"/>
      <c r="BU261" s="84"/>
      <c r="BV261" s="84"/>
      <c r="BW261" s="84"/>
      <c r="BX261" s="85"/>
      <c r="BY261" s="86"/>
      <c r="BZ261" s="84"/>
      <c r="CA261" s="84"/>
      <c r="CB261" s="84"/>
      <c r="CC261" s="84"/>
      <c r="CD261" s="84"/>
      <c r="CE261" s="84"/>
      <c r="CF261" s="84"/>
      <c r="CG261" s="84"/>
      <c r="CH261" s="84"/>
      <c r="CI261" s="84"/>
      <c r="CJ261" s="84"/>
      <c r="CK261" s="84"/>
      <c r="CL261" s="84"/>
      <c r="CM261" s="84"/>
      <c r="CN261" s="84"/>
      <c r="CO261" s="84"/>
      <c r="CP261" s="84"/>
      <c r="CQ261" s="84"/>
      <c r="CR261" s="84"/>
      <c r="CS261" s="84"/>
      <c r="CT261" s="84"/>
      <c r="CU261" s="84"/>
      <c r="CV261" s="84"/>
      <c r="CW261" s="84"/>
      <c r="CX261" s="84"/>
      <c r="CY261" s="84"/>
      <c r="CZ261" s="84"/>
      <c r="DA261" s="84"/>
      <c r="DB261" s="84"/>
      <c r="DC261" s="85"/>
    </row>
    <row r="262" customFormat="false" ht="27" hidden="false" customHeight="false" outlineLevel="0" collapsed="false">
      <c r="A262" s="99" t="n">
        <f aca="false">(ROW()-6)/2</f>
        <v>128</v>
      </c>
      <c r="B262" s="100" t="n">
        <f aca="false">B261</f>
        <v>58</v>
      </c>
      <c r="C262" s="101" t="str">
        <f aca="false">C261</f>
        <v>勤怠一括登録画面</v>
      </c>
      <c r="D262" s="102" t="str">
        <f aca="false">D261</f>
        <v>勤怠一括登録画面の新規作成</v>
      </c>
      <c r="E262" s="74" t="str">
        <f aca="false">E260</f>
        <v>講師</v>
      </c>
      <c r="F262" s="74" t="str">
        <f aca="false">F260</f>
        <v>上級</v>
      </c>
      <c r="G262" s="74" t="str">
        <f aca="false">G260</f>
        <v>B</v>
      </c>
      <c r="H262" s="103" t="s">
        <v>34</v>
      </c>
      <c r="I262" s="78" t="n">
        <f aca="false">変更管理台帳!$BW64</f>
        <v>3.97142857142857</v>
      </c>
      <c r="J262" s="79" t="s">
        <v>32</v>
      </c>
      <c r="K262" s="81" t="n">
        <f aca="false">IF($L260&lt;&gt;"",WORKDAY($L260,1,祝日・休校日!$B$3:$B$62),"")</f>
        <v>45915</v>
      </c>
      <c r="L262" s="81" t="n">
        <f aca="false">IF($K262&lt;&gt;"",WORKDAY($K262,$I262 -0.11,祝日・休校日!$B$3:$B$62),"")</f>
        <v>45918</v>
      </c>
      <c r="M262" s="76" t="str">
        <f aca="false">M261</f>
        <v>&lt;your name&gt;</v>
      </c>
      <c r="N262" s="82" t="n">
        <f aca="false">IF(MAX(O262:DC262)&lt;&gt;0,IF(MAX(O263:DC263)/MAX(O262:DC262)=1,1,MAX(O263:DC263)/MAX(O262:DC262)),0)</f>
        <v>0</v>
      </c>
      <c r="O262" s="83"/>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5"/>
      <c r="AT262" s="86"/>
      <c r="AU262" s="84"/>
      <c r="AV262" s="84"/>
      <c r="AW262" s="84"/>
      <c r="AX262" s="84"/>
      <c r="AY262" s="84"/>
      <c r="AZ262" s="84"/>
      <c r="BA262" s="84"/>
      <c r="BB262" s="84"/>
      <c r="BC262" s="84"/>
      <c r="BD262" s="84"/>
      <c r="BE262" s="84"/>
      <c r="BF262" s="84"/>
      <c r="BG262" s="84"/>
      <c r="BH262" s="84"/>
      <c r="BI262" s="84"/>
      <c r="BJ262" s="84"/>
      <c r="BK262" s="84"/>
      <c r="BL262" s="84"/>
      <c r="BM262" s="84"/>
      <c r="BN262" s="84"/>
      <c r="BO262" s="84"/>
      <c r="BP262" s="84"/>
      <c r="BQ262" s="84"/>
      <c r="BR262" s="84"/>
      <c r="BS262" s="84"/>
      <c r="BT262" s="84"/>
      <c r="BU262" s="84"/>
      <c r="BV262" s="84"/>
      <c r="BW262" s="84"/>
      <c r="BX262" s="85"/>
      <c r="BY262" s="86"/>
      <c r="BZ262" s="84"/>
      <c r="CA262" s="84"/>
      <c r="CB262" s="84"/>
      <c r="CC262" s="84"/>
      <c r="CD262" s="84"/>
      <c r="CE262" s="84"/>
      <c r="CF262" s="84"/>
      <c r="CG262" s="84"/>
      <c r="CH262" s="84"/>
      <c r="CI262" s="84"/>
      <c r="CJ262" s="84"/>
      <c r="CK262" s="84"/>
      <c r="CL262" s="84"/>
      <c r="CM262" s="84"/>
      <c r="CN262" s="84"/>
      <c r="CO262" s="84"/>
      <c r="CP262" s="84"/>
      <c r="CQ262" s="84"/>
      <c r="CR262" s="84"/>
      <c r="CS262" s="84"/>
      <c r="CT262" s="84"/>
      <c r="CU262" s="84"/>
      <c r="CV262" s="84"/>
      <c r="CW262" s="84"/>
      <c r="CX262" s="84"/>
      <c r="CY262" s="84"/>
      <c r="CZ262" s="84"/>
      <c r="DA262" s="84"/>
      <c r="DB262" s="84"/>
      <c r="DC262" s="85"/>
    </row>
    <row r="263" customFormat="false" ht="27" hidden="false" customHeight="false" outlineLevel="0" collapsed="false">
      <c r="A263" s="104" t="n">
        <f aca="false">A262</f>
        <v>128</v>
      </c>
      <c r="B263" s="105" t="n">
        <f aca="false">B262</f>
        <v>58</v>
      </c>
      <c r="C263" s="106" t="str">
        <f aca="false">C262</f>
        <v>勤怠一括登録画面</v>
      </c>
      <c r="D263" s="107" t="str">
        <f aca="false">D262</f>
        <v>勤怠一括登録画面の新規作成</v>
      </c>
      <c r="E263" s="91" t="str">
        <f aca="false">E262</f>
        <v>講師</v>
      </c>
      <c r="F263" s="91" t="str">
        <f aca="false">F262</f>
        <v>上級</v>
      </c>
      <c r="G263" s="91" t="str">
        <f aca="false">G262</f>
        <v>B</v>
      </c>
      <c r="H263" s="108" t="str">
        <f aca="false">H262</f>
        <v>試験</v>
      </c>
      <c r="I263" s="109" t="n">
        <f aca="false">I262</f>
        <v>3.97142857142857</v>
      </c>
      <c r="J263" s="94" t="s">
        <v>33</v>
      </c>
      <c r="K263" s="110"/>
      <c r="L263" s="96"/>
      <c r="M263" s="97" t="str">
        <f aca="false">M262</f>
        <v>&lt;your name&gt;</v>
      </c>
      <c r="N263" s="98" t="n">
        <f aca="false">N262</f>
        <v>0</v>
      </c>
      <c r="O263" s="83"/>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5"/>
      <c r="AT263" s="86"/>
      <c r="AU263" s="84"/>
      <c r="AV263" s="84"/>
      <c r="AW263" s="84"/>
      <c r="AX263" s="84"/>
      <c r="AY263" s="84"/>
      <c r="AZ263" s="84"/>
      <c r="BA263" s="84"/>
      <c r="BB263" s="84"/>
      <c r="BC263" s="84"/>
      <c r="BD263" s="84"/>
      <c r="BE263" s="84"/>
      <c r="BF263" s="84"/>
      <c r="BG263" s="84"/>
      <c r="BH263" s="84"/>
      <c r="BI263" s="84"/>
      <c r="BJ263" s="84"/>
      <c r="BK263" s="84"/>
      <c r="BL263" s="84"/>
      <c r="BM263" s="84"/>
      <c r="BN263" s="84"/>
      <c r="BO263" s="84"/>
      <c r="BP263" s="84"/>
      <c r="BQ263" s="84"/>
      <c r="BR263" s="84"/>
      <c r="BS263" s="84"/>
      <c r="BT263" s="84"/>
      <c r="BU263" s="84"/>
      <c r="BV263" s="84"/>
      <c r="BW263" s="84"/>
      <c r="BX263" s="85"/>
      <c r="BY263" s="86"/>
      <c r="BZ263" s="84"/>
      <c r="CA263" s="84"/>
      <c r="CB263" s="84"/>
      <c r="CC263" s="84"/>
      <c r="CD263" s="84"/>
      <c r="CE263" s="84"/>
      <c r="CF263" s="84"/>
      <c r="CG263" s="84"/>
      <c r="CH263" s="84"/>
      <c r="CI263" s="84"/>
      <c r="CJ263" s="84"/>
      <c r="CK263" s="84"/>
      <c r="CL263" s="84"/>
      <c r="CM263" s="84"/>
      <c r="CN263" s="84"/>
      <c r="CO263" s="84"/>
      <c r="CP263" s="84"/>
      <c r="CQ263" s="84"/>
      <c r="CR263" s="84"/>
      <c r="CS263" s="84"/>
      <c r="CT263" s="84"/>
      <c r="CU263" s="84"/>
      <c r="CV263" s="84"/>
      <c r="CW263" s="84"/>
      <c r="CX263" s="84"/>
      <c r="CY263" s="84"/>
      <c r="CZ263" s="84"/>
      <c r="DA263" s="84"/>
      <c r="DB263" s="84"/>
      <c r="DC263" s="85"/>
    </row>
    <row r="264" customFormat="false" ht="24" hidden="true" customHeight="false" outlineLevel="0" collapsed="false">
      <c r="A264" s="70" t="n">
        <f aca="false">(ROW()-6)/2</f>
        <v>129</v>
      </c>
      <c r="B264" s="71" t="n">
        <f aca="false">変更管理台帳!$A65</f>
        <v>59</v>
      </c>
      <c r="C264" s="72" t="str">
        <f aca="false">変更管理台帳!$B65</f>
        <v>引継面談／会場見学 スケジュール一覧画面</v>
      </c>
      <c r="D264" s="73" t="str">
        <f aca="false">変更管理台帳!$C65</f>
        <v>引継面談／会場見学 スケジュール一覧画面の新規作成</v>
      </c>
      <c r="E264" s="74" t="str">
        <f aca="false">変更管理台帳!$G65</f>
        <v>講師</v>
      </c>
      <c r="F264" s="75" t="str">
        <f aca="false">変更管理台帳!$K65</f>
        <v>中級</v>
      </c>
      <c r="G264" s="76" t="str">
        <f aca="false">変更管理台帳!$L65</f>
        <v>B</v>
      </c>
      <c r="H264" s="112" t="s">
        <v>36</v>
      </c>
      <c r="I264" s="78" t="n">
        <f aca="false">変更管理台帳!$AE65</f>
        <v>1.75714285714286</v>
      </c>
      <c r="J264" s="79" t="s">
        <v>32</v>
      </c>
      <c r="K264" s="80" t="n">
        <v>45384</v>
      </c>
      <c r="L264" s="81" t="n">
        <f aca="false">IF($K264&lt;&gt;"",WORKDAY($K264,$I264 -0.11,祝日・休校日!$B$3:$B$62),"")</f>
        <v>45385</v>
      </c>
      <c r="M264" s="76"/>
      <c r="N264" s="82" t="n">
        <f aca="false">IF(MAX(O264:DC264)&lt;&gt;0,IF(MAX(O265:DC265)/MAX(O264:DC264)=1,1,MAX(O265:DC265)/MAX(O264:DC264)),0)</f>
        <v>0</v>
      </c>
      <c r="O264" s="83"/>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5"/>
      <c r="AT264" s="86"/>
      <c r="AU264" s="84"/>
      <c r="AV264" s="84"/>
      <c r="AW264" s="84"/>
      <c r="AX264" s="84"/>
      <c r="AY264" s="84"/>
      <c r="AZ264" s="84"/>
      <c r="BA264" s="84"/>
      <c r="BB264" s="84"/>
      <c r="BC264" s="84"/>
      <c r="BD264" s="84"/>
      <c r="BE264" s="84"/>
      <c r="BF264" s="84"/>
      <c r="BG264" s="84"/>
      <c r="BH264" s="84"/>
      <c r="BI264" s="84"/>
      <c r="BJ264" s="84"/>
      <c r="BK264" s="84"/>
      <c r="BL264" s="84"/>
      <c r="BM264" s="84"/>
      <c r="BN264" s="84"/>
      <c r="BO264" s="84"/>
      <c r="BP264" s="84"/>
      <c r="BQ264" s="84"/>
      <c r="BR264" s="84"/>
      <c r="BS264" s="84"/>
      <c r="BT264" s="84"/>
      <c r="BU264" s="84"/>
      <c r="BV264" s="84"/>
      <c r="BW264" s="84"/>
      <c r="BX264" s="85"/>
      <c r="BY264" s="86"/>
      <c r="BZ264" s="84"/>
      <c r="CA264" s="84"/>
      <c r="CB264" s="84"/>
      <c r="CC264" s="84"/>
      <c r="CD264" s="84"/>
      <c r="CE264" s="84"/>
      <c r="CF264" s="84"/>
      <c r="CG264" s="84"/>
      <c r="CH264" s="84"/>
      <c r="CI264" s="84"/>
      <c r="CJ264" s="84"/>
      <c r="CK264" s="84"/>
      <c r="CL264" s="84"/>
      <c r="CM264" s="84"/>
      <c r="CN264" s="84"/>
      <c r="CO264" s="84"/>
      <c r="CP264" s="84"/>
      <c r="CQ264" s="84"/>
      <c r="CR264" s="84"/>
      <c r="CS264" s="84"/>
      <c r="CT264" s="84"/>
      <c r="CU264" s="84"/>
      <c r="CV264" s="84"/>
      <c r="CW264" s="84"/>
      <c r="CX264" s="84"/>
      <c r="CY264" s="84"/>
      <c r="CZ264" s="84"/>
      <c r="DA264" s="84"/>
      <c r="DB264" s="84"/>
      <c r="DC264" s="85"/>
    </row>
    <row r="265" customFormat="false" ht="24" hidden="true" customHeight="false" outlineLevel="0" collapsed="false">
      <c r="A265" s="87" t="n">
        <f aca="false">A264</f>
        <v>129</v>
      </c>
      <c r="B265" s="88" t="n">
        <f aca="false">B264</f>
        <v>59</v>
      </c>
      <c r="C265" s="89" t="str">
        <f aca="false">C264</f>
        <v>引継面談／会場見学 スケジュール一覧画面</v>
      </c>
      <c r="D265" s="90" t="str">
        <f aca="false">D264</f>
        <v>引継面談／会場見学 スケジュール一覧画面の新規作成</v>
      </c>
      <c r="E265" s="91" t="str">
        <f aca="false">E264</f>
        <v>講師</v>
      </c>
      <c r="F265" s="91" t="str">
        <f aca="false">F264</f>
        <v>中級</v>
      </c>
      <c r="G265" s="91" t="str">
        <f aca="false">G264</f>
        <v>B</v>
      </c>
      <c r="H265" s="113" t="str">
        <f aca="false">H264</f>
        <v>設計</v>
      </c>
      <c r="I265" s="93" t="n">
        <f aca="false">I264</f>
        <v>1.75714285714286</v>
      </c>
      <c r="J265" s="94" t="s">
        <v>33</v>
      </c>
      <c r="K265" s="95"/>
      <c r="L265" s="96"/>
      <c r="M265" s="97" t="n">
        <f aca="false">M264</f>
        <v>0</v>
      </c>
      <c r="N265" s="98" t="n">
        <f aca="false">N264</f>
        <v>0</v>
      </c>
      <c r="O265" s="83"/>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5"/>
      <c r="AT265" s="86"/>
      <c r="AU265" s="84"/>
      <c r="AV265" s="84"/>
      <c r="AW265" s="84"/>
      <c r="AX265" s="84"/>
      <c r="AY265" s="84"/>
      <c r="AZ265" s="84"/>
      <c r="BA265" s="84"/>
      <c r="BB265" s="84"/>
      <c r="BC265" s="84"/>
      <c r="BD265" s="84"/>
      <c r="BE265" s="84"/>
      <c r="BF265" s="84"/>
      <c r="BG265" s="84"/>
      <c r="BH265" s="84"/>
      <c r="BI265" s="84"/>
      <c r="BJ265" s="84"/>
      <c r="BK265" s="84"/>
      <c r="BL265" s="84"/>
      <c r="BM265" s="84"/>
      <c r="BN265" s="84"/>
      <c r="BO265" s="84"/>
      <c r="BP265" s="84"/>
      <c r="BQ265" s="84"/>
      <c r="BR265" s="84"/>
      <c r="BS265" s="84"/>
      <c r="BT265" s="84"/>
      <c r="BU265" s="84"/>
      <c r="BV265" s="84"/>
      <c r="BW265" s="84"/>
      <c r="BX265" s="85"/>
      <c r="BY265" s="86"/>
      <c r="BZ265" s="84"/>
      <c r="CA265" s="84"/>
      <c r="CB265" s="84"/>
      <c r="CC265" s="84"/>
      <c r="CD265" s="84"/>
      <c r="CE265" s="84"/>
      <c r="CF265" s="84"/>
      <c r="CG265" s="84"/>
      <c r="CH265" s="84"/>
      <c r="CI265" s="84"/>
      <c r="CJ265" s="84"/>
      <c r="CK265" s="84"/>
      <c r="CL265" s="84"/>
      <c r="CM265" s="84"/>
      <c r="CN265" s="84"/>
      <c r="CO265" s="84"/>
      <c r="CP265" s="84"/>
      <c r="CQ265" s="84"/>
      <c r="CR265" s="84"/>
      <c r="CS265" s="84"/>
      <c r="CT265" s="84"/>
      <c r="CU265" s="84"/>
      <c r="CV265" s="84"/>
      <c r="CW265" s="84"/>
      <c r="CX265" s="84"/>
      <c r="CY265" s="84"/>
      <c r="CZ265" s="84"/>
      <c r="DA265" s="84"/>
      <c r="DB265" s="84"/>
      <c r="DC265" s="85"/>
    </row>
    <row r="266" customFormat="false" ht="24" hidden="true" customHeight="false" outlineLevel="0" collapsed="false">
      <c r="A266" s="70" t="n">
        <f aca="false">(ROW()-6)/2</f>
        <v>130</v>
      </c>
      <c r="B266" s="100" t="n">
        <f aca="false">B265</f>
        <v>59</v>
      </c>
      <c r="C266" s="101" t="str">
        <f aca="false">C265</f>
        <v>引継面談／会場見学 スケジュール一覧画面</v>
      </c>
      <c r="D266" s="102" t="str">
        <f aca="false">D265</f>
        <v>引継面談／会場見学 スケジュール一覧画面の新規作成</v>
      </c>
      <c r="E266" s="74" t="str">
        <f aca="false">E264</f>
        <v>講師</v>
      </c>
      <c r="F266" s="74" t="str">
        <f aca="false">F264</f>
        <v>中級</v>
      </c>
      <c r="G266" s="74" t="str">
        <f aca="false">G264</f>
        <v>B</v>
      </c>
      <c r="H266" s="77" t="s">
        <v>31</v>
      </c>
      <c r="I266" s="78" t="n">
        <f aca="false">変更管理台帳!$AX65</f>
        <v>2.82857142857143</v>
      </c>
      <c r="J266" s="79" t="s">
        <v>32</v>
      </c>
      <c r="K266" s="81" t="n">
        <f aca="false">IF($L264&lt;&gt;"",WORKDAY($L264,1,祝日・休校日!$B$3:$B$62),"")</f>
        <v>45386</v>
      </c>
      <c r="L266" s="81" t="n">
        <f aca="false">IF($K266&lt;&gt;"",WORKDAY($K266,$I266 -0.11,祝日・休校日!$B$3:$B$62),"")</f>
        <v>45390</v>
      </c>
      <c r="M266" s="76" t="n">
        <f aca="false">M265</f>
        <v>0</v>
      </c>
      <c r="N266" s="82" t="n">
        <f aca="false">IF(MAX(O266:DC266)&lt;&gt;0,IF(MAX(O267:DC267)/MAX(O266:DC266)=1,1,MAX(O267:DC267)/MAX(O266:DC266)),0)</f>
        <v>0</v>
      </c>
      <c r="O266" s="83"/>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5"/>
      <c r="AT266" s="86"/>
      <c r="AU266" s="84"/>
      <c r="AV266" s="84"/>
      <c r="AW266" s="84"/>
      <c r="AX266" s="84"/>
      <c r="AY266" s="84"/>
      <c r="AZ266" s="84"/>
      <c r="BA266" s="84"/>
      <c r="BB266" s="84"/>
      <c r="BC266" s="84"/>
      <c r="BD266" s="84"/>
      <c r="BE266" s="84"/>
      <c r="BF266" s="84"/>
      <c r="BG266" s="84"/>
      <c r="BH266" s="84"/>
      <c r="BI266" s="84"/>
      <c r="BJ266" s="84"/>
      <c r="BK266" s="84"/>
      <c r="BL266" s="84"/>
      <c r="BM266" s="84"/>
      <c r="BN266" s="84"/>
      <c r="BO266" s="84"/>
      <c r="BP266" s="84"/>
      <c r="BQ266" s="84"/>
      <c r="BR266" s="84"/>
      <c r="BS266" s="84"/>
      <c r="BT266" s="84"/>
      <c r="BU266" s="84"/>
      <c r="BV266" s="84"/>
      <c r="BW266" s="84"/>
      <c r="BX266" s="85"/>
      <c r="BY266" s="86"/>
      <c r="BZ266" s="84"/>
      <c r="CA266" s="84"/>
      <c r="CB266" s="84"/>
      <c r="CC266" s="84"/>
      <c r="CD266" s="84"/>
      <c r="CE266" s="84"/>
      <c r="CF266" s="84"/>
      <c r="CG266" s="84"/>
      <c r="CH266" s="84"/>
      <c r="CI266" s="84"/>
      <c r="CJ266" s="84"/>
      <c r="CK266" s="84"/>
      <c r="CL266" s="84"/>
      <c r="CM266" s="84"/>
      <c r="CN266" s="84"/>
      <c r="CO266" s="84"/>
      <c r="CP266" s="84"/>
      <c r="CQ266" s="84"/>
      <c r="CR266" s="84"/>
      <c r="CS266" s="84"/>
      <c r="CT266" s="84"/>
      <c r="CU266" s="84"/>
      <c r="CV266" s="84"/>
      <c r="CW266" s="84"/>
      <c r="CX266" s="84"/>
      <c r="CY266" s="84"/>
      <c r="CZ266" s="84"/>
      <c r="DA266" s="84"/>
      <c r="DB266" s="84"/>
      <c r="DC266" s="85"/>
    </row>
    <row r="267" customFormat="false" ht="24" hidden="true" customHeight="false" outlineLevel="0" collapsed="false">
      <c r="A267" s="87" t="n">
        <f aca="false">A266</f>
        <v>130</v>
      </c>
      <c r="B267" s="105" t="n">
        <f aca="false">B266</f>
        <v>59</v>
      </c>
      <c r="C267" s="106" t="str">
        <f aca="false">C266</f>
        <v>引継面談／会場見学 スケジュール一覧画面</v>
      </c>
      <c r="D267" s="107" t="str">
        <f aca="false">D266</f>
        <v>引継面談／会場見学 スケジュール一覧画面の新規作成</v>
      </c>
      <c r="E267" s="91" t="str">
        <f aca="false">E266</f>
        <v>講師</v>
      </c>
      <c r="F267" s="91" t="str">
        <f aca="false">F266</f>
        <v>中級</v>
      </c>
      <c r="G267" s="91" t="str">
        <f aca="false">G266</f>
        <v>B</v>
      </c>
      <c r="H267" s="92" t="str">
        <f aca="false">H266</f>
        <v>製造</v>
      </c>
      <c r="I267" s="93" t="n">
        <f aca="false">I266</f>
        <v>2.82857142857143</v>
      </c>
      <c r="J267" s="94" t="s">
        <v>33</v>
      </c>
      <c r="K267" s="110"/>
      <c r="L267" s="96"/>
      <c r="M267" s="97" t="n">
        <f aca="false">M266</f>
        <v>0</v>
      </c>
      <c r="N267" s="98" t="n">
        <f aca="false">N266</f>
        <v>0</v>
      </c>
      <c r="O267" s="83"/>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5"/>
      <c r="AT267" s="86"/>
      <c r="AU267" s="84"/>
      <c r="AV267" s="84"/>
      <c r="AW267" s="84"/>
      <c r="AX267" s="84"/>
      <c r="AY267" s="84"/>
      <c r="AZ267" s="84"/>
      <c r="BA267" s="84"/>
      <c r="BB267" s="84"/>
      <c r="BC267" s="84"/>
      <c r="BD267" s="84"/>
      <c r="BE267" s="84"/>
      <c r="BF267" s="84"/>
      <c r="BG267" s="84"/>
      <c r="BH267" s="84"/>
      <c r="BI267" s="84"/>
      <c r="BJ267" s="84"/>
      <c r="BK267" s="84"/>
      <c r="BL267" s="84"/>
      <c r="BM267" s="84"/>
      <c r="BN267" s="84"/>
      <c r="BO267" s="84"/>
      <c r="BP267" s="84"/>
      <c r="BQ267" s="84"/>
      <c r="BR267" s="84"/>
      <c r="BS267" s="84"/>
      <c r="BT267" s="84"/>
      <c r="BU267" s="84"/>
      <c r="BV267" s="84"/>
      <c r="BW267" s="84"/>
      <c r="BX267" s="85"/>
      <c r="BY267" s="86"/>
      <c r="BZ267" s="84"/>
      <c r="CA267" s="84"/>
      <c r="CB267" s="84"/>
      <c r="CC267" s="84"/>
      <c r="CD267" s="84"/>
      <c r="CE267" s="84"/>
      <c r="CF267" s="84"/>
      <c r="CG267" s="84"/>
      <c r="CH267" s="84"/>
      <c r="CI267" s="84"/>
      <c r="CJ267" s="84"/>
      <c r="CK267" s="84"/>
      <c r="CL267" s="84"/>
      <c r="CM267" s="84"/>
      <c r="CN267" s="84"/>
      <c r="CO267" s="84"/>
      <c r="CP267" s="84"/>
      <c r="CQ267" s="84"/>
      <c r="CR267" s="84"/>
      <c r="CS267" s="84"/>
      <c r="CT267" s="84"/>
      <c r="CU267" s="84"/>
      <c r="CV267" s="84"/>
      <c r="CW267" s="84"/>
      <c r="CX267" s="84"/>
      <c r="CY267" s="84"/>
      <c r="CZ267" s="84"/>
      <c r="DA267" s="84"/>
      <c r="DB267" s="84"/>
      <c r="DC267" s="85"/>
    </row>
    <row r="268" customFormat="false" ht="24" hidden="true" customHeight="false" outlineLevel="0" collapsed="false">
      <c r="A268" s="99" t="n">
        <f aca="false">(ROW()-6)/2</f>
        <v>131</v>
      </c>
      <c r="B268" s="100" t="n">
        <f aca="false">B267</f>
        <v>59</v>
      </c>
      <c r="C268" s="101" t="str">
        <f aca="false">C267</f>
        <v>引継面談／会場見学 スケジュール一覧画面</v>
      </c>
      <c r="D268" s="102" t="str">
        <f aca="false">D267</f>
        <v>引継面談／会場見学 スケジュール一覧画面の新規作成</v>
      </c>
      <c r="E268" s="74" t="str">
        <f aca="false">E266</f>
        <v>講師</v>
      </c>
      <c r="F268" s="74" t="str">
        <f aca="false">F266</f>
        <v>中級</v>
      </c>
      <c r="G268" s="74" t="str">
        <f aca="false">G266</f>
        <v>B</v>
      </c>
      <c r="H268" s="103" t="s">
        <v>34</v>
      </c>
      <c r="I268" s="78" t="n">
        <f aca="false">変更管理台帳!$BW65</f>
        <v>2.91428571428571</v>
      </c>
      <c r="J268" s="79" t="s">
        <v>32</v>
      </c>
      <c r="K268" s="81" t="n">
        <f aca="false">IF($L266&lt;&gt;"",WORKDAY($L266,1,祝日・休校日!$B$3:$B$62),"")</f>
        <v>45391</v>
      </c>
      <c r="L268" s="81" t="n">
        <f aca="false">IF($K268&lt;&gt;"",WORKDAY($K268,$I268 -0.11,祝日・休校日!$B$3:$B$62),"")</f>
        <v>45393</v>
      </c>
      <c r="M268" s="76" t="n">
        <f aca="false">M267</f>
        <v>0</v>
      </c>
      <c r="N268" s="82" t="n">
        <f aca="false">IF(MAX(O268:DC268)&lt;&gt;0,IF(MAX(O269:DC269)/MAX(O268:DC268)=1,1,MAX(O269:DC269)/MAX(O268:DC268)),0)</f>
        <v>0</v>
      </c>
      <c r="O268" s="83"/>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5"/>
      <c r="AT268" s="86"/>
      <c r="AU268" s="84"/>
      <c r="AV268" s="84"/>
      <c r="AW268" s="84"/>
      <c r="AX268" s="84"/>
      <c r="AY268" s="84"/>
      <c r="AZ268" s="84"/>
      <c r="BA268" s="84"/>
      <c r="BB268" s="84"/>
      <c r="BC268" s="84"/>
      <c r="BD268" s="84"/>
      <c r="BE268" s="84"/>
      <c r="BF268" s="84"/>
      <c r="BG268" s="84"/>
      <c r="BH268" s="84"/>
      <c r="BI268" s="84"/>
      <c r="BJ268" s="84"/>
      <c r="BK268" s="84"/>
      <c r="BL268" s="84"/>
      <c r="BM268" s="84"/>
      <c r="BN268" s="84"/>
      <c r="BO268" s="84"/>
      <c r="BP268" s="84"/>
      <c r="BQ268" s="84"/>
      <c r="BR268" s="84"/>
      <c r="BS268" s="84"/>
      <c r="BT268" s="84"/>
      <c r="BU268" s="84"/>
      <c r="BV268" s="84"/>
      <c r="BW268" s="84"/>
      <c r="BX268" s="85"/>
      <c r="BY268" s="86"/>
      <c r="BZ268" s="84"/>
      <c r="CA268" s="84"/>
      <c r="CB268" s="84"/>
      <c r="CC268" s="84"/>
      <c r="CD268" s="84"/>
      <c r="CE268" s="84"/>
      <c r="CF268" s="84"/>
      <c r="CG268" s="84"/>
      <c r="CH268" s="84"/>
      <c r="CI268" s="84"/>
      <c r="CJ268" s="84"/>
      <c r="CK268" s="84"/>
      <c r="CL268" s="84"/>
      <c r="CM268" s="84"/>
      <c r="CN268" s="84"/>
      <c r="CO268" s="84"/>
      <c r="CP268" s="84"/>
      <c r="CQ268" s="84"/>
      <c r="CR268" s="84"/>
      <c r="CS268" s="84"/>
      <c r="CT268" s="84"/>
      <c r="CU268" s="84"/>
      <c r="CV268" s="84"/>
      <c r="CW268" s="84"/>
      <c r="CX268" s="84"/>
      <c r="CY268" s="84"/>
      <c r="CZ268" s="84"/>
      <c r="DA268" s="84"/>
      <c r="DB268" s="84"/>
      <c r="DC268" s="85"/>
    </row>
    <row r="269" customFormat="false" ht="24" hidden="true" customHeight="false" outlineLevel="0" collapsed="false">
      <c r="A269" s="104" t="n">
        <f aca="false">A268</f>
        <v>131</v>
      </c>
      <c r="B269" s="105" t="n">
        <f aca="false">B268</f>
        <v>59</v>
      </c>
      <c r="C269" s="106" t="str">
        <f aca="false">C268</f>
        <v>引継面談／会場見学 スケジュール一覧画面</v>
      </c>
      <c r="D269" s="107" t="str">
        <f aca="false">D268</f>
        <v>引継面談／会場見学 スケジュール一覧画面の新規作成</v>
      </c>
      <c r="E269" s="91" t="str">
        <f aca="false">E268</f>
        <v>講師</v>
      </c>
      <c r="F269" s="91" t="str">
        <f aca="false">F268</f>
        <v>中級</v>
      </c>
      <c r="G269" s="91" t="str">
        <f aca="false">G268</f>
        <v>B</v>
      </c>
      <c r="H269" s="108" t="str">
        <f aca="false">H268</f>
        <v>試験</v>
      </c>
      <c r="I269" s="109" t="n">
        <f aca="false">I268</f>
        <v>2.91428571428571</v>
      </c>
      <c r="J269" s="94" t="s">
        <v>33</v>
      </c>
      <c r="K269" s="110"/>
      <c r="L269" s="96"/>
      <c r="M269" s="97" t="n">
        <f aca="false">M268</f>
        <v>0</v>
      </c>
      <c r="N269" s="98" t="n">
        <f aca="false">N268</f>
        <v>0</v>
      </c>
      <c r="O269" s="83"/>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5"/>
      <c r="AT269" s="86"/>
      <c r="AU269" s="84"/>
      <c r="AV269" s="84"/>
      <c r="AW269" s="84"/>
      <c r="AX269" s="84"/>
      <c r="AY269" s="84"/>
      <c r="AZ269" s="84"/>
      <c r="BA269" s="84"/>
      <c r="BB269" s="84"/>
      <c r="BC269" s="84"/>
      <c r="BD269" s="84"/>
      <c r="BE269" s="84"/>
      <c r="BF269" s="84"/>
      <c r="BG269" s="84"/>
      <c r="BH269" s="84"/>
      <c r="BI269" s="84"/>
      <c r="BJ269" s="84"/>
      <c r="BK269" s="84"/>
      <c r="BL269" s="84"/>
      <c r="BM269" s="84"/>
      <c r="BN269" s="84"/>
      <c r="BO269" s="84"/>
      <c r="BP269" s="84"/>
      <c r="BQ269" s="84"/>
      <c r="BR269" s="84"/>
      <c r="BS269" s="84"/>
      <c r="BT269" s="84"/>
      <c r="BU269" s="84"/>
      <c r="BV269" s="84"/>
      <c r="BW269" s="84"/>
      <c r="BX269" s="85"/>
      <c r="BY269" s="86"/>
      <c r="BZ269" s="84"/>
      <c r="CA269" s="84"/>
      <c r="CB269" s="84"/>
      <c r="CC269" s="84"/>
      <c r="CD269" s="84"/>
      <c r="CE269" s="84"/>
      <c r="CF269" s="84"/>
      <c r="CG269" s="84"/>
      <c r="CH269" s="84"/>
      <c r="CI269" s="84"/>
      <c r="CJ269" s="84"/>
      <c r="CK269" s="84"/>
      <c r="CL269" s="84"/>
      <c r="CM269" s="84"/>
      <c r="CN269" s="84"/>
      <c r="CO269" s="84"/>
      <c r="CP269" s="84"/>
      <c r="CQ269" s="84"/>
      <c r="CR269" s="84"/>
      <c r="CS269" s="84"/>
      <c r="CT269" s="84"/>
      <c r="CU269" s="84"/>
      <c r="CV269" s="84"/>
      <c r="CW269" s="84"/>
      <c r="CX269" s="84"/>
      <c r="CY269" s="84"/>
      <c r="CZ269" s="84"/>
      <c r="DA269" s="84"/>
      <c r="DB269" s="84"/>
      <c r="DC269" s="85"/>
    </row>
    <row r="270" customFormat="false" ht="18.75" hidden="true" customHeight="false" outlineLevel="0" collapsed="false">
      <c r="A270" s="70" t="n">
        <f aca="false">(ROW()-6)/2</f>
        <v>132</v>
      </c>
      <c r="B270" s="71" t="n">
        <f aca="false">変更管理台帳!$A66</f>
        <v>60</v>
      </c>
      <c r="C270" s="72" t="str">
        <f aca="false">変更管理台帳!$B66</f>
        <v>成果報告会一覧画面</v>
      </c>
      <c r="D270" s="73" t="str">
        <f aca="false">変更管理台帳!$C66</f>
        <v>成果報告会一覧画面の新規作成</v>
      </c>
      <c r="E270" s="74" t="str">
        <f aca="false">変更管理台帳!$G66</f>
        <v>講師</v>
      </c>
      <c r="F270" s="75" t="str">
        <f aca="false">変更管理台帳!$K66</f>
        <v>中級</v>
      </c>
      <c r="G270" s="76" t="str">
        <f aca="false">変更管理台帳!$L66</f>
        <v>C</v>
      </c>
      <c r="H270" s="77" t="s">
        <v>31</v>
      </c>
      <c r="I270" s="78" t="n">
        <f aca="false">変更管理台帳!$AX66</f>
        <v>3.94285714285714</v>
      </c>
      <c r="J270" s="79" t="s">
        <v>32</v>
      </c>
      <c r="K270" s="80" t="n">
        <v>45336</v>
      </c>
      <c r="L270" s="81" t="n">
        <f aca="false">IF($K270&lt;&gt;"",WORKDAY($K270,$I270 -0.11,祝日・休校日!$B$3:$B$62),"")</f>
        <v>45341</v>
      </c>
      <c r="M270" s="76"/>
      <c r="N270" s="82" t="n">
        <f aca="false">IF(MAX(O270:DC270)&lt;&gt;0,IF(MAX(O271:DC271)/MAX(O270:DC270)=1,1,MAX(O271:DC271)/MAX(O270:DC270)),0)</f>
        <v>0</v>
      </c>
      <c r="O270" s="83"/>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5"/>
      <c r="AT270" s="86"/>
      <c r="AU270" s="84"/>
      <c r="AV270" s="84"/>
      <c r="AW270" s="84"/>
      <c r="AX270" s="84"/>
      <c r="AY270" s="84"/>
      <c r="AZ270" s="84"/>
      <c r="BA270" s="84"/>
      <c r="BB270" s="84"/>
      <c r="BC270" s="84"/>
      <c r="BD270" s="84"/>
      <c r="BE270" s="84"/>
      <c r="BF270" s="84"/>
      <c r="BG270" s="84"/>
      <c r="BH270" s="84"/>
      <c r="BI270" s="84"/>
      <c r="BJ270" s="84"/>
      <c r="BK270" s="84"/>
      <c r="BL270" s="84"/>
      <c r="BM270" s="84"/>
      <c r="BN270" s="84"/>
      <c r="BO270" s="84"/>
      <c r="BP270" s="84"/>
      <c r="BQ270" s="84"/>
      <c r="BR270" s="84"/>
      <c r="BS270" s="84"/>
      <c r="BT270" s="84"/>
      <c r="BU270" s="84"/>
      <c r="BV270" s="84"/>
      <c r="BW270" s="84"/>
      <c r="BX270" s="85"/>
      <c r="BY270" s="86"/>
      <c r="BZ270" s="84"/>
      <c r="CA270" s="84"/>
      <c r="CB270" s="84"/>
      <c r="CC270" s="84"/>
      <c r="CD270" s="84"/>
      <c r="CE270" s="84"/>
      <c r="CF270" s="84"/>
      <c r="CG270" s="84"/>
      <c r="CH270" s="84"/>
      <c r="CI270" s="84"/>
      <c r="CJ270" s="84"/>
      <c r="CK270" s="84"/>
      <c r="CL270" s="84"/>
      <c r="CM270" s="84"/>
      <c r="CN270" s="84"/>
      <c r="CO270" s="84"/>
      <c r="CP270" s="84"/>
      <c r="CQ270" s="84"/>
      <c r="CR270" s="84"/>
      <c r="CS270" s="84"/>
      <c r="CT270" s="84"/>
      <c r="CU270" s="84"/>
      <c r="CV270" s="84"/>
      <c r="CW270" s="84"/>
      <c r="CX270" s="84"/>
      <c r="CY270" s="84"/>
      <c r="CZ270" s="84"/>
      <c r="DA270" s="84"/>
      <c r="DB270" s="84"/>
      <c r="DC270" s="85"/>
    </row>
    <row r="271" customFormat="false" ht="18.75" hidden="true" customHeight="false" outlineLevel="0" collapsed="false">
      <c r="A271" s="87" t="n">
        <f aca="false">A270</f>
        <v>132</v>
      </c>
      <c r="B271" s="88" t="n">
        <f aca="false">B270</f>
        <v>60</v>
      </c>
      <c r="C271" s="89" t="str">
        <f aca="false">C270</f>
        <v>成果報告会一覧画面</v>
      </c>
      <c r="D271" s="90" t="str">
        <f aca="false">D270</f>
        <v>成果報告会一覧画面の新規作成</v>
      </c>
      <c r="E271" s="91" t="str">
        <f aca="false">E270</f>
        <v>講師</v>
      </c>
      <c r="F271" s="91" t="str">
        <f aca="false">F270</f>
        <v>中級</v>
      </c>
      <c r="G271" s="91" t="str">
        <f aca="false">G270</f>
        <v>C</v>
      </c>
      <c r="H271" s="92" t="str">
        <f aca="false">H270</f>
        <v>製造</v>
      </c>
      <c r="I271" s="93" t="n">
        <f aca="false">I270</f>
        <v>3.94285714285714</v>
      </c>
      <c r="J271" s="94" t="s">
        <v>33</v>
      </c>
      <c r="K271" s="110"/>
      <c r="L271" s="96"/>
      <c r="M271" s="97" t="n">
        <f aca="false">M270</f>
        <v>0</v>
      </c>
      <c r="N271" s="98" t="n">
        <f aca="false">N270</f>
        <v>0</v>
      </c>
      <c r="O271" s="83"/>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5"/>
      <c r="AT271" s="86"/>
      <c r="AU271" s="84"/>
      <c r="AV271" s="84"/>
      <c r="AW271" s="84"/>
      <c r="AX271" s="84"/>
      <c r="AY271" s="84"/>
      <c r="AZ271" s="84"/>
      <c r="BA271" s="84"/>
      <c r="BB271" s="84"/>
      <c r="BC271" s="84"/>
      <c r="BD271" s="84"/>
      <c r="BE271" s="84"/>
      <c r="BF271" s="84"/>
      <c r="BG271" s="84"/>
      <c r="BH271" s="84"/>
      <c r="BI271" s="84"/>
      <c r="BJ271" s="84"/>
      <c r="BK271" s="84"/>
      <c r="BL271" s="84"/>
      <c r="BM271" s="84"/>
      <c r="BN271" s="84"/>
      <c r="BO271" s="84"/>
      <c r="BP271" s="84"/>
      <c r="BQ271" s="84"/>
      <c r="BR271" s="84"/>
      <c r="BS271" s="84"/>
      <c r="BT271" s="84"/>
      <c r="BU271" s="84"/>
      <c r="BV271" s="84"/>
      <c r="BW271" s="84"/>
      <c r="BX271" s="85"/>
      <c r="BY271" s="86"/>
      <c r="BZ271" s="84"/>
      <c r="CA271" s="84"/>
      <c r="CB271" s="84"/>
      <c r="CC271" s="84"/>
      <c r="CD271" s="84"/>
      <c r="CE271" s="84"/>
      <c r="CF271" s="84"/>
      <c r="CG271" s="84"/>
      <c r="CH271" s="84"/>
      <c r="CI271" s="84"/>
      <c r="CJ271" s="84"/>
      <c r="CK271" s="84"/>
      <c r="CL271" s="84"/>
      <c r="CM271" s="84"/>
      <c r="CN271" s="84"/>
      <c r="CO271" s="84"/>
      <c r="CP271" s="84"/>
      <c r="CQ271" s="84"/>
      <c r="CR271" s="84"/>
      <c r="CS271" s="84"/>
      <c r="CT271" s="84"/>
      <c r="CU271" s="84"/>
      <c r="CV271" s="84"/>
      <c r="CW271" s="84"/>
      <c r="CX271" s="84"/>
      <c r="CY271" s="84"/>
      <c r="CZ271" s="84"/>
      <c r="DA271" s="84"/>
      <c r="DB271" s="84"/>
      <c r="DC271" s="85"/>
    </row>
    <row r="272" customFormat="false" ht="18.75" hidden="true" customHeight="false" outlineLevel="0" collapsed="false">
      <c r="A272" s="99" t="n">
        <f aca="false">(ROW()-6)/2</f>
        <v>133</v>
      </c>
      <c r="B272" s="100" t="n">
        <f aca="false">B271</f>
        <v>60</v>
      </c>
      <c r="C272" s="101" t="str">
        <f aca="false">C271</f>
        <v>成果報告会一覧画面</v>
      </c>
      <c r="D272" s="102" t="str">
        <f aca="false">D271</f>
        <v>成果報告会一覧画面の新規作成</v>
      </c>
      <c r="E272" s="74" t="str">
        <f aca="false">E270</f>
        <v>講師</v>
      </c>
      <c r="F272" s="74" t="str">
        <f aca="false">F270</f>
        <v>中級</v>
      </c>
      <c r="G272" s="74" t="str">
        <f aca="false">G270</f>
        <v>C</v>
      </c>
      <c r="H272" s="103" t="s">
        <v>34</v>
      </c>
      <c r="I272" s="78" t="n">
        <f aca="false">変更管理台帳!$BW66</f>
        <v>3.97142857142857</v>
      </c>
      <c r="J272" s="79" t="s">
        <v>32</v>
      </c>
      <c r="K272" s="81" t="n">
        <f aca="false">IF($L270&lt;&gt;"",WORKDAY($L270,1,祝日・休校日!$B$3:$B$62),"")</f>
        <v>45342</v>
      </c>
      <c r="L272" s="81" t="n">
        <f aca="false">IF($K272&lt;&gt;"",WORKDAY($K272,$I272 -0.11,祝日・休校日!$B$3:$B$62),"")</f>
        <v>45348</v>
      </c>
      <c r="M272" s="76" t="n">
        <f aca="false">M271</f>
        <v>0</v>
      </c>
      <c r="N272" s="82" t="n">
        <f aca="false">IF(MAX(O272:DC272)&lt;&gt;0,IF(MAX(O273:DC273)/MAX(O272:DC272)=1,1,MAX(O273:DC273)/MAX(O272:DC272)),0)</f>
        <v>0</v>
      </c>
      <c r="O272" s="83"/>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5"/>
      <c r="AT272" s="86"/>
      <c r="AU272" s="84"/>
      <c r="AV272" s="84"/>
      <c r="AW272" s="84"/>
      <c r="AX272" s="84"/>
      <c r="AY272" s="84"/>
      <c r="AZ272" s="84"/>
      <c r="BA272" s="84"/>
      <c r="BB272" s="84"/>
      <c r="BC272" s="84"/>
      <c r="BD272" s="84"/>
      <c r="BE272" s="84"/>
      <c r="BF272" s="84"/>
      <c r="BG272" s="84"/>
      <c r="BH272" s="84"/>
      <c r="BI272" s="84"/>
      <c r="BJ272" s="84"/>
      <c r="BK272" s="84"/>
      <c r="BL272" s="84"/>
      <c r="BM272" s="84"/>
      <c r="BN272" s="84"/>
      <c r="BO272" s="84"/>
      <c r="BP272" s="84"/>
      <c r="BQ272" s="84"/>
      <c r="BR272" s="84"/>
      <c r="BS272" s="84"/>
      <c r="BT272" s="84"/>
      <c r="BU272" s="84"/>
      <c r="BV272" s="84"/>
      <c r="BW272" s="84"/>
      <c r="BX272" s="85"/>
      <c r="BY272" s="86"/>
      <c r="BZ272" s="84"/>
      <c r="CA272" s="84"/>
      <c r="CB272" s="84"/>
      <c r="CC272" s="84"/>
      <c r="CD272" s="84"/>
      <c r="CE272" s="84"/>
      <c r="CF272" s="84"/>
      <c r="CG272" s="84"/>
      <c r="CH272" s="84"/>
      <c r="CI272" s="84"/>
      <c r="CJ272" s="84"/>
      <c r="CK272" s="84"/>
      <c r="CL272" s="84"/>
      <c r="CM272" s="84"/>
      <c r="CN272" s="84"/>
      <c r="CO272" s="84"/>
      <c r="CP272" s="84"/>
      <c r="CQ272" s="84"/>
      <c r="CR272" s="84"/>
      <c r="CS272" s="84"/>
      <c r="CT272" s="84"/>
      <c r="CU272" s="84"/>
      <c r="CV272" s="84"/>
      <c r="CW272" s="84"/>
      <c r="CX272" s="84"/>
      <c r="CY272" s="84"/>
      <c r="CZ272" s="84"/>
      <c r="DA272" s="84"/>
      <c r="DB272" s="84"/>
      <c r="DC272" s="85"/>
    </row>
    <row r="273" customFormat="false" ht="18.75" hidden="true" customHeight="false" outlineLevel="0" collapsed="false">
      <c r="A273" s="104" t="n">
        <f aca="false">A272</f>
        <v>133</v>
      </c>
      <c r="B273" s="105" t="n">
        <f aca="false">B272</f>
        <v>60</v>
      </c>
      <c r="C273" s="106" t="str">
        <f aca="false">C272</f>
        <v>成果報告会一覧画面</v>
      </c>
      <c r="D273" s="107" t="str">
        <f aca="false">D272</f>
        <v>成果報告会一覧画面の新規作成</v>
      </c>
      <c r="E273" s="91" t="str">
        <f aca="false">E272</f>
        <v>講師</v>
      </c>
      <c r="F273" s="91" t="str">
        <f aca="false">F272</f>
        <v>中級</v>
      </c>
      <c r="G273" s="91" t="str">
        <f aca="false">G272</f>
        <v>C</v>
      </c>
      <c r="H273" s="108" t="str">
        <f aca="false">H272</f>
        <v>試験</v>
      </c>
      <c r="I273" s="109" t="n">
        <f aca="false">I272</f>
        <v>3.97142857142857</v>
      </c>
      <c r="J273" s="94" t="s">
        <v>33</v>
      </c>
      <c r="K273" s="110"/>
      <c r="L273" s="96"/>
      <c r="M273" s="97" t="n">
        <f aca="false">M272</f>
        <v>0</v>
      </c>
      <c r="N273" s="98" t="n">
        <f aca="false">N272</f>
        <v>0</v>
      </c>
      <c r="O273" s="83"/>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5"/>
      <c r="AT273" s="86"/>
      <c r="AU273" s="84"/>
      <c r="AV273" s="84"/>
      <c r="AW273" s="84"/>
      <c r="AX273" s="84"/>
      <c r="AY273" s="84"/>
      <c r="AZ273" s="84"/>
      <c r="BA273" s="84"/>
      <c r="BB273" s="84"/>
      <c r="BC273" s="84"/>
      <c r="BD273" s="84"/>
      <c r="BE273" s="84"/>
      <c r="BF273" s="84"/>
      <c r="BG273" s="84"/>
      <c r="BH273" s="84"/>
      <c r="BI273" s="84"/>
      <c r="BJ273" s="84"/>
      <c r="BK273" s="84"/>
      <c r="BL273" s="84"/>
      <c r="BM273" s="84"/>
      <c r="BN273" s="84"/>
      <c r="BO273" s="84"/>
      <c r="BP273" s="84"/>
      <c r="BQ273" s="84"/>
      <c r="BR273" s="84"/>
      <c r="BS273" s="84"/>
      <c r="BT273" s="84"/>
      <c r="BU273" s="84"/>
      <c r="BV273" s="84"/>
      <c r="BW273" s="84"/>
      <c r="BX273" s="85"/>
      <c r="BY273" s="86"/>
      <c r="BZ273" s="84"/>
      <c r="CA273" s="84"/>
      <c r="CB273" s="84"/>
      <c r="CC273" s="84"/>
      <c r="CD273" s="84"/>
      <c r="CE273" s="84"/>
      <c r="CF273" s="84"/>
      <c r="CG273" s="84"/>
      <c r="CH273" s="84"/>
      <c r="CI273" s="84"/>
      <c r="CJ273" s="84"/>
      <c r="CK273" s="84"/>
      <c r="CL273" s="84"/>
      <c r="CM273" s="84"/>
      <c r="CN273" s="84"/>
      <c r="CO273" s="84"/>
      <c r="CP273" s="84"/>
      <c r="CQ273" s="84"/>
      <c r="CR273" s="84"/>
      <c r="CS273" s="84"/>
      <c r="CT273" s="84"/>
      <c r="CU273" s="84"/>
      <c r="CV273" s="84"/>
      <c r="CW273" s="84"/>
      <c r="CX273" s="84"/>
      <c r="CY273" s="84"/>
      <c r="CZ273" s="84"/>
      <c r="DA273" s="84"/>
      <c r="DB273" s="84"/>
      <c r="DC273" s="85"/>
    </row>
    <row r="274" customFormat="false" ht="24" hidden="true" customHeight="false" outlineLevel="0" collapsed="false">
      <c r="A274" s="70" t="n">
        <f aca="false">(ROW()-6)/2</f>
        <v>134</v>
      </c>
      <c r="B274" s="71" t="n">
        <f aca="false">変更管理台帳!$A67</f>
        <v>61</v>
      </c>
      <c r="C274" s="72" t="str">
        <f aca="false">変更管理台帳!$B67</f>
        <v>成果報告会予約状況詳細画面</v>
      </c>
      <c r="D274" s="73" t="str">
        <f aca="false">変更管理台帳!$C67</f>
        <v>成果報告会予約状況詳細画面の新規作成</v>
      </c>
      <c r="E274" s="74" t="str">
        <f aca="false">変更管理台帳!$G67</f>
        <v>講師</v>
      </c>
      <c r="F274" s="75" t="str">
        <f aca="false">変更管理台帳!$K67</f>
        <v>中級</v>
      </c>
      <c r="G274" s="76" t="str">
        <f aca="false">変更管理台帳!$L67</f>
        <v>C</v>
      </c>
      <c r="H274" s="77" t="s">
        <v>31</v>
      </c>
      <c r="I274" s="78" t="n">
        <f aca="false">変更管理台帳!$AX67</f>
        <v>3.68571428571429</v>
      </c>
      <c r="J274" s="79" t="s">
        <v>32</v>
      </c>
      <c r="K274" s="80" t="n">
        <v>45336</v>
      </c>
      <c r="L274" s="81" t="n">
        <f aca="false">IF($K274&lt;&gt;"",WORKDAY($K274,$I274 -0.11,祝日・休校日!$B$3:$B$62),"")</f>
        <v>45341</v>
      </c>
      <c r="M274" s="76"/>
      <c r="N274" s="82" t="n">
        <f aca="false">IF(MAX(O274:DC274)&lt;&gt;0,IF(MAX(O275:DC275)/MAX(O274:DC274)=1,1,MAX(O275:DC275)/MAX(O274:DC274)),0)</f>
        <v>0</v>
      </c>
      <c r="O274" s="83"/>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5"/>
      <c r="AT274" s="86"/>
      <c r="AU274" s="84"/>
      <c r="AV274" s="84"/>
      <c r="AW274" s="84"/>
      <c r="AX274" s="84"/>
      <c r="AY274" s="84"/>
      <c r="AZ274" s="84"/>
      <c r="BA274" s="84"/>
      <c r="BB274" s="84"/>
      <c r="BC274" s="84"/>
      <c r="BD274" s="84"/>
      <c r="BE274" s="84"/>
      <c r="BF274" s="84"/>
      <c r="BG274" s="84"/>
      <c r="BH274" s="84"/>
      <c r="BI274" s="84"/>
      <c r="BJ274" s="84"/>
      <c r="BK274" s="84"/>
      <c r="BL274" s="84"/>
      <c r="BM274" s="84"/>
      <c r="BN274" s="84"/>
      <c r="BO274" s="84"/>
      <c r="BP274" s="84"/>
      <c r="BQ274" s="84"/>
      <c r="BR274" s="84"/>
      <c r="BS274" s="84"/>
      <c r="BT274" s="84"/>
      <c r="BU274" s="84"/>
      <c r="BV274" s="84"/>
      <c r="BW274" s="84"/>
      <c r="BX274" s="85"/>
      <c r="BY274" s="86"/>
      <c r="BZ274" s="84"/>
      <c r="CA274" s="84"/>
      <c r="CB274" s="84"/>
      <c r="CC274" s="84"/>
      <c r="CD274" s="84"/>
      <c r="CE274" s="84"/>
      <c r="CF274" s="84"/>
      <c r="CG274" s="84"/>
      <c r="CH274" s="84"/>
      <c r="CI274" s="84"/>
      <c r="CJ274" s="84"/>
      <c r="CK274" s="84"/>
      <c r="CL274" s="84"/>
      <c r="CM274" s="84"/>
      <c r="CN274" s="84"/>
      <c r="CO274" s="84"/>
      <c r="CP274" s="84"/>
      <c r="CQ274" s="84"/>
      <c r="CR274" s="84"/>
      <c r="CS274" s="84"/>
      <c r="CT274" s="84"/>
      <c r="CU274" s="84"/>
      <c r="CV274" s="84"/>
      <c r="CW274" s="84"/>
      <c r="CX274" s="84"/>
      <c r="CY274" s="84"/>
      <c r="CZ274" s="84"/>
      <c r="DA274" s="84"/>
      <c r="DB274" s="84"/>
      <c r="DC274" s="85"/>
    </row>
    <row r="275" customFormat="false" ht="24" hidden="true" customHeight="false" outlineLevel="0" collapsed="false">
      <c r="A275" s="87" t="n">
        <f aca="false">A274</f>
        <v>134</v>
      </c>
      <c r="B275" s="105" t="n">
        <f aca="false">B274</f>
        <v>61</v>
      </c>
      <c r="C275" s="106" t="str">
        <f aca="false">C274</f>
        <v>成果報告会予約状況詳細画面</v>
      </c>
      <c r="D275" s="107" t="str">
        <f aca="false">D274</f>
        <v>成果報告会予約状況詳細画面の新規作成</v>
      </c>
      <c r="E275" s="91" t="str">
        <f aca="false">E274</f>
        <v>講師</v>
      </c>
      <c r="F275" s="91" t="str">
        <f aca="false">F274</f>
        <v>中級</v>
      </c>
      <c r="G275" s="91" t="str">
        <f aca="false">G274</f>
        <v>C</v>
      </c>
      <c r="H275" s="92" t="str">
        <f aca="false">H274</f>
        <v>製造</v>
      </c>
      <c r="I275" s="93" t="n">
        <f aca="false">I274</f>
        <v>3.68571428571429</v>
      </c>
      <c r="J275" s="94" t="s">
        <v>33</v>
      </c>
      <c r="K275" s="110"/>
      <c r="L275" s="96"/>
      <c r="M275" s="97" t="n">
        <f aca="false">M274</f>
        <v>0</v>
      </c>
      <c r="N275" s="98" t="n">
        <f aca="false">N274</f>
        <v>0</v>
      </c>
      <c r="O275" s="83"/>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5"/>
      <c r="AT275" s="86"/>
      <c r="AU275" s="84"/>
      <c r="AV275" s="84"/>
      <c r="AW275" s="84"/>
      <c r="AX275" s="84"/>
      <c r="AY275" s="84"/>
      <c r="AZ275" s="84"/>
      <c r="BA275" s="84"/>
      <c r="BB275" s="84"/>
      <c r="BC275" s="84"/>
      <c r="BD275" s="84"/>
      <c r="BE275" s="84"/>
      <c r="BF275" s="84"/>
      <c r="BG275" s="84"/>
      <c r="BH275" s="84"/>
      <c r="BI275" s="84"/>
      <c r="BJ275" s="84"/>
      <c r="BK275" s="84"/>
      <c r="BL275" s="84"/>
      <c r="BM275" s="84"/>
      <c r="BN275" s="84"/>
      <c r="BO275" s="84"/>
      <c r="BP275" s="84"/>
      <c r="BQ275" s="84"/>
      <c r="BR275" s="84"/>
      <c r="BS275" s="84"/>
      <c r="BT275" s="84"/>
      <c r="BU275" s="84"/>
      <c r="BV275" s="84"/>
      <c r="BW275" s="84"/>
      <c r="BX275" s="85"/>
      <c r="BY275" s="86"/>
      <c r="BZ275" s="84"/>
      <c r="CA275" s="84"/>
      <c r="CB275" s="84"/>
      <c r="CC275" s="84"/>
      <c r="CD275" s="84"/>
      <c r="CE275" s="84"/>
      <c r="CF275" s="84"/>
      <c r="CG275" s="84"/>
      <c r="CH275" s="84"/>
      <c r="CI275" s="84"/>
      <c r="CJ275" s="84"/>
      <c r="CK275" s="84"/>
      <c r="CL275" s="84"/>
      <c r="CM275" s="84"/>
      <c r="CN275" s="84"/>
      <c r="CO275" s="84"/>
      <c r="CP275" s="84"/>
      <c r="CQ275" s="84"/>
      <c r="CR275" s="84"/>
      <c r="CS275" s="84"/>
      <c r="CT275" s="84"/>
      <c r="CU275" s="84"/>
      <c r="CV275" s="84"/>
      <c r="CW275" s="84"/>
      <c r="CX275" s="84"/>
      <c r="CY275" s="84"/>
      <c r="CZ275" s="84"/>
      <c r="DA275" s="84"/>
      <c r="DB275" s="84"/>
      <c r="DC275" s="85"/>
    </row>
    <row r="276" customFormat="false" ht="24" hidden="true" customHeight="false" outlineLevel="0" collapsed="false">
      <c r="A276" s="99" t="n">
        <f aca="false">(ROW()-6)/2</f>
        <v>135</v>
      </c>
      <c r="B276" s="100" t="n">
        <f aca="false">B275</f>
        <v>61</v>
      </c>
      <c r="C276" s="101" t="str">
        <f aca="false">C275</f>
        <v>成果報告会予約状況詳細画面</v>
      </c>
      <c r="D276" s="102" t="str">
        <f aca="false">D275</f>
        <v>成果報告会予約状況詳細画面の新規作成</v>
      </c>
      <c r="E276" s="74" t="str">
        <f aca="false">E274</f>
        <v>講師</v>
      </c>
      <c r="F276" s="74" t="str">
        <f aca="false">F274</f>
        <v>中級</v>
      </c>
      <c r="G276" s="74" t="str">
        <f aca="false">G274</f>
        <v>C</v>
      </c>
      <c r="H276" s="103" t="s">
        <v>34</v>
      </c>
      <c r="I276" s="78" t="n">
        <f aca="false">変更管理台帳!$BW67</f>
        <v>3.88571428571429</v>
      </c>
      <c r="J276" s="79" t="s">
        <v>32</v>
      </c>
      <c r="K276" s="81" t="n">
        <f aca="false">IF($L274&lt;&gt;"",WORKDAY($L274,1,祝日・休校日!$B$3:$B$62),"")</f>
        <v>45342</v>
      </c>
      <c r="L276" s="81" t="n">
        <f aca="false">IF($K276&lt;&gt;"",WORKDAY($K276,$I276 -0.11,祝日・休校日!$B$3:$B$62),"")</f>
        <v>45348</v>
      </c>
      <c r="M276" s="76" t="n">
        <f aca="false">M275</f>
        <v>0</v>
      </c>
      <c r="N276" s="82" t="n">
        <f aca="false">IF(MAX(O276:DC276)&lt;&gt;0,IF(MAX(O277:DC277)/MAX(O276:DC276)=1,1,MAX(O277:DC277)/MAX(O276:DC276)),0)</f>
        <v>0</v>
      </c>
      <c r="O276" s="83"/>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5"/>
      <c r="AT276" s="86"/>
      <c r="AU276" s="84"/>
      <c r="AV276" s="84"/>
      <c r="AW276" s="84"/>
      <c r="AX276" s="84"/>
      <c r="AY276" s="84"/>
      <c r="AZ276" s="84"/>
      <c r="BA276" s="84"/>
      <c r="BB276" s="84"/>
      <c r="BC276" s="84"/>
      <c r="BD276" s="84"/>
      <c r="BE276" s="84"/>
      <c r="BF276" s="84"/>
      <c r="BG276" s="84"/>
      <c r="BH276" s="84"/>
      <c r="BI276" s="84"/>
      <c r="BJ276" s="84"/>
      <c r="BK276" s="84"/>
      <c r="BL276" s="84"/>
      <c r="BM276" s="84"/>
      <c r="BN276" s="84"/>
      <c r="BO276" s="84"/>
      <c r="BP276" s="84"/>
      <c r="BQ276" s="84"/>
      <c r="BR276" s="84"/>
      <c r="BS276" s="84"/>
      <c r="BT276" s="84"/>
      <c r="BU276" s="84"/>
      <c r="BV276" s="84"/>
      <c r="BW276" s="84"/>
      <c r="BX276" s="85"/>
      <c r="BY276" s="86"/>
      <c r="BZ276" s="84"/>
      <c r="CA276" s="84"/>
      <c r="CB276" s="84"/>
      <c r="CC276" s="84"/>
      <c r="CD276" s="84"/>
      <c r="CE276" s="84"/>
      <c r="CF276" s="84"/>
      <c r="CG276" s="84"/>
      <c r="CH276" s="84"/>
      <c r="CI276" s="84"/>
      <c r="CJ276" s="84"/>
      <c r="CK276" s="84"/>
      <c r="CL276" s="84"/>
      <c r="CM276" s="84"/>
      <c r="CN276" s="84"/>
      <c r="CO276" s="84"/>
      <c r="CP276" s="84"/>
      <c r="CQ276" s="84"/>
      <c r="CR276" s="84"/>
      <c r="CS276" s="84"/>
      <c r="CT276" s="84"/>
      <c r="CU276" s="84"/>
      <c r="CV276" s="84"/>
      <c r="CW276" s="84"/>
      <c r="CX276" s="84"/>
      <c r="CY276" s="84"/>
      <c r="CZ276" s="84"/>
      <c r="DA276" s="84"/>
      <c r="DB276" s="84"/>
      <c r="DC276" s="85"/>
    </row>
    <row r="277" customFormat="false" ht="24" hidden="true" customHeight="false" outlineLevel="0" collapsed="false">
      <c r="A277" s="104" t="n">
        <f aca="false">A276</f>
        <v>135</v>
      </c>
      <c r="B277" s="105" t="n">
        <f aca="false">B276</f>
        <v>61</v>
      </c>
      <c r="C277" s="106" t="str">
        <f aca="false">C276</f>
        <v>成果報告会予約状況詳細画面</v>
      </c>
      <c r="D277" s="107" t="str">
        <f aca="false">D276</f>
        <v>成果報告会予約状況詳細画面の新規作成</v>
      </c>
      <c r="E277" s="91" t="str">
        <f aca="false">E276</f>
        <v>講師</v>
      </c>
      <c r="F277" s="91" t="str">
        <f aca="false">F276</f>
        <v>中級</v>
      </c>
      <c r="G277" s="91" t="str">
        <f aca="false">G276</f>
        <v>C</v>
      </c>
      <c r="H277" s="108" t="str">
        <f aca="false">H276</f>
        <v>試験</v>
      </c>
      <c r="I277" s="109" t="n">
        <f aca="false">I276</f>
        <v>3.88571428571429</v>
      </c>
      <c r="J277" s="94" t="s">
        <v>33</v>
      </c>
      <c r="K277" s="110"/>
      <c r="L277" s="96"/>
      <c r="M277" s="97" t="n">
        <f aca="false">M276</f>
        <v>0</v>
      </c>
      <c r="N277" s="98" t="n">
        <f aca="false">N276</f>
        <v>0</v>
      </c>
      <c r="O277" s="83"/>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5"/>
      <c r="AT277" s="86"/>
      <c r="AU277" s="84"/>
      <c r="AV277" s="84"/>
      <c r="AW277" s="84"/>
      <c r="AX277" s="84"/>
      <c r="AY277" s="84"/>
      <c r="AZ277" s="84"/>
      <c r="BA277" s="84"/>
      <c r="BB277" s="84"/>
      <c r="BC277" s="84"/>
      <c r="BD277" s="84"/>
      <c r="BE277" s="84"/>
      <c r="BF277" s="84"/>
      <c r="BG277" s="84"/>
      <c r="BH277" s="84"/>
      <c r="BI277" s="84"/>
      <c r="BJ277" s="84"/>
      <c r="BK277" s="84"/>
      <c r="BL277" s="84"/>
      <c r="BM277" s="84"/>
      <c r="BN277" s="84"/>
      <c r="BO277" s="84"/>
      <c r="BP277" s="84"/>
      <c r="BQ277" s="84"/>
      <c r="BR277" s="84"/>
      <c r="BS277" s="84"/>
      <c r="BT277" s="84"/>
      <c r="BU277" s="84"/>
      <c r="BV277" s="84"/>
      <c r="BW277" s="84"/>
      <c r="BX277" s="85"/>
      <c r="BY277" s="86"/>
      <c r="BZ277" s="84"/>
      <c r="CA277" s="84"/>
      <c r="CB277" s="84"/>
      <c r="CC277" s="84"/>
      <c r="CD277" s="84"/>
      <c r="CE277" s="84"/>
      <c r="CF277" s="84"/>
      <c r="CG277" s="84"/>
      <c r="CH277" s="84"/>
      <c r="CI277" s="84"/>
      <c r="CJ277" s="84"/>
      <c r="CK277" s="84"/>
      <c r="CL277" s="84"/>
      <c r="CM277" s="84"/>
      <c r="CN277" s="84"/>
      <c r="CO277" s="84"/>
      <c r="CP277" s="84"/>
      <c r="CQ277" s="84"/>
      <c r="CR277" s="84"/>
      <c r="CS277" s="84"/>
      <c r="CT277" s="84"/>
      <c r="CU277" s="84"/>
      <c r="CV277" s="84"/>
      <c r="CW277" s="84"/>
      <c r="CX277" s="84"/>
      <c r="CY277" s="84"/>
      <c r="CZ277" s="84"/>
      <c r="DA277" s="84"/>
      <c r="DB277" s="84"/>
      <c r="DC277" s="85"/>
    </row>
    <row r="278" customFormat="false" ht="18.75" hidden="true" customHeight="false" outlineLevel="0" collapsed="false">
      <c r="A278" s="70" t="n">
        <f aca="false">(ROW()-6)/2</f>
        <v>136</v>
      </c>
      <c r="B278" s="71" t="n">
        <f aca="false">変更管理台帳!$A68</f>
        <v>62</v>
      </c>
      <c r="C278" s="72" t="str">
        <f aca="false">変更管理台帳!$B68</f>
        <v>チーム編成一覧画面</v>
      </c>
      <c r="D278" s="73" t="str">
        <f aca="false">変更管理台帳!$C68</f>
        <v>チーム編成一覧画面の新規作成</v>
      </c>
      <c r="E278" s="74" t="str">
        <f aca="false">変更管理台帳!$G68</f>
        <v>講師</v>
      </c>
      <c r="F278" s="75" t="str">
        <f aca="false">変更管理台帳!$K68</f>
        <v>初級</v>
      </c>
      <c r="G278" s="76" t="str">
        <f aca="false">変更管理台帳!$L68</f>
        <v>C</v>
      </c>
      <c r="H278" s="112" t="s">
        <v>36</v>
      </c>
      <c r="I278" s="78" t="n">
        <f aca="false">変更管理台帳!$AE68</f>
        <v>1.57142857142857</v>
      </c>
      <c r="J278" s="79" t="s">
        <v>32</v>
      </c>
      <c r="K278" s="80" t="n">
        <v>45336</v>
      </c>
      <c r="L278" s="81" t="n">
        <f aca="false">IF($K278&lt;&gt;"",WORKDAY($K278,$I278 -0.11,祝日・休校日!$B$3:$B$62),"")</f>
        <v>45337</v>
      </c>
      <c r="M278" s="76"/>
      <c r="N278" s="82" t="n">
        <f aca="false">IF(MAX(O278:DC278)&lt;&gt;0,IF(MAX(O279:DC279)/MAX(O278:DC278)=1,1,MAX(O279:DC279)/MAX(O278:DC278)),0)</f>
        <v>0</v>
      </c>
      <c r="O278" s="83"/>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5"/>
      <c r="AT278" s="86"/>
      <c r="AU278" s="84"/>
      <c r="AV278" s="84"/>
      <c r="AW278" s="84"/>
      <c r="AX278" s="84"/>
      <c r="AY278" s="84"/>
      <c r="AZ278" s="84"/>
      <c r="BA278" s="84"/>
      <c r="BB278" s="84"/>
      <c r="BC278" s="84"/>
      <c r="BD278" s="84"/>
      <c r="BE278" s="84"/>
      <c r="BF278" s="84"/>
      <c r="BG278" s="84"/>
      <c r="BH278" s="84"/>
      <c r="BI278" s="84"/>
      <c r="BJ278" s="84"/>
      <c r="BK278" s="84"/>
      <c r="BL278" s="84"/>
      <c r="BM278" s="84"/>
      <c r="BN278" s="84"/>
      <c r="BO278" s="84"/>
      <c r="BP278" s="84"/>
      <c r="BQ278" s="84"/>
      <c r="BR278" s="84"/>
      <c r="BS278" s="84"/>
      <c r="BT278" s="84"/>
      <c r="BU278" s="84"/>
      <c r="BV278" s="84"/>
      <c r="BW278" s="84"/>
      <c r="BX278" s="85"/>
      <c r="BY278" s="86"/>
      <c r="BZ278" s="84"/>
      <c r="CA278" s="84"/>
      <c r="CB278" s="84"/>
      <c r="CC278" s="84"/>
      <c r="CD278" s="84"/>
      <c r="CE278" s="84"/>
      <c r="CF278" s="84"/>
      <c r="CG278" s="84"/>
      <c r="CH278" s="84"/>
      <c r="CI278" s="84"/>
      <c r="CJ278" s="84"/>
      <c r="CK278" s="84"/>
      <c r="CL278" s="84"/>
      <c r="CM278" s="84"/>
      <c r="CN278" s="84"/>
      <c r="CO278" s="84"/>
      <c r="CP278" s="84"/>
      <c r="CQ278" s="84"/>
      <c r="CR278" s="84"/>
      <c r="CS278" s="84"/>
      <c r="CT278" s="84"/>
      <c r="CU278" s="84"/>
      <c r="CV278" s="84"/>
      <c r="CW278" s="84"/>
      <c r="CX278" s="84"/>
      <c r="CY278" s="84"/>
      <c r="CZ278" s="84"/>
      <c r="DA278" s="84"/>
      <c r="DB278" s="84"/>
      <c r="DC278" s="85"/>
    </row>
    <row r="279" customFormat="false" ht="18.75" hidden="true" customHeight="false" outlineLevel="0" collapsed="false">
      <c r="A279" s="87" t="n">
        <f aca="false">A278</f>
        <v>136</v>
      </c>
      <c r="B279" s="88" t="n">
        <f aca="false">B278</f>
        <v>62</v>
      </c>
      <c r="C279" s="89" t="str">
        <f aca="false">C278</f>
        <v>チーム編成一覧画面</v>
      </c>
      <c r="D279" s="90" t="str">
        <f aca="false">D278</f>
        <v>チーム編成一覧画面の新規作成</v>
      </c>
      <c r="E279" s="91" t="str">
        <f aca="false">E278</f>
        <v>講師</v>
      </c>
      <c r="F279" s="91" t="str">
        <f aca="false">F278</f>
        <v>初級</v>
      </c>
      <c r="G279" s="91" t="str">
        <f aca="false">G278</f>
        <v>C</v>
      </c>
      <c r="H279" s="113" t="str">
        <f aca="false">H278</f>
        <v>設計</v>
      </c>
      <c r="I279" s="93" t="n">
        <f aca="false">I278</f>
        <v>1.57142857142857</v>
      </c>
      <c r="J279" s="94" t="s">
        <v>33</v>
      </c>
      <c r="K279" s="95"/>
      <c r="L279" s="96"/>
      <c r="M279" s="97" t="n">
        <f aca="false">M278</f>
        <v>0</v>
      </c>
      <c r="N279" s="98" t="n">
        <f aca="false">N278</f>
        <v>0</v>
      </c>
      <c r="O279" s="83"/>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5"/>
      <c r="AT279" s="86"/>
      <c r="AU279" s="84"/>
      <c r="AV279" s="84"/>
      <c r="AW279" s="84"/>
      <c r="AX279" s="84"/>
      <c r="AY279" s="84"/>
      <c r="AZ279" s="84"/>
      <c r="BA279" s="84"/>
      <c r="BB279" s="84"/>
      <c r="BC279" s="84"/>
      <c r="BD279" s="84"/>
      <c r="BE279" s="84"/>
      <c r="BF279" s="84"/>
      <c r="BG279" s="84"/>
      <c r="BH279" s="84"/>
      <c r="BI279" s="84"/>
      <c r="BJ279" s="84"/>
      <c r="BK279" s="84"/>
      <c r="BL279" s="84"/>
      <c r="BM279" s="84"/>
      <c r="BN279" s="84"/>
      <c r="BO279" s="84"/>
      <c r="BP279" s="84"/>
      <c r="BQ279" s="84"/>
      <c r="BR279" s="84"/>
      <c r="BS279" s="84"/>
      <c r="BT279" s="84"/>
      <c r="BU279" s="84"/>
      <c r="BV279" s="84"/>
      <c r="BW279" s="84"/>
      <c r="BX279" s="85"/>
      <c r="BY279" s="86"/>
      <c r="BZ279" s="84"/>
      <c r="CA279" s="84"/>
      <c r="CB279" s="84"/>
      <c r="CC279" s="84"/>
      <c r="CD279" s="84"/>
      <c r="CE279" s="84"/>
      <c r="CF279" s="84"/>
      <c r="CG279" s="84"/>
      <c r="CH279" s="84"/>
      <c r="CI279" s="84"/>
      <c r="CJ279" s="84"/>
      <c r="CK279" s="84"/>
      <c r="CL279" s="84"/>
      <c r="CM279" s="84"/>
      <c r="CN279" s="84"/>
      <c r="CO279" s="84"/>
      <c r="CP279" s="84"/>
      <c r="CQ279" s="84"/>
      <c r="CR279" s="84"/>
      <c r="CS279" s="84"/>
      <c r="CT279" s="84"/>
      <c r="CU279" s="84"/>
      <c r="CV279" s="84"/>
      <c r="CW279" s="84"/>
      <c r="CX279" s="84"/>
      <c r="CY279" s="84"/>
      <c r="CZ279" s="84"/>
      <c r="DA279" s="84"/>
      <c r="DB279" s="84"/>
      <c r="DC279" s="85"/>
    </row>
    <row r="280" customFormat="false" ht="18.75" hidden="true" customHeight="false" outlineLevel="0" collapsed="false">
      <c r="A280" s="70" t="n">
        <f aca="false">(ROW()-6)/2</f>
        <v>137</v>
      </c>
      <c r="B280" s="100" t="n">
        <f aca="false">B279</f>
        <v>62</v>
      </c>
      <c r="C280" s="101" t="str">
        <f aca="false">C279</f>
        <v>チーム編成一覧画面</v>
      </c>
      <c r="D280" s="102" t="str">
        <f aca="false">D279</f>
        <v>チーム編成一覧画面の新規作成</v>
      </c>
      <c r="E280" s="74" t="str">
        <f aca="false">E278</f>
        <v>講師</v>
      </c>
      <c r="F280" s="74" t="str">
        <f aca="false">F278</f>
        <v>初級</v>
      </c>
      <c r="G280" s="74" t="str">
        <f aca="false">G278</f>
        <v>C</v>
      </c>
      <c r="H280" s="77" t="s">
        <v>31</v>
      </c>
      <c r="I280" s="78" t="n">
        <f aca="false">変更管理台帳!$AX68</f>
        <v>1.54285714285714</v>
      </c>
      <c r="J280" s="79" t="s">
        <v>32</v>
      </c>
      <c r="K280" s="81" t="n">
        <f aca="false">IF($L278&lt;&gt;"",WORKDAY($L278,1,祝日・休校日!$B$3:$B$62),"")</f>
        <v>45338</v>
      </c>
      <c r="L280" s="81" t="n">
        <f aca="false">IF($K280&lt;&gt;"",WORKDAY($K280,$I280 -0.11,祝日・休校日!$B$3:$B$62),"")</f>
        <v>45341</v>
      </c>
      <c r="M280" s="76"/>
      <c r="N280" s="82" t="n">
        <f aca="false">IF(MAX(O280:DC280)&lt;&gt;0,IF(MAX(O281:DC281)/MAX(O280:DC280)=1,1,MAX(O281:DC281)/MAX(O280:DC280)),0)</f>
        <v>0</v>
      </c>
      <c r="O280" s="83"/>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5"/>
      <c r="AT280" s="86"/>
      <c r="AU280" s="84"/>
      <c r="AV280" s="84"/>
      <c r="AW280" s="84"/>
      <c r="AX280" s="84"/>
      <c r="AY280" s="84"/>
      <c r="AZ280" s="84"/>
      <c r="BA280" s="84"/>
      <c r="BB280" s="84"/>
      <c r="BC280" s="84"/>
      <c r="BD280" s="84"/>
      <c r="BE280" s="84"/>
      <c r="BF280" s="84"/>
      <c r="BG280" s="84"/>
      <c r="BH280" s="84"/>
      <c r="BI280" s="84"/>
      <c r="BJ280" s="84"/>
      <c r="BK280" s="84"/>
      <c r="BL280" s="84"/>
      <c r="BM280" s="84"/>
      <c r="BN280" s="84"/>
      <c r="BO280" s="84"/>
      <c r="BP280" s="84"/>
      <c r="BQ280" s="84"/>
      <c r="BR280" s="84"/>
      <c r="BS280" s="84"/>
      <c r="BT280" s="84"/>
      <c r="BU280" s="84"/>
      <c r="BV280" s="84"/>
      <c r="BW280" s="84"/>
      <c r="BX280" s="85"/>
      <c r="BY280" s="86"/>
      <c r="BZ280" s="84"/>
      <c r="CA280" s="84"/>
      <c r="CB280" s="84"/>
      <c r="CC280" s="84"/>
      <c r="CD280" s="84"/>
      <c r="CE280" s="84"/>
      <c r="CF280" s="84"/>
      <c r="CG280" s="84"/>
      <c r="CH280" s="84"/>
      <c r="CI280" s="84"/>
      <c r="CJ280" s="84"/>
      <c r="CK280" s="84"/>
      <c r="CL280" s="84"/>
      <c r="CM280" s="84"/>
      <c r="CN280" s="84"/>
      <c r="CO280" s="84"/>
      <c r="CP280" s="84"/>
      <c r="CQ280" s="84"/>
      <c r="CR280" s="84"/>
      <c r="CS280" s="84"/>
      <c r="CT280" s="84"/>
      <c r="CU280" s="84"/>
      <c r="CV280" s="84"/>
      <c r="CW280" s="84"/>
      <c r="CX280" s="84"/>
      <c r="CY280" s="84"/>
      <c r="CZ280" s="84"/>
      <c r="DA280" s="84"/>
      <c r="DB280" s="84"/>
      <c r="DC280" s="85"/>
    </row>
    <row r="281" customFormat="false" ht="18.75" hidden="true" customHeight="false" outlineLevel="0" collapsed="false">
      <c r="A281" s="87" t="n">
        <f aca="false">A280</f>
        <v>137</v>
      </c>
      <c r="B281" s="105" t="n">
        <f aca="false">B280</f>
        <v>62</v>
      </c>
      <c r="C281" s="106" t="str">
        <f aca="false">C280</f>
        <v>チーム編成一覧画面</v>
      </c>
      <c r="D281" s="107" t="str">
        <f aca="false">D280</f>
        <v>チーム編成一覧画面の新規作成</v>
      </c>
      <c r="E281" s="91" t="str">
        <f aca="false">E280</f>
        <v>講師</v>
      </c>
      <c r="F281" s="91" t="str">
        <f aca="false">F280</f>
        <v>初級</v>
      </c>
      <c r="G281" s="91" t="str">
        <f aca="false">G280</f>
        <v>C</v>
      </c>
      <c r="H281" s="92" t="str">
        <f aca="false">H280</f>
        <v>製造</v>
      </c>
      <c r="I281" s="93" t="n">
        <f aca="false">I280</f>
        <v>1.54285714285714</v>
      </c>
      <c r="J281" s="94" t="s">
        <v>33</v>
      </c>
      <c r="K281" s="110"/>
      <c r="L281" s="96"/>
      <c r="M281" s="97" t="n">
        <f aca="false">M280</f>
        <v>0</v>
      </c>
      <c r="N281" s="98" t="n">
        <f aca="false">N280</f>
        <v>0</v>
      </c>
      <c r="O281" s="83"/>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5"/>
      <c r="AT281" s="86"/>
      <c r="AU281" s="84"/>
      <c r="AV281" s="84"/>
      <c r="AW281" s="84"/>
      <c r="AX281" s="84"/>
      <c r="AY281" s="84"/>
      <c r="AZ281" s="84"/>
      <c r="BA281" s="84"/>
      <c r="BB281" s="84"/>
      <c r="BC281" s="84"/>
      <c r="BD281" s="84"/>
      <c r="BE281" s="84"/>
      <c r="BF281" s="84"/>
      <c r="BG281" s="84"/>
      <c r="BH281" s="84"/>
      <c r="BI281" s="84"/>
      <c r="BJ281" s="84"/>
      <c r="BK281" s="84"/>
      <c r="BL281" s="84"/>
      <c r="BM281" s="84"/>
      <c r="BN281" s="84"/>
      <c r="BO281" s="84"/>
      <c r="BP281" s="84"/>
      <c r="BQ281" s="84"/>
      <c r="BR281" s="84"/>
      <c r="BS281" s="84"/>
      <c r="BT281" s="84"/>
      <c r="BU281" s="84"/>
      <c r="BV281" s="84"/>
      <c r="BW281" s="84"/>
      <c r="BX281" s="85"/>
      <c r="BY281" s="86"/>
      <c r="BZ281" s="84"/>
      <c r="CA281" s="84"/>
      <c r="CB281" s="84"/>
      <c r="CC281" s="84"/>
      <c r="CD281" s="84"/>
      <c r="CE281" s="84"/>
      <c r="CF281" s="84"/>
      <c r="CG281" s="84"/>
      <c r="CH281" s="84"/>
      <c r="CI281" s="84"/>
      <c r="CJ281" s="84"/>
      <c r="CK281" s="84"/>
      <c r="CL281" s="84"/>
      <c r="CM281" s="84"/>
      <c r="CN281" s="84"/>
      <c r="CO281" s="84"/>
      <c r="CP281" s="84"/>
      <c r="CQ281" s="84"/>
      <c r="CR281" s="84"/>
      <c r="CS281" s="84"/>
      <c r="CT281" s="84"/>
      <c r="CU281" s="84"/>
      <c r="CV281" s="84"/>
      <c r="CW281" s="84"/>
      <c r="CX281" s="84"/>
      <c r="CY281" s="84"/>
      <c r="CZ281" s="84"/>
      <c r="DA281" s="84"/>
      <c r="DB281" s="84"/>
      <c r="DC281" s="85"/>
    </row>
    <row r="282" customFormat="false" ht="18.75" hidden="true" customHeight="false" outlineLevel="0" collapsed="false">
      <c r="A282" s="99" t="n">
        <f aca="false">(ROW()-6)/2</f>
        <v>138</v>
      </c>
      <c r="B282" s="100" t="n">
        <f aca="false">B281</f>
        <v>62</v>
      </c>
      <c r="C282" s="101" t="str">
        <f aca="false">C281</f>
        <v>チーム編成一覧画面</v>
      </c>
      <c r="D282" s="102" t="str">
        <f aca="false">D281</f>
        <v>チーム編成一覧画面の新規作成</v>
      </c>
      <c r="E282" s="74" t="str">
        <f aca="false">E280</f>
        <v>講師</v>
      </c>
      <c r="F282" s="74" t="str">
        <f aca="false">F280</f>
        <v>初級</v>
      </c>
      <c r="G282" s="74" t="str">
        <f aca="false">G280</f>
        <v>C</v>
      </c>
      <c r="H282" s="103" t="s">
        <v>34</v>
      </c>
      <c r="I282" s="78" t="n">
        <f aca="false">変更管理台帳!$BW68</f>
        <v>2.48571428571429</v>
      </c>
      <c r="J282" s="79" t="s">
        <v>32</v>
      </c>
      <c r="K282" s="81" t="n">
        <f aca="false">IF($L280&lt;&gt;"",WORKDAY($L280,1,祝日・休校日!$B$3:$B$62),"")</f>
        <v>45342</v>
      </c>
      <c r="L282" s="81" t="n">
        <f aca="false">IF($K282&lt;&gt;"",WORKDAY($K282,$I282 -0.11,祝日・休校日!$B$3:$B$62),"")</f>
        <v>45344</v>
      </c>
      <c r="M282" s="76" t="n">
        <f aca="false">M281</f>
        <v>0</v>
      </c>
      <c r="N282" s="82" t="n">
        <f aca="false">IF(MAX(O282:DC282)&lt;&gt;0,IF(MAX(O283:DC283)/MAX(O282:DC282)=1,1,MAX(O283:DC283)/MAX(O282:DC282)),0)</f>
        <v>0</v>
      </c>
      <c r="O282" s="83"/>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5"/>
      <c r="AT282" s="86"/>
      <c r="AU282" s="84"/>
      <c r="AV282" s="84"/>
      <c r="AW282" s="84"/>
      <c r="AX282" s="84"/>
      <c r="AY282" s="84"/>
      <c r="AZ282" s="84"/>
      <c r="BA282" s="84"/>
      <c r="BB282" s="84"/>
      <c r="BC282" s="84"/>
      <c r="BD282" s="84"/>
      <c r="BE282" s="84"/>
      <c r="BF282" s="84"/>
      <c r="BG282" s="84"/>
      <c r="BH282" s="84"/>
      <c r="BI282" s="84"/>
      <c r="BJ282" s="84"/>
      <c r="BK282" s="84"/>
      <c r="BL282" s="84"/>
      <c r="BM282" s="84"/>
      <c r="BN282" s="84"/>
      <c r="BO282" s="84"/>
      <c r="BP282" s="84"/>
      <c r="BQ282" s="84"/>
      <c r="BR282" s="84"/>
      <c r="BS282" s="84"/>
      <c r="BT282" s="84"/>
      <c r="BU282" s="84"/>
      <c r="BV282" s="84"/>
      <c r="BW282" s="84"/>
      <c r="BX282" s="85"/>
      <c r="BY282" s="86"/>
      <c r="BZ282" s="84"/>
      <c r="CA282" s="84"/>
      <c r="CB282" s="84"/>
      <c r="CC282" s="84"/>
      <c r="CD282" s="84"/>
      <c r="CE282" s="84"/>
      <c r="CF282" s="84"/>
      <c r="CG282" s="84"/>
      <c r="CH282" s="84"/>
      <c r="CI282" s="84"/>
      <c r="CJ282" s="84"/>
      <c r="CK282" s="84"/>
      <c r="CL282" s="84"/>
      <c r="CM282" s="84"/>
      <c r="CN282" s="84"/>
      <c r="CO282" s="84"/>
      <c r="CP282" s="84"/>
      <c r="CQ282" s="84"/>
      <c r="CR282" s="84"/>
      <c r="CS282" s="84"/>
      <c r="CT282" s="84"/>
      <c r="CU282" s="84"/>
      <c r="CV282" s="84"/>
      <c r="CW282" s="84"/>
      <c r="CX282" s="84"/>
      <c r="CY282" s="84"/>
      <c r="CZ282" s="84"/>
      <c r="DA282" s="84"/>
      <c r="DB282" s="84"/>
      <c r="DC282" s="85"/>
    </row>
    <row r="283" customFormat="false" ht="18.75" hidden="true" customHeight="false" outlineLevel="0" collapsed="false">
      <c r="A283" s="104" t="n">
        <f aca="false">A282</f>
        <v>138</v>
      </c>
      <c r="B283" s="105" t="n">
        <f aca="false">B282</f>
        <v>62</v>
      </c>
      <c r="C283" s="106" t="str">
        <f aca="false">C282</f>
        <v>チーム編成一覧画面</v>
      </c>
      <c r="D283" s="107" t="str">
        <f aca="false">D282</f>
        <v>チーム編成一覧画面の新規作成</v>
      </c>
      <c r="E283" s="91" t="str">
        <f aca="false">E282</f>
        <v>講師</v>
      </c>
      <c r="F283" s="91" t="str">
        <f aca="false">F282</f>
        <v>初級</v>
      </c>
      <c r="G283" s="91" t="str">
        <f aca="false">G282</f>
        <v>C</v>
      </c>
      <c r="H283" s="108" t="str">
        <f aca="false">H282</f>
        <v>試験</v>
      </c>
      <c r="I283" s="109" t="n">
        <f aca="false">I282</f>
        <v>2.48571428571429</v>
      </c>
      <c r="J283" s="94" t="s">
        <v>33</v>
      </c>
      <c r="K283" s="110"/>
      <c r="L283" s="96"/>
      <c r="M283" s="97" t="n">
        <f aca="false">M282</f>
        <v>0</v>
      </c>
      <c r="N283" s="98" t="n">
        <f aca="false">N282</f>
        <v>0</v>
      </c>
      <c r="O283" s="83"/>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5"/>
      <c r="AT283" s="86"/>
      <c r="AU283" s="84"/>
      <c r="AV283" s="84"/>
      <c r="AW283" s="84"/>
      <c r="AX283" s="84"/>
      <c r="AY283" s="84"/>
      <c r="AZ283" s="84"/>
      <c r="BA283" s="84"/>
      <c r="BB283" s="84"/>
      <c r="BC283" s="84"/>
      <c r="BD283" s="84"/>
      <c r="BE283" s="84"/>
      <c r="BF283" s="84"/>
      <c r="BG283" s="84"/>
      <c r="BH283" s="84"/>
      <c r="BI283" s="84"/>
      <c r="BJ283" s="84"/>
      <c r="BK283" s="84"/>
      <c r="BL283" s="84"/>
      <c r="BM283" s="84"/>
      <c r="BN283" s="84"/>
      <c r="BO283" s="84"/>
      <c r="BP283" s="84"/>
      <c r="BQ283" s="84"/>
      <c r="BR283" s="84"/>
      <c r="BS283" s="84"/>
      <c r="BT283" s="84"/>
      <c r="BU283" s="84"/>
      <c r="BV283" s="84"/>
      <c r="BW283" s="84"/>
      <c r="BX283" s="85"/>
      <c r="BY283" s="86"/>
      <c r="BZ283" s="84"/>
      <c r="CA283" s="84"/>
      <c r="CB283" s="84"/>
      <c r="CC283" s="84"/>
      <c r="CD283" s="84"/>
      <c r="CE283" s="84"/>
      <c r="CF283" s="84"/>
      <c r="CG283" s="84"/>
      <c r="CH283" s="84"/>
      <c r="CI283" s="84"/>
      <c r="CJ283" s="84"/>
      <c r="CK283" s="84"/>
      <c r="CL283" s="84"/>
      <c r="CM283" s="84"/>
      <c r="CN283" s="84"/>
      <c r="CO283" s="84"/>
      <c r="CP283" s="84"/>
      <c r="CQ283" s="84"/>
      <c r="CR283" s="84"/>
      <c r="CS283" s="84"/>
      <c r="CT283" s="84"/>
      <c r="CU283" s="84"/>
      <c r="CV283" s="84"/>
      <c r="CW283" s="84"/>
      <c r="CX283" s="84"/>
      <c r="CY283" s="84"/>
      <c r="CZ283" s="84"/>
      <c r="DA283" s="84"/>
      <c r="DB283" s="84"/>
      <c r="DC283" s="85"/>
    </row>
    <row r="284" customFormat="false" ht="18.75" hidden="true" customHeight="false" outlineLevel="0" collapsed="false">
      <c r="A284" s="70" t="n">
        <f aca="false">(ROW()-6)/2</f>
        <v>139</v>
      </c>
      <c r="B284" s="71" t="n">
        <f aca="false">変更管理台帳!$A69</f>
        <v>63</v>
      </c>
      <c r="C284" s="72" t="str">
        <f aca="false">変更管理台帳!$B69</f>
        <v>チーム編成詳細画面</v>
      </c>
      <c r="D284" s="73" t="str">
        <f aca="false">変更管理台帳!$C69</f>
        <v>チーム編成詳細画面の新規作成</v>
      </c>
      <c r="E284" s="74" t="str">
        <f aca="false">変更管理台帳!$G69</f>
        <v>講師</v>
      </c>
      <c r="F284" s="75" t="str">
        <f aca="false">変更管理台帳!$K69</f>
        <v>中級</v>
      </c>
      <c r="G284" s="76" t="str">
        <f aca="false">変更管理台帳!$L69</f>
        <v>C</v>
      </c>
      <c r="H284" s="112" t="s">
        <v>36</v>
      </c>
      <c r="I284" s="78" t="n">
        <f aca="false">変更管理台帳!$AE69</f>
        <v>1.8</v>
      </c>
      <c r="J284" s="79" t="s">
        <v>32</v>
      </c>
      <c r="K284" s="80" t="n">
        <v>45336</v>
      </c>
      <c r="L284" s="81" t="n">
        <f aca="false">IF($K284&lt;&gt;"",WORKDAY($K284,$I284 -0.11,祝日・休校日!$B$3:$B$62),"")</f>
        <v>45337</v>
      </c>
      <c r="M284" s="76"/>
      <c r="N284" s="82" t="n">
        <f aca="false">IF(MAX(O284:DC284)&lt;&gt;0,IF(MAX(O285:DC285)/MAX(O284:DC284)=1,1,MAX(O285:DC285)/MAX(O284:DC284)),0)</f>
        <v>0</v>
      </c>
      <c r="O284" s="83"/>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5"/>
      <c r="AT284" s="86"/>
      <c r="AU284" s="84"/>
      <c r="AV284" s="84"/>
      <c r="AW284" s="84"/>
      <c r="AX284" s="84"/>
      <c r="AY284" s="84"/>
      <c r="AZ284" s="84"/>
      <c r="BA284" s="84"/>
      <c r="BB284" s="84"/>
      <c r="BC284" s="84"/>
      <c r="BD284" s="84"/>
      <c r="BE284" s="84"/>
      <c r="BF284" s="84"/>
      <c r="BG284" s="84"/>
      <c r="BH284" s="84"/>
      <c r="BI284" s="84"/>
      <c r="BJ284" s="84"/>
      <c r="BK284" s="84"/>
      <c r="BL284" s="84"/>
      <c r="BM284" s="84"/>
      <c r="BN284" s="84"/>
      <c r="BO284" s="84"/>
      <c r="BP284" s="84"/>
      <c r="BQ284" s="84"/>
      <c r="BR284" s="84"/>
      <c r="BS284" s="84"/>
      <c r="BT284" s="84"/>
      <c r="BU284" s="84"/>
      <c r="BV284" s="84"/>
      <c r="BW284" s="84"/>
      <c r="BX284" s="85"/>
      <c r="BY284" s="86"/>
      <c r="BZ284" s="84"/>
      <c r="CA284" s="84"/>
      <c r="CB284" s="84"/>
      <c r="CC284" s="84"/>
      <c r="CD284" s="84"/>
      <c r="CE284" s="84"/>
      <c r="CF284" s="84"/>
      <c r="CG284" s="84"/>
      <c r="CH284" s="84"/>
      <c r="CI284" s="84"/>
      <c r="CJ284" s="84"/>
      <c r="CK284" s="84"/>
      <c r="CL284" s="84"/>
      <c r="CM284" s="84"/>
      <c r="CN284" s="84"/>
      <c r="CO284" s="84"/>
      <c r="CP284" s="84"/>
      <c r="CQ284" s="84"/>
      <c r="CR284" s="84"/>
      <c r="CS284" s="84"/>
      <c r="CT284" s="84"/>
      <c r="CU284" s="84"/>
      <c r="CV284" s="84"/>
      <c r="CW284" s="84"/>
      <c r="CX284" s="84"/>
      <c r="CY284" s="84"/>
      <c r="CZ284" s="84"/>
      <c r="DA284" s="84"/>
      <c r="DB284" s="84"/>
      <c r="DC284" s="85"/>
    </row>
    <row r="285" customFormat="false" ht="18.75" hidden="true" customHeight="false" outlineLevel="0" collapsed="false">
      <c r="A285" s="87" t="n">
        <f aca="false">A284</f>
        <v>139</v>
      </c>
      <c r="B285" s="88" t="n">
        <f aca="false">B284</f>
        <v>63</v>
      </c>
      <c r="C285" s="89" t="str">
        <f aca="false">C284</f>
        <v>チーム編成詳細画面</v>
      </c>
      <c r="D285" s="90" t="str">
        <f aca="false">D284</f>
        <v>チーム編成詳細画面の新規作成</v>
      </c>
      <c r="E285" s="91" t="str">
        <f aca="false">E284</f>
        <v>講師</v>
      </c>
      <c r="F285" s="91" t="str">
        <f aca="false">F284</f>
        <v>中級</v>
      </c>
      <c r="G285" s="91" t="str">
        <f aca="false">G284</f>
        <v>C</v>
      </c>
      <c r="H285" s="113" t="str">
        <f aca="false">H284</f>
        <v>設計</v>
      </c>
      <c r="I285" s="93" t="n">
        <f aca="false">I284</f>
        <v>1.8</v>
      </c>
      <c r="J285" s="94" t="s">
        <v>33</v>
      </c>
      <c r="K285" s="95"/>
      <c r="L285" s="96"/>
      <c r="M285" s="97" t="n">
        <f aca="false">M284</f>
        <v>0</v>
      </c>
      <c r="N285" s="98" t="n">
        <f aca="false">N284</f>
        <v>0</v>
      </c>
      <c r="O285" s="83"/>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5"/>
      <c r="AT285" s="86"/>
      <c r="AU285" s="84"/>
      <c r="AV285" s="84"/>
      <c r="AW285" s="84"/>
      <c r="AX285" s="84"/>
      <c r="AY285" s="84"/>
      <c r="AZ285" s="84"/>
      <c r="BA285" s="84"/>
      <c r="BB285" s="84"/>
      <c r="BC285" s="84"/>
      <c r="BD285" s="84"/>
      <c r="BE285" s="84"/>
      <c r="BF285" s="84"/>
      <c r="BG285" s="84"/>
      <c r="BH285" s="84"/>
      <c r="BI285" s="84"/>
      <c r="BJ285" s="84"/>
      <c r="BK285" s="84"/>
      <c r="BL285" s="84"/>
      <c r="BM285" s="84"/>
      <c r="BN285" s="84"/>
      <c r="BO285" s="84"/>
      <c r="BP285" s="84"/>
      <c r="BQ285" s="84"/>
      <c r="BR285" s="84"/>
      <c r="BS285" s="84"/>
      <c r="BT285" s="84"/>
      <c r="BU285" s="84"/>
      <c r="BV285" s="84"/>
      <c r="BW285" s="84"/>
      <c r="BX285" s="85"/>
      <c r="BY285" s="86"/>
      <c r="BZ285" s="84"/>
      <c r="CA285" s="84"/>
      <c r="CB285" s="84"/>
      <c r="CC285" s="84"/>
      <c r="CD285" s="84"/>
      <c r="CE285" s="84"/>
      <c r="CF285" s="84"/>
      <c r="CG285" s="84"/>
      <c r="CH285" s="84"/>
      <c r="CI285" s="84"/>
      <c r="CJ285" s="84"/>
      <c r="CK285" s="84"/>
      <c r="CL285" s="84"/>
      <c r="CM285" s="84"/>
      <c r="CN285" s="84"/>
      <c r="CO285" s="84"/>
      <c r="CP285" s="84"/>
      <c r="CQ285" s="84"/>
      <c r="CR285" s="84"/>
      <c r="CS285" s="84"/>
      <c r="CT285" s="84"/>
      <c r="CU285" s="84"/>
      <c r="CV285" s="84"/>
      <c r="CW285" s="84"/>
      <c r="CX285" s="84"/>
      <c r="CY285" s="84"/>
      <c r="CZ285" s="84"/>
      <c r="DA285" s="84"/>
      <c r="DB285" s="84"/>
      <c r="DC285" s="85"/>
    </row>
    <row r="286" customFormat="false" ht="18.75" hidden="true" customHeight="false" outlineLevel="0" collapsed="false">
      <c r="A286" s="70" t="n">
        <f aca="false">(ROW()-6)/2</f>
        <v>140</v>
      </c>
      <c r="B286" s="100" t="n">
        <f aca="false">B285</f>
        <v>63</v>
      </c>
      <c r="C286" s="101" t="str">
        <f aca="false">C285</f>
        <v>チーム編成詳細画面</v>
      </c>
      <c r="D286" s="102" t="str">
        <f aca="false">D285</f>
        <v>チーム編成詳細画面の新規作成</v>
      </c>
      <c r="E286" s="74" t="str">
        <f aca="false">E284</f>
        <v>講師</v>
      </c>
      <c r="F286" s="74" t="str">
        <f aca="false">F284</f>
        <v>中級</v>
      </c>
      <c r="G286" s="74" t="str">
        <f aca="false">G284</f>
        <v>C</v>
      </c>
      <c r="H286" s="77" t="s">
        <v>31</v>
      </c>
      <c r="I286" s="78" t="n">
        <f aca="false">変更管理台帳!$AX69</f>
        <v>3.42857142857143</v>
      </c>
      <c r="J286" s="79" t="s">
        <v>32</v>
      </c>
      <c r="K286" s="81" t="n">
        <f aca="false">IF($L284&lt;&gt;"",WORKDAY($L284,1,祝日・休校日!$B$3:$B$62),"")</f>
        <v>45338</v>
      </c>
      <c r="L286" s="81" t="n">
        <f aca="false">IF($K286&lt;&gt;"",WORKDAY($K286,$I286 -0.11,祝日・休校日!$B$3:$B$62),"")</f>
        <v>45343</v>
      </c>
      <c r="M286" s="76"/>
      <c r="N286" s="82" t="n">
        <f aca="false">IF(MAX(O286:DC286)&lt;&gt;0,IF(MAX(O287:DC287)/MAX(O286:DC286)=1,1,MAX(O287:DC287)/MAX(O286:DC286)),0)</f>
        <v>0</v>
      </c>
      <c r="O286" s="83"/>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5"/>
      <c r="AT286" s="86"/>
      <c r="AU286" s="84"/>
      <c r="AV286" s="84"/>
      <c r="AW286" s="84"/>
      <c r="AX286" s="84"/>
      <c r="AY286" s="84"/>
      <c r="AZ286" s="84"/>
      <c r="BA286" s="84"/>
      <c r="BB286" s="84"/>
      <c r="BC286" s="84"/>
      <c r="BD286" s="84"/>
      <c r="BE286" s="84"/>
      <c r="BF286" s="84"/>
      <c r="BG286" s="84"/>
      <c r="BH286" s="84"/>
      <c r="BI286" s="84"/>
      <c r="BJ286" s="84"/>
      <c r="BK286" s="84"/>
      <c r="BL286" s="84"/>
      <c r="BM286" s="84"/>
      <c r="BN286" s="84"/>
      <c r="BO286" s="84"/>
      <c r="BP286" s="84"/>
      <c r="BQ286" s="84"/>
      <c r="BR286" s="84"/>
      <c r="BS286" s="84"/>
      <c r="BT286" s="84"/>
      <c r="BU286" s="84"/>
      <c r="BV286" s="84"/>
      <c r="BW286" s="84"/>
      <c r="BX286" s="85"/>
      <c r="BY286" s="86"/>
      <c r="BZ286" s="84"/>
      <c r="CA286" s="84"/>
      <c r="CB286" s="84"/>
      <c r="CC286" s="84"/>
      <c r="CD286" s="84"/>
      <c r="CE286" s="84"/>
      <c r="CF286" s="84"/>
      <c r="CG286" s="84"/>
      <c r="CH286" s="84"/>
      <c r="CI286" s="84"/>
      <c r="CJ286" s="84"/>
      <c r="CK286" s="84"/>
      <c r="CL286" s="84"/>
      <c r="CM286" s="84"/>
      <c r="CN286" s="84"/>
      <c r="CO286" s="84"/>
      <c r="CP286" s="84"/>
      <c r="CQ286" s="84"/>
      <c r="CR286" s="84"/>
      <c r="CS286" s="84"/>
      <c r="CT286" s="84"/>
      <c r="CU286" s="84"/>
      <c r="CV286" s="84"/>
      <c r="CW286" s="84"/>
      <c r="CX286" s="84"/>
      <c r="CY286" s="84"/>
      <c r="CZ286" s="84"/>
      <c r="DA286" s="84"/>
      <c r="DB286" s="84"/>
      <c r="DC286" s="85"/>
    </row>
    <row r="287" customFormat="false" ht="18.75" hidden="true" customHeight="false" outlineLevel="0" collapsed="false">
      <c r="A287" s="87" t="n">
        <f aca="false">A286</f>
        <v>140</v>
      </c>
      <c r="B287" s="105" t="n">
        <f aca="false">B286</f>
        <v>63</v>
      </c>
      <c r="C287" s="106" t="str">
        <f aca="false">C286</f>
        <v>チーム編成詳細画面</v>
      </c>
      <c r="D287" s="107" t="str">
        <f aca="false">D286</f>
        <v>チーム編成詳細画面の新規作成</v>
      </c>
      <c r="E287" s="91" t="str">
        <f aca="false">E286</f>
        <v>講師</v>
      </c>
      <c r="F287" s="91" t="str">
        <f aca="false">F286</f>
        <v>中級</v>
      </c>
      <c r="G287" s="91" t="str">
        <f aca="false">G286</f>
        <v>C</v>
      </c>
      <c r="H287" s="92" t="str">
        <f aca="false">H286</f>
        <v>製造</v>
      </c>
      <c r="I287" s="93" t="n">
        <f aca="false">I286</f>
        <v>3.42857142857143</v>
      </c>
      <c r="J287" s="94" t="s">
        <v>33</v>
      </c>
      <c r="K287" s="110"/>
      <c r="L287" s="96"/>
      <c r="M287" s="97" t="n">
        <f aca="false">M286</f>
        <v>0</v>
      </c>
      <c r="N287" s="98" t="n">
        <f aca="false">N286</f>
        <v>0</v>
      </c>
      <c r="O287" s="83"/>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5"/>
      <c r="AT287" s="86"/>
      <c r="AU287" s="84"/>
      <c r="AV287" s="84"/>
      <c r="AW287" s="84"/>
      <c r="AX287" s="84"/>
      <c r="AY287" s="84"/>
      <c r="AZ287" s="84"/>
      <c r="BA287" s="84"/>
      <c r="BB287" s="84"/>
      <c r="BC287" s="84"/>
      <c r="BD287" s="84"/>
      <c r="BE287" s="84"/>
      <c r="BF287" s="84"/>
      <c r="BG287" s="84"/>
      <c r="BH287" s="84"/>
      <c r="BI287" s="84"/>
      <c r="BJ287" s="84"/>
      <c r="BK287" s="84"/>
      <c r="BL287" s="84"/>
      <c r="BM287" s="84"/>
      <c r="BN287" s="84"/>
      <c r="BO287" s="84"/>
      <c r="BP287" s="84"/>
      <c r="BQ287" s="84"/>
      <c r="BR287" s="84"/>
      <c r="BS287" s="84"/>
      <c r="BT287" s="84"/>
      <c r="BU287" s="84"/>
      <c r="BV287" s="84"/>
      <c r="BW287" s="84"/>
      <c r="BX287" s="85"/>
      <c r="BY287" s="86"/>
      <c r="BZ287" s="84"/>
      <c r="CA287" s="84"/>
      <c r="CB287" s="84"/>
      <c r="CC287" s="84"/>
      <c r="CD287" s="84"/>
      <c r="CE287" s="84"/>
      <c r="CF287" s="84"/>
      <c r="CG287" s="84"/>
      <c r="CH287" s="84"/>
      <c r="CI287" s="84"/>
      <c r="CJ287" s="84"/>
      <c r="CK287" s="84"/>
      <c r="CL287" s="84"/>
      <c r="CM287" s="84"/>
      <c r="CN287" s="84"/>
      <c r="CO287" s="84"/>
      <c r="CP287" s="84"/>
      <c r="CQ287" s="84"/>
      <c r="CR287" s="84"/>
      <c r="CS287" s="84"/>
      <c r="CT287" s="84"/>
      <c r="CU287" s="84"/>
      <c r="CV287" s="84"/>
      <c r="CW287" s="84"/>
      <c r="CX287" s="84"/>
      <c r="CY287" s="84"/>
      <c r="CZ287" s="84"/>
      <c r="DA287" s="84"/>
      <c r="DB287" s="84"/>
      <c r="DC287" s="85"/>
    </row>
    <row r="288" customFormat="false" ht="18.75" hidden="true" customHeight="false" outlineLevel="0" collapsed="false">
      <c r="A288" s="99" t="n">
        <f aca="false">(ROW()-6)/2</f>
        <v>141</v>
      </c>
      <c r="B288" s="100" t="n">
        <f aca="false">B287</f>
        <v>63</v>
      </c>
      <c r="C288" s="101" t="str">
        <f aca="false">C287</f>
        <v>チーム編成詳細画面</v>
      </c>
      <c r="D288" s="102" t="str">
        <f aca="false">D287</f>
        <v>チーム編成詳細画面の新規作成</v>
      </c>
      <c r="E288" s="74" t="str">
        <f aca="false">E286</f>
        <v>講師</v>
      </c>
      <c r="F288" s="74" t="str">
        <f aca="false">F286</f>
        <v>中級</v>
      </c>
      <c r="G288" s="74" t="str">
        <f aca="false">G286</f>
        <v>C</v>
      </c>
      <c r="H288" s="103" t="s">
        <v>34</v>
      </c>
      <c r="I288" s="78" t="n">
        <f aca="false">変更管理台帳!$BW69</f>
        <v>2.88571428571429</v>
      </c>
      <c r="J288" s="79" t="s">
        <v>32</v>
      </c>
      <c r="K288" s="81" t="n">
        <f aca="false">IF($L286&lt;&gt;"",WORKDAY($L286,1,祝日・休校日!$B$3:$B$62),"")</f>
        <v>45344</v>
      </c>
      <c r="L288" s="81" t="n">
        <f aca="false">IF($K288&lt;&gt;"",WORKDAY($K288,$I288 -0.11,祝日・休校日!$B$3:$B$62),"")</f>
        <v>45349</v>
      </c>
      <c r="M288" s="76" t="n">
        <f aca="false">M287</f>
        <v>0</v>
      </c>
      <c r="N288" s="82" t="n">
        <f aca="false">IF(MAX(O288:DC288)&lt;&gt;0,IF(MAX(O289:DC289)/MAX(O288:DC288)=1,1,MAX(O289:DC289)/MAX(O288:DC288)),0)</f>
        <v>0</v>
      </c>
      <c r="O288" s="83"/>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5"/>
      <c r="AT288" s="86"/>
      <c r="AU288" s="84"/>
      <c r="AV288" s="84"/>
      <c r="AW288" s="84"/>
      <c r="AX288" s="84"/>
      <c r="AY288" s="84"/>
      <c r="AZ288" s="84"/>
      <c r="BA288" s="84"/>
      <c r="BB288" s="84"/>
      <c r="BC288" s="84"/>
      <c r="BD288" s="84"/>
      <c r="BE288" s="84"/>
      <c r="BF288" s="84"/>
      <c r="BG288" s="84"/>
      <c r="BH288" s="84"/>
      <c r="BI288" s="84"/>
      <c r="BJ288" s="84"/>
      <c r="BK288" s="84"/>
      <c r="BL288" s="84"/>
      <c r="BM288" s="84"/>
      <c r="BN288" s="84"/>
      <c r="BO288" s="84"/>
      <c r="BP288" s="84"/>
      <c r="BQ288" s="84"/>
      <c r="BR288" s="84"/>
      <c r="BS288" s="84"/>
      <c r="BT288" s="84"/>
      <c r="BU288" s="84"/>
      <c r="BV288" s="84"/>
      <c r="BW288" s="84"/>
      <c r="BX288" s="85"/>
      <c r="BY288" s="86"/>
      <c r="BZ288" s="84"/>
      <c r="CA288" s="84"/>
      <c r="CB288" s="84"/>
      <c r="CC288" s="84"/>
      <c r="CD288" s="84"/>
      <c r="CE288" s="84"/>
      <c r="CF288" s="84"/>
      <c r="CG288" s="84"/>
      <c r="CH288" s="84"/>
      <c r="CI288" s="84"/>
      <c r="CJ288" s="84"/>
      <c r="CK288" s="84"/>
      <c r="CL288" s="84"/>
      <c r="CM288" s="84"/>
      <c r="CN288" s="84"/>
      <c r="CO288" s="84"/>
      <c r="CP288" s="84"/>
      <c r="CQ288" s="84"/>
      <c r="CR288" s="84"/>
      <c r="CS288" s="84"/>
      <c r="CT288" s="84"/>
      <c r="CU288" s="84"/>
      <c r="CV288" s="84"/>
      <c r="CW288" s="84"/>
      <c r="CX288" s="84"/>
      <c r="CY288" s="84"/>
      <c r="CZ288" s="84"/>
      <c r="DA288" s="84"/>
      <c r="DB288" s="84"/>
      <c r="DC288" s="85"/>
    </row>
    <row r="289" customFormat="false" ht="18.75" hidden="true" customHeight="false" outlineLevel="0" collapsed="false">
      <c r="A289" s="104" t="n">
        <f aca="false">A288</f>
        <v>141</v>
      </c>
      <c r="B289" s="105" t="n">
        <f aca="false">B288</f>
        <v>63</v>
      </c>
      <c r="C289" s="106" t="str">
        <f aca="false">C288</f>
        <v>チーム編成詳細画面</v>
      </c>
      <c r="D289" s="107" t="str">
        <f aca="false">D288</f>
        <v>チーム編成詳細画面の新規作成</v>
      </c>
      <c r="E289" s="91" t="str">
        <f aca="false">E288</f>
        <v>講師</v>
      </c>
      <c r="F289" s="91" t="str">
        <f aca="false">F288</f>
        <v>中級</v>
      </c>
      <c r="G289" s="91" t="str">
        <f aca="false">G288</f>
        <v>C</v>
      </c>
      <c r="H289" s="108" t="str">
        <f aca="false">H288</f>
        <v>試験</v>
      </c>
      <c r="I289" s="109" t="n">
        <f aca="false">I288</f>
        <v>2.88571428571429</v>
      </c>
      <c r="J289" s="94" t="s">
        <v>33</v>
      </c>
      <c r="K289" s="110"/>
      <c r="L289" s="96"/>
      <c r="M289" s="97" t="n">
        <f aca="false">M288</f>
        <v>0</v>
      </c>
      <c r="N289" s="98" t="n">
        <f aca="false">N288</f>
        <v>0</v>
      </c>
      <c r="O289" s="83"/>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5"/>
      <c r="AT289" s="86"/>
      <c r="AU289" s="84"/>
      <c r="AV289" s="84"/>
      <c r="AW289" s="84"/>
      <c r="AX289" s="84"/>
      <c r="AY289" s="84"/>
      <c r="AZ289" s="84"/>
      <c r="BA289" s="84"/>
      <c r="BB289" s="84"/>
      <c r="BC289" s="84"/>
      <c r="BD289" s="84"/>
      <c r="BE289" s="84"/>
      <c r="BF289" s="84"/>
      <c r="BG289" s="84"/>
      <c r="BH289" s="84"/>
      <c r="BI289" s="84"/>
      <c r="BJ289" s="84"/>
      <c r="BK289" s="84"/>
      <c r="BL289" s="84"/>
      <c r="BM289" s="84"/>
      <c r="BN289" s="84"/>
      <c r="BO289" s="84"/>
      <c r="BP289" s="84"/>
      <c r="BQ289" s="84"/>
      <c r="BR289" s="84"/>
      <c r="BS289" s="84"/>
      <c r="BT289" s="84"/>
      <c r="BU289" s="84"/>
      <c r="BV289" s="84"/>
      <c r="BW289" s="84"/>
      <c r="BX289" s="85"/>
      <c r="BY289" s="86"/>
      <c r="BZ289" s="84"/>
      <c r="CA289" s="84"/>
      <c r="CB289" s="84"/>
      <c r="CC289" s="84"/>
      <c r="CD289" s="84"/>
      <c r="CE289" s="84"/>
      <c r="CF289" s="84"/>
      <c r="CG289" s="84"/>
      <c r="CH289" s="84"/>
      <c r="CI289" s="84"/>
      <c r="CJ289" s="84"/>
      <c r="CK289" s="84"/>
      <c r="CL289" s="84"/>
      <c r="CM289" s="84"/>
      <c r="CN289" s="84"/>
      <c r="CO289" s="84"/>
      <c r="CP289" s="84"/>
      <c r="CQ289" s="84"/>
      <c r="CR289" s="84"/>
      <c r="CS289" s="84"/>
      <c r="CT289" s="84"/>
      <c r="CU289" s="84"/>
      <c r="CV289" s="84"/>
      <c r="CW289" s="84"/>
      <c r="CX289" s="84"/>
      <c r="CY289" s="84"/>
      <c r="CZ289" s="84"/>
      <c r="DA289" s="84"/>
      <c r="DB289" s="84"/>
      <c r="DC289" s="85"/>
    </row>
    <row r="290" customFormat="false" ht="18.75" hidden="true" customHeight="false" outlineLevel="0" collapsed="false">
      <c r="A290" s="70" t="n">
        <f aca="false">(ROW()-6)/2</f>
        <v>142</v>
      </c>
      <c r="B290" s="71" t="n">
        <f aca="false">変更管理台帳!$A70</f>
        <v>64</v>
      </c>
      <c r="C290" s="72" t="str">
        <f aca="false">変更管理台帳!$B70</f>
        <v>契約確認画面</v>
      </c>
      <c r="D290" s="73" t="str">
        <f aca="false">変更管理台帳!$C70</f>
        <v>契約確認画面の新規作成</v>
      </c>
      <c r="E290" s="74" t="str">
        <f aca="false">変更管理台帳!$G70</f>
        <v>企業担当者</v>
      </c>
      <c r="F290" s="75" t="str">
        <f aca="false">変更管理台帳!$K70</f>
        <v>初級</v>
      </c>
      <c r="G290" s="76" t="n">
        <f aca="false">変更管理台帳!$L70</f>
        <v>0</v>
      </c>
      <c r="H290" s="77" t="s">
        <v>31</v>
      </c>
      <c r="I290" s="78" t="n">
        <f aca="false">変更管理台帳!$AX70</f>
        <v>2.22857142857143</v>
      </c>
      <c r="J290" s="79" t="s">
        <v>32</v>
      </c>
      <c r="K290" s="80"/>
      <c r="L290" s="81" t="str">
        <f aca="false">IF($K290&lt;&gt;"",WORKDAY($K290,$I290 -0.11,祝日・休校日!$B$3:$B$62),"")</f>
        <v/>
      </c>
      <c r="M290" s="76"/>
      <c r="N290" s="82" t="n">
        <f aca="false">IF(MAX(O290:DC290)&lt;&gt;0,IF(MAX(O291:DC291)/MAX(O290:DC290)=1,1,MAX(O291:DC291)/MAX(O290:DC290)),0)</f>
        <v>0</v>
      </c>
      <c r="O290" s="83"/>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5"/>
      <c r="AT290" s="86"/>
      <c r="AU290" s="84"/>
      <c r="AV290" s="84"/>
      <c r="AW290" s="84"/>
      <c r="AX290" s="84"/>
      <c r="AY290" s="84"/>
      <c r="AZ290" s="84"/>
      <c r="BA290" s="84"/>
      <c r="BB290" s="84"/>
      <c r="BC290" s="84"/>
      <c r="BD290" s="84"/>
      <c r="BE290" s="84"/>
      <c r="BF290" s="84"/>
      <c r="BG290" s="84"/>
      <c r="BH290" s="84"/>
      <c r="BI290" s="84"/>
      <c r="BJ290" s="84"/>
      <c r="BK290" s="84"/>
      <c r="BL290" s="84"/>
      <c r="BM290" s="84"/>
      <c r="BN290" s="84"/>
      <c r="BO290" s="84"/>
      <c r="BP290" s="84"/>
      <c r="BQ290" s="84"/>
      <c r="BR290" s="84"/>
      <c r="BS290" s="84"/>
      <c r="BT290" s="84"/>
      <c r="BU290" s="84"/>
      <c r="BV290" s="84"/>
      <c r="BW290" s="84"/>
      <c r="BX290" s="85"/>
      <c r="BY290" s="86"/>
      <c r="BZ290" s="84"/>
      <c r="CA290" s="84"/>
      <c r="CB290" s="84"/>
      <c r="CC290" s="84"/>
      <c r="CD290" s="84"/>
      <c r="CE290" s="84"/>
      <c r="CF290" s="84"/>
      <c r="CG290" s="84"/>
      <c r="CH290" s="84"/>
      <c r="CI290" s="84"/>
      <c r="CJ290" s="84"/>
      <c r="CK290" s="84"/>
      <c r="CL290" s="84"/>
      <c r="CM290" s="84"/>
      <c r="CN290" s="84"/>
      <c r="CO290" s="84"/>
      <c r="CP290" s="84"/>
      <c r="CQ290" s="84"/>
      <c r="CR290" s="84"/>
      <c r="CS290" s="84"/>
      <c r="CT290" s="84"/>
      <c r="CU290" s="84"/>
      <c r="CV290" s="84"/>
      <c r="CW290" s="84"/>
      <c r="CX290" s="84"/>
      <c r="CY290" s="84"/>
      <c r="CZ290" s="84"/>
      <c r="DA290" s="84"/>
      <c r="DB290" s="84"/>
      <c r="DC290" s="85"/>
    </row>
    <row r="291" customFormat="false" ht="18.75" hidden="true" customHeight="false" outlineLevel="0" collapsed="false">
      <c r="A291" s="87" t="n">
        <f aca="false">A290</f>
        <v>142</v>
      </c>
      <c r="B291" s="88" t="n">
        <f aca="false">B290</f>
        <v>64</v>
      </c>
      <c r="C291" s="89" t="str">
        <f aca="false">C290</f>
        <v>契約確認画面</v>
      </c>
      <c r="D291" s="90" t="str">
        <f aca="false">D290</f>
        <v>契約確認画面の新規作成</v>
      </c>
      <c r="E291" s="91" t="str">
        <f aca="false">E290</f>
        <v>企業担当者</v>
      </c>
      <c r="F291" s="91" t="str">
        <f aca="false">F290</f>
        <v>初級</v>
      </c>
      <c r="G291" s="91" t="n">
        <f aca="false">G290</f>
        <v>0</v>
      </c>
      <c r="H291" s="92" t="str">
        <f aca="false">H290</f>
        <v>製造</v>
      </c>
      <c r="I291" s="93" t="n">
        <f aca="false">I290</f>
        <v>2.22857142857143</v>
      </c>
      <c r="J291" s="94" t="s">
        <v>33</v>
      </c>
      <c r="K291" s="110"/>
      <c r="L291" s="96"/>
      <c r="M291" s="97" t="n">
        <f aca="false">M290</f>
        <v>0</v>
      </c>
      <c r="N291" s="98" t="n">
        <f aca="false">N290</f>
        <v>0</v>
      </c>
      <c r="O291" s="83"/>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5"/>
      <c r="AT291" s="86"/>
      <c r="AU291" s="84"/>
      <c r="AV291" s="84"/>
      <c r="AW291" s="84"/>
      <c r="AX291" s="84"/>
      <c r="AY291" s="84"/>
      <c r="AZ291" s="84"/>
      <c r="BA291" s="84"/>
      <c r="BB291" s="84"/>
      <c r="BC291" s="84"/>
      <c r="BD291" s="84"/>
      <c r="BE291" s="84"/>
      <c r="BF291" s="84"/>
      <c r="BG291" s="84"/>
      <c r="BH291" s="84"/>
      <c r="BI291" s="84"/>
      <c r="BJ291" s="84"/>
      <c r="BK291" s="84"/>
      <c r="BL291" s="84"/>
      <c r="BM291" s="84"/>
      <c r="BN291" s="84"/>
      <c r="BO291" s="84"/>
      <c r="BP291" s="84"/>
      <c r="BQ291" s="84"/>
      <c r="BR291" s="84"/>
      <c r="BS291" s="84"/>
      <c r="BT291" s="84"/>
      <c r="BU291" s="84"/>
      <c r="BV291" s="84"/>
      <c r="BW291" s="84"/>
      <c r="BX291" s="85"/>
      <c r="BY291" s="86"/>
      <c r="BZ291" s="84"/>
      <c r="CA291" s="84"/>
      <c r="CB291" s="84"/>
      <c r="CC291" s="84"/>
      <c r="CD291" s="84"/>
      <c r="CE291" s="84"/>
      <c r="CF291" s="84"/>
      <c r="CG291" s="84"/>
      <c r="CH291" s="84"/>
      <c r="CI291" s="84"/>
      <c r="CJ291" s="84"/>
      <c r="CK291" s="84"/>
      <c r="CL291" s="84"/>
      <c r="CM291" s="84"/>
      <c r="CN291" s="84"/>
      <c r="CO291" s="84"/>
      <c r="CP291" s="84"/>
      <c r="CQ291" s="84"/>
      <c r="CR291" s="84"/>
      <c r="CS291" s="84"/>
      <c r="CT291" s="84"/>
      <c r="CU291" s="84"/>
      <c r="CV291" s="84"/>
      <c r="CW291" s="84"/>
      <c r="CX291" s="84"/>
      <c r="CY291" s="84"/>
      <c r="CZ291" s="84"/>
      <c r="DA291" s="84"/>
      <c r="DB291" s="84"/>
      <c r="DC291" s="85"/>
    </row>
    <row r="292" customFormat="false" ht="18.75" hidden="true" customHeight="false" outlineLevel="0" collapsed="false">
      <c r="A292" s="99" t="n">
        <f aca="false">(ROW()-6)/2</f>
        <v>143</v>
      </c>
      <c r="B292" s="100" t="n">
        <f aca="false">B291</f>
        <v>64</v>
      </c>
      <c r="C292" s="101" t="str">
        <f aca="false">C291</f>
        <v>契約確認画面</v>
      </c>
      <c r="D292" s="102" t="str">
        <f aca="false">D291</f>
        <v>契約確認画面の新規作成</v>
      </c>
      <c r="E292" s="74" t="str">
        <f aca="false">E290</f>
        <v>企業担当者</v>
      </c>
      <c r="F292" s="74" t="str">
        <f aca="false">F290</f>
        <v>初級</v>
      </c>
      <c r="G292" s="74" t="n">
        <f aca="false">G290</f>
        <v>0</v>
      </c>
      <c r="H292" s="103" t="s">
        <v>34</v>
      </c>
      <c r="I292" s="78" t="n">
        <f aca="false">変更管理台帳!$BW70</f>
        <v>2.97142857142857</v>
      </c>
      <c r="J292" s="79" t="s">
        <v>32</v>
      </c>
      <c r="K292" s="81" t="str">
        <f aca="false">IF($L290&lt;&gt;"",WORKDAY($L290,1,祝日・休校日!$B$3:$B$62),"")</f>
        <v/>
      </c>
      <c r="L292" s="81" t="str">
        <f aca="false">IF($K292&lt;&gt;"",WORKDAY($K292,$I292 -0.11,祝日・休校日!$B$3:$B$62),"")</f>
        <v/>
      </c>
      <c r="M292" s="76" t="n">
        <f aca="false">M291</f>
        <v>0</v>
      </c>
      <c r="N292" s="82" t="n">
        <f aca="false">IF(MAX(O292:DC292)&lt;&gt;0,IF(MAX(O293:DC293)/MAX(O292:DC292)=1,1,MAX(O293:DC293)/MAX(O292:DC292)),0)</f>
        <v>0</v>
      </c>
      <c r="O292" s="83"/>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5"/>
      <c r="AT292" s="86"/>
      <c r="AU292" s="84"/>
      <c r="AV292" s="84"/>
      <c r="AW292" s="84"/>
      <c r="AX292" s="84"/>
      <c r="AY292" s="84"/>
      <c r="AZ292" s="84"/>
      <c r="BA292" s="84"/>
      <c r="BB292" s="84"/>
      <c r="BC292" s="84"/>
      <c r="BD292" s="84"/>
      <c r="BE292" s="84"/>
      <c r="BF292" s="84"/>
      <c r="BG292" s="84"/>
      <c r="BH292" s="84"/>
      <c r="BI292" s="84"/>
      <c r="BJ292" s="84"/>
      <c r="BK292" s="84"/>
      <c r="BL292" s="84"/>
      <c r="BM292" s="84"/>
      <c r="BN292" s="84"/>
      <c r="BO292" s="84"/>
      <c r="BP292" s="84"/>
      <c r="BQ292" s="84"/>
      <c r="BR292" s="84"/>
      <c r="BS292" s="84"/>
      <c r="BT292" s="84"/>
      <c r="BU292" s="84"/>
      <c r="BV292" s="84"/>
      <c r="BW292" s="84"/>
      <c r="BX292" s="85"/>
      <c r="BY292" s="86"/>
      <c r="BZ292" s="84"/>
      <c r="CA292" s="84"/>
      <c r="CB292" s="84"/>
      <c r="CC292" s="84"/>
      <c r="CD292" s="84"/>
      <c r="CE292" s="84"/>
      <c r="CF292" s="84"/>
      <c r="CG292" s="84"/>
      <c r="CH292" s="84"/>
      <c r="CI292" s="84"/>
      <c r="CJ292" s="84"/>
      <c r="CK292" s="84"/>
      <c r="CL292" s="84"/>
      <c r="CM292" s="84"/>
      <c r="CN292" s="84"/>
      <c r="CO292" s="84"/>
      <c r="CP292" s="84"/>
      <c r="CQ292" s="84"/>
      <c r="CR292" s="84"/>
      <c r="CS292" s="84"/>
      <c r="CT292" s="84"/>
      <c r="CU292" s="84"/>
      <c r="CV292" s="84"/>
      <c r="CW292" s="84"/>
      <c r="CX292" s="84"/>
      <c r="CY292" s="84"/>
      <c r="CZ292" s="84"/>
      <c r="DA292" s="84"/>
      <c r="DB292" s="84"/>
      <c r="DC292" s="85"/>
    </row>
    <row r="293" customFormat="false" ht="18.75" hidden="true" customHeight="false" outlineLevel="0" collapsed="false">
      <c r="A293" s="104" t="n">
        <f aca="false">A292</f>
        <v>143</v>
      </c>
      <c r="B293" s="105" t="n">
        <f aca="false">B292</f>
        <v>64</v>
      </c>
      <c r="C293" s="106" t="str">
        <f aca="false">C292</f>
        <v>契約確認画面</v>
      </c>
      <c r="D293" s="107" t="str">
        <f aca="false">D292</f>
        <v>契約確認画面の新規作成</v>
      </c>
      <c r="E293" s="91" t="str">
        <f aca="false">E292</f>
        <v>企業担当者</v>
      </c>
      <c r="F293" s="91" t="str">
        <f aca="false">F292</f>
        <v>初級</v>
      </c>
      <c r="G293" s="91" t="n">
        <f aca="false">G292</f>
        <v>0</v>
      </c>
      <c r="H293" s="108" t="str">
        <f aca="false">H292</f>
        <v>試験</v>
      </c>
      <c r="I293" s="109" t="n">
        <f aca="false">I292</f>
        <v>2.97142857142857</v>
      </c>
      <c r="J293" s="94" t="s">
        <v>33</v>
      </c>
      <c r="K293" s="110"/>
      <c r="L293" s="96"/>
      <c r="M293" s="97" t="n">
        <f aca="false">M292</f>
        <v>0</v>
      </c>
      <c r="N293" s="98" t="n">
        <f aca="false">N292</f>
        <v>0</v>
      </c>
      <c r="O293" s="83"/>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5"/>
      <c r="AT293" s="86"/>
      <c r="AU293" s="84"/>
      <c r="AV293" s="84"/>
      <c r="AW293" s="84"/>
      <c r="AX293" s="84"/>
      <c r="AY293" s="84"/>
      <c r="AZ293" s="84"/>
      <c r="BA293" s="84"/>
      <c r="BB293" s="84"/>
      <c r="BC293" s="84"/>
      <c r="BD293" s="84"/>
      <c r="BE293" s="84"/>
      <c r="BF293" s="84"/>
      <c r="BG293" s="84"/>
      <c r="BH293" s="84"/>
      <c r="BI293" s="84"/>
      <c r="BJ293" s="84"/>
      <c r="BK293" s="84"/>
      <c r="BL293" s="84"/>
      <c r="BM293" s="84"/>
      <c r="BN293" s="84"/>
      <c r="BO293" s="84"/>
      <c r="BP293" s="84"/>
      <c r="BQ293" s="84"/>
      <c r="BR293" s="84"/>
      <c r="BS293" s="84"/>
      <c r="BT293" s="84"/>
      <c r="BU293" s="84"/>
      <c r="BV293" s="84"/>
      <c r="BW293" s="84"/>
      <c r="BX293" s="85"/>
      <c r="BY293" s="86"/>
      <c r="BZ293" s="84"/>
      <c r="CA293" s="84"/>
      <c r="CB293" s="84"/>
      <c r="CC293" s="84"/>
      <c r="CD293" s="84"/>
      <c r="CE293" s="84"/>
      <c r="CF293" s="84"/>
      <c r="CG293" s="84"/>
      <c r="CH293" s="84"/>
      <c r="CI293" s="84"/>
      <c r="CJ293" s="84"/>
      <c r="CK293" s="84"/>
      <c r="CL293" s="84"/>
      <c r="CM293" s="84"/>
      <c r="CN293" s="84"/>
      <c r="CO293" s="84"/>
      <c r="CP293" s="84"/>
      <c r="CQ293" s="84"/>
      <c r="CR293" s="84"/>
      <c r="CS293" s="84"/>
      <c r="CT293" s="84"/>
      <c r="CU293" s="84"/>
      <c r="CV293" s="84"/>
      <c r="CW293" s="84"/>
      <c r="CX293" s="84"/>
      <c r="CY293" s="84"/>
      <c r="CZ293" s="84"/>
      <c r="DA293" s="84"/>
      <c r="DB293" s="84"/>
      <c r="DC293" s="85"/>
    </row>
    <row r="294" customFormat="false" ht="24" hidden="true" customHeight="false" outlineLevel="0" collapsed="false">
      <c r="A294" s="70" t="n">
        <f aca="false">(ROW()-6)/2</f>
        <v>144</v>
      </c>
      <c r="B294" s="71" t="n">
        <f aca="false">変更管理台帳!$A71</f>
        <v>65</v>
      </c>
      <c r="C294" s="72" t="str">
        <f aca="false">変更管理台帳!$B71</f>
        <v>契約書確認(企業担当者の契約同意)画面</v>
      </c>
      <c r="D294" s="73" t="str">
        <f aca="false">変更管理台帳!$C71</f>
        <v>契約書確認(企業担当者の契約同意)画面の新規作成</v>
      </c>
      <c r="E294" s="74" t="str">
        <f aca="false">変更管理台帳!$G71</f>
        <v>企業担当者</v>
      </c>
      <c r="F294" s="75" t="str">
        <f aca="false">変更管理台帳!$K71</f>
        <v>中級</v>
      </c>
      <c r="G294" s="76" t="n">
        <f aca="false">変更管理台帳!$L71</f>
        <v>0</v>
      </c>
      <c r="H294" s="112" t="s">
        <v>36</v>
      </c>
      <c r="I294" s="78" t="n">
        <f aca="false">変更管理台帳!$AE71</f>
        <v>2.25714285714286</v>
      </c>
      <c r="J294" s="79" t="s">
        <v>32</v>
      </c>
      <c r="K294" s="80"/>
      <c r="L294" s="81" t="str">
        <f aca="false">IF($K294&lt;&gt;"",WORKDAY($K294,$I294 -0.11,祝日・休校日!$B$3:$B$62),"")</f>
        <v/>
      </c>
      <c r="M294" s="76"/>
      <c r="N294" s="82" t="n">
        <f aca="false">IF(MAX(O294:DC294)&lt;&gt;0,IF(MAX(O295:DC295)/MAX(O294:DC294)=1,1,MAX(O295:DC295)/MAX(O294:DC294)),0)</f>
        <v>0</v>
      </c>
      <c r="O294" s="83"/>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5"/>
      <c r="AT294" s="86"/>
      <c r="AU294" s="84"/>
      <c r="AV294" s="84"/>
      <c r="AW294" s="84"/>
      <c r="AX294" s="84"/>
      <c r="AY294" s="84"/>
      <c r="AZ294" s="84"/>
      <c r="BA294" s="84"/>
      <c r="BB294" s="84"/>
      <c r="BC294" s="84"/>
      <c r="BD294" s="84"/>
      <c r="BE294" s="84"/>
      <c r="BF294" s="84"/>
      <c r="BG294" s="84"/>
      <c r="BH294" s="84"/>
      <c r="BI294" s="84"/>
      <c r="BJ294" s="84"/>
      <c r="BK294" s="84"/>
      <c r="BL294" s="84"/>
      <c r="BM294" s="84"/>
      <c r="BN294" s="84"/>
      <c r="BO294" s="84"/>
      <c r="BP294" s="84"/>
      <c r="BQ294" s="84"/>
      <c r="BR294" s="84"/>
      <c r="BS294" s="84"/>
      <c r="BT294" s="84"/>
      <c r="BU294" s="84"/>
      <c r="BV294" s="84"/>
      <c r="BW294" s="84"/>
      <c r="BX294" s="85"/>
      <c r="BY294" s="86"/>
      <c r="BZ294" s="84"/>
      <c r="CA294" s="84"/>
      <c r="CB294" s="84"/>
      <c r="CC294" s="84"/>
      <c r="CD294" s="84"/>
      <c r="CE294" s="84"/>
      <c r="CF294" s="84"/>
      <c r="CG294" s="84"/>
      <c r="CH294" s="84"/>
      <c r="CI294" s="84"/>
      <c r="CJ294" s="84"/>
      <c r="CK294" s="84"/>
      <c r="CL294" s="84"/>
      <c r="CM294" s="84"/>
      <c r="CN294" s="84"/>
      <c r="CO294" s="84"/>
      <c r="CP294" s="84"/>
      <c r="CQ294" s="84"/>
      <c r="CR294" s="84"/>
      <c r="CS294" s="84"/>
      <c r="CT294" s="84"/>
      <c r="CU294" s="84"/>
      <c r="CV294" s="84"/>
      <c r="CW294" s="84"/>
      <c r="CX294" s="84"/>
      <c r="CY294" s="84"/>
      <c r="CZ294" s="84"/>
      <c r="DA294" s="84"/>
      <c r="DB294" s="84"/>
      <c r="DC294" s="85"/>
    </row>
    <row r="295" customFormat="false" ht="24" hidden="true" customHeight="false" outlineLevel="0" collapsed="false">
      <c r="A295" s="87" t="n">
        <f aca="false">A294</f>
        <v>144</v>
      </c>
      <c r="B295" s="88" t="n">
        <f aca="false">B294</f>
        <v>65</v>
      </c>
      <c r="C295" s="89" t="str">
        <f aca="false">C294</f>
        <v>契約書確認(企業担当者の契約同意)画面</v>
      </c>
      <c r="D295" s="90" t="str">
        <f aca="false">D294</f>
        <v>契約書確認(企業担当者の契約同意)画面の新規作成</v>
      </c>
      <c r="E295" s="91" t="str">
        <f aca="false">E294</f>
        <v>企業担当者</v>
      </c>
      <c r="F295" s="91" t="str">
        <f aca="false">F294</f>
        <v>中級</v>
      </c>
      <c r="G295" s="91" t="n">
        <f aca="false">G294</f>
        <v>0</v>
      </c>
      <c r="H295" s="113" t="str">
        <f aca="false">H294</f>
        <v>設計</v>
      </c>
      <c r="I295" s="93" t="n">
        <f aca="false">I294</f>
        <v>2.25714285714286</v>
      </c>
      <c r="J295" s="94" t="s">
        <v>33</v>
      </c>
      <c r="K295" s="95"/>
      <c r="L295" s="96"/>
      <c r="M295" s="97" t="n">
        <f aca="false">M294</f>
        <v>0</v>
      </c>
      <c r="N295" s="98" t="n">
        <f aca="false">N294</f>
        <v>0</v>
      </c>
      <c r="O295" s="83"/>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5"/>
      <c r="AT295" s="86"/>
      <c r="AU295" s="84"/>
      <c r="AV295" s="84"/>
      <c r="AW295" s="84"/>
      <c r="AX295" s="84"/>
      <c r="AY295" s="84"/>
      <c r="AZ295" s="84"/>
      <c r="BA295" s="84"/>
      <c r="BB295" s="84"/>
      <c r="BC295" s="84"/>
      <c r="BD295" s="84"/>
      <c r="BE295" s="84"/>
      <c r="BF295" s="84"/>
      <c r="BG295" s="84"/>
      <c r="BH295" s="84"/>
      <c r="BI295" s="84"/>
      <c r="BJ295" s="84"/>
      <c r="BK295" s="84"/>
      <c r="BL295" s="84"/>
      <c r="BM295" s="84"/>
      <c r="BN295" s="84"/>
      <c r="BO295" s="84"/>
      <c r="BP295" s="84"/>
      <c r="BQ295" s="84"/>
      <c r="BR295" s="84"/>
      <c r="BS295" s="84"/>
      <c r="BT295" s="84"/>
      <c r="BU295" s="84"/>
      <c r="BV295" s="84"/>
      <c r="BW295" s="84"/>
      <c r="BX295" s="85"/>
      <c r="BY295" s="86"/>
      <c r="BZ295" s="84"/>
      <c r="CA295" s="84"/>
      <c r="CB295" s="84"/>
      <c r="CC295" s="84"/>
      <c r="CD295" s="84"/>
      <c r="CE295" s="84"/>
      <c r="CF295" s="84"/>
      <c r="CG295" s="84"/>
      <c r="CH295" s="84"/>
      <c r="CI295" s="84"/>
      <c r="CJ295" s="84"/>
      <c r="CK295" s="84"/>
      <c r="CL295" s="84"/>
      <c r="CM295" s="84"/>
      <c r="CN295" s="84"/>
      <c r="CO295" s="84"/>
      <c r="CP295" s="84"/>
      <c r="CQ295" s="84"/>
      <c r="CR295" s="84"/>
      <c r="CS295" s="84"/>
      <c r="CT295" s="84"/>
      <c r="CU295" s="84"/>
      <c r="CV295" s="84"/>
      <c r="CW295" s="84"/>
      <c r="CX295" s="84"/>
      <c r="CY295" s="84"/>
      <c r="CZ295" s="84"/>
      <c r="DA295" s="84"/>
      <c r="DB295" s="84"/>
      <c r="DC295" s="85"/>
    </row>
    <row r="296" customFormat="false" ht="24" hidden="true" customHeight="false" outlineLevel="0" collapsed="false">
      <c r="A296" s="70" t="n">
        <f aca="false">(ROW()-6)/2</f>
        <v>145</v>
      </c>
      <c r="B296" s="100" t="n">
        <f aca="false">B295</f>
        <v>65</v>
      </c>
      <c r="C296" s="101" t="str">
        <f aca="false">C295</f>
        <v>契約書確認(企業担当者の契約同意)画面</v>
      </c>
      <c r="D296" s="102" t="str">
        <f aca="false">D295</f>
        <v>契約書確認(企業担当者の契約同意)画面の新規作成</v>
      </c>
      <c r="E296" s="74" t="str">
        <f aca="false">E294</f>
        <v>企業担当者</v>
      </c>
      <c r="F296" s="74" t="str">
        <f aca="false">F294</f>
        <v>中級</v>
      </c>
      <c r="G296" s="74" t="n">
        <f aca="false">G294</f>
        <v>0</v>
      </c>
      <c r="H296" s="77" t="s">
        <v>31</v>
      </c>
      <c r="I296" s="78" t="n">
        <f aca="false">変更管理台帳!$AX71</f>
        <v>4.25714285714286</v>
      </c>
      <c r="J296" s="79" t="s">
        <v>32</v>
      </c>
      <c r="K296" s="81" t="str">
        <f aca="false">IF($L294&lt;&gt;"",WORKDAY($L294,1,祝日・休校日!$B$3:$B$62),"")</f>
        <v/>
      </c>
      <c r="L296" s="81" t="str">
        <f aca="false">IF($K296&lt;&gt;"",WORKDAY($K296,$I296 -0.11,祝日・休校日!$B$3:$B$62),"")</f>
        <v/>
      </c>
      <c r="M296" s="76" t="n">
        <f aca="false">M295</f>
        <v>0</v>
      </c>
      <c r="N296" s="82" t="n">
        <f aca="false">IF(MAX(O296:DC296)&lt;&gt;0,IF(MAX(O297:DC297)/MAX(O296:DC296)=1,1,MAX(O297:DC297)/MAX(O296:DC296)),0)</f>
        <v>0</v>
      </c>
      <c r="O296" s="83"/>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5"/>
      <c r="AT296" s="86"/>
      <c r="AU296" s="84"/>
      <c r="AV296" s="84"/>
      <c r="AW296" s="84"/>
      <c r="AX296" s="84"/>
      <c r="AY296" s="84"/>
      <c r="AZ296" s="84"/>
      <c r="BA296" s="84"/>
      <c r="BB296" s="84"/>
      <c r="BC296" s="84"/>
      <c r="BD296" s="84"/>
      <c r="BE296" s="84"/>
      <c r="BF296" s="84"/>
      <c r="BG296" s="84"/>
      <c r="BH296" s="84"/>
      <c r="BI296" s="84"/>
      <c r="BJ296" s="84"/>
      <c r="BK296" s="84"/>
      <c r="BL296" s="84"/>
      <c r="BM296" s="84"/>
      <c r="BN296" s="84"/>
      <c r="BO296" s="84"/>
      <c r="BP296" s="84"/>
      <c r="BQ296" s="84"/>
      <c r="BR296" s="84"/>
      <c r="BS296" s="84"/>
      <c r="BT296" s="84"/>
      <c r="BU296" s="84"/>
      <c r="BV296" s="84"/>
      <c r="BW296" s="84"/>
      <c r="BX296" s="85"/>
      <c r="BY296" s="86"/>
      <c r="BZ296" s="84"/>
      <c r="CA296" s="84"/>
      <c r="CB296" s="84"/>
      <c r="CC296" s="84"/>
      <c r="CD296" s="84"/>
      <c r="CE296" s="84"/>
      <c r="CF296" s="84"/>
      <c r="CG296" s="84"/>
      <c r="CH296" s="84"/>
      <c r="CI296" s="84"/>
      <c r="CJ296" s="84"/>
      <c r="CK296" s="84"/>
      <c r="CL296" s="84"/>
      <c r="CM296" s="84"/>
      <c r="CN296" s="84"/>
      <c r="CO296" s="84"/>
      <c r="CP296" s="84"/>
      <c r="CQ296" s="84"/>
      <c r="CR296" s="84"/>
      <c r="CS296" s="84"/>
      <c r="CT296" s="84"/>
      <c r="CU296" s="84"/>
      <c r="CV296" s="84"/>
      <c r="CW296" s="84"/>
      <c r="CX296" s="84"/>
      <c r="CY296" s="84"/>
      <c r="CZ296" s="84"/>
      <c r="DA296" s="84"/>
      <c r="DB296" s="84"/>
      <c r="DC296" s="85"/>
    </row>
    <row r="297" customFormat="false" ht="24" hidden="true" customHeight="false" outlineLevel="0" collapsed="false">
      <c r="A297" s="87" t="n">
        <f aca="false">A296</f>
        <v>145</v>
      </c>
      <c r="B297" s="105" t="n">
        <f aca="false">B296</f>
        <v>65</v>
      </c>
      <c r="C297" s="106" t="str">
        <f aca="false">C296</f>
        <v>契約書確認(企業担当者の契約同意)画面</v>
      </c>
      <c r="D297" s="107" t="str">
        <f aca="false">D296</f>
        <v>契約書確認(企業担当者の契約同意)画面の新規作成</v>
      </c>
      <c r="E297" s="91" t="str">
        <f aca="false">E296</f>
        <v>企業担当者</v>
      </c>
      <c r="F297" s="91" t="str">
        <f aca="false">F296</f>
        <v>中級</v>
      </c>
      <c r="G297" s="91" t="n">
        <f aca="false">G296</f>
        <v>0</v>
      </c>
      <c r="H297" s="92" t="str">
        <f aca="false">H296</f>
        <v>製造</v>
      </c>
      <c r="I297" s="93" t="n">
        <f aca="false">I296</f>
        <v>4.25714285714286</v>
      </c>
      <c r="J297" s="94" t="s">
        <v>33</v>
      </c>
      <c r="K297" s="110"/>
      <c r="L297" s="96"/>
      <c r="M297" s="97" t="n">
        <f aca="false">M296</f>
        <v>0</v>
      </c>
      <c r="N297" s="98" t="n">
        <f aca="false">N296</f>
        <v>0</v>
      </c>
      <c r="O297" s="83"/>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5"/>
      <c r="AT297" s="86"/>
      <c r="AU297" s="84"/>
      <c r="AV297" s="84"/>
      <c r="AW297" s="84"/>
      <c r="AX297" s="84"/>
      <c r="AY297" s="84"/>
      <c r="AZ297" s="84"/>
      <c r="BA297" s="84"/>
      <c r="BB297" s="84"/>
      <c r="BC297" s="84"/>
      <c r="BD297" s="84"/>
      <c r="BE297" s="84"/>
      <c r="BF297" s="84"/>
      <c r="BG297" s="84"/>
      <c r="BH297" s="84"/>
      <c r="BI297" s="84"/>
      <c r="BJ297" s="84"/>
      <c r="BK297" s="84"/>
      <c r="BL297" s="84"/>
      <c r="BM297" s="84"/>
      <c r="BN297" s="84"/>
      <c r="BO297" s="84"/>
      <c r="BP297" s="84"/>
      <c r="BQ297" s="84"/>
      <c r="BR297" s="84"/>
      <c r="BS297" s="84"/>
      <c r="BT297" s="84"/>
      <c r="BU297" s="84"/>
      <c r="BV297" s="84"/>
      <c r="BW297" s="84"/>
      <c r="BX297" s="85"/>
      <c r="BY297" s="86"/>
      <c r="BZ297" s="84"/>
      <c r="CA297" s="84"/>
      <c r="CB297" s="84"/>
      <c r="CC297" s="84"/>
      <c r="CD297" s="84"/>
      <c r="CE297" s="84"/>
      <c r="CF297" s="84"/>
      <c r="CG297" s="84"/>
      <c r="CH297" s="84"/>
      <c r="CI297" s="84"/>
      <c r="CJ297" s="84"/>
      <c r="CK297" s="84"/>
      <c r="CL297" s="84"/>
      <c r="CM297" s="84"/>
      <c r="CN297" s="84"/>
      <c r="CO297" s="84"/>
      <c r="CP297" s="84"/>
      <c r="CQ297" s="84"/>
      <c r="CR297" s="84"/>
      <c r="CS297" s="84"/>
      <c r="CT297" s="84"/>
      <c r="CU297" s="84"/>
      <c r="CV297" s="84"/>
      <c r="CW297" s="84"/>
      <c r="CX297" s="84"/>
      <c r="CY297" s="84"/>
      <c r="CZ297" s="84"/>
      <c r="DA297" s="84"/>
      <c r="DB297" s="84"/>
      <c r="DC297" s="85"/>
    </row>
    <row r="298" customFormat="false" ht="24" hidden="true" customHeight="false" outlineLevel="0" collapsed="false">
      <c r="A298" s="99" t="n">
        <f aca="false">(ROW()-6)/2</f>
        <v>146</v>
      </c>
      <c r="B298" s="100" t="n">
        <f aca="false">B297</f>
        <v>65</v>
      </c>
      <c r="C298" s="101" t="str">
        <f aca="false">C297</f>
        <v>契約書確認(企業担当者の契約同意)画面</v>
      </c>
      <c r="D298" s="102" t="str">
        <f aca="false">D297</f>
        <v>契約書確認(企業担当者の契約同意)画面の新規作成</v>
      </c>
      <c r="E298" s="74" t="str">
        <f aca="false">E296</f>
        <v>企業担当者</v>
      </c>
      <c r="F298" s="74" t="str">
        <f aca="false">F296</f>
        <v>中級</v>
      </c>
      <c r="G298" s="74" t="n">
        <f aca="false">G296</f>
        <v>0</v>
      </c>
      <c r="H298" s="103" t="s">
        <v>34</v>
      </c>
      <c r="I298" s="78" t="n">
        <f aca="false">変更管理台帳!$BW71</f>
        <v>3.14285714285714</v>
      </c>
      <c r="J298" s="79" t="s">
        <v>32</v>
      </c>
      <c r="K298" s="81" t="str">
        <f aca="false">IF($L296&lt;&gt;"",WORKDAY($L296,1,祝日・休校日!$B$3:$B$62),"")</f>
        <v/>
      </c>
      <c r="L298" s="81" t="str">
        <f aca="false">IF($K298&lt;&gt;"",WORKDAY($K298,$I298 -0.11,祝日・休校日!$B$3:$B$62),"")</f>
        <v/>
      </c>
      <c r="M298" s="76" t="n">
        <f aca="false">M297</f>
        <v>0</v>
      </c>
      <c r="N298" s="82" t="n">
        <f aca="false">IF(MAX(O298:DC298)&lt;&gt;0,IF(MAX(O299:DC299)/MAX(O298:DC298)=1,1,MAX(O299:DC299)/MAX(O298:DC298)),0)</f>
        <v>0</v>
      </c>
      <c r="O298" s="83"/>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5"/>
      <c r="AT298" s="86"/>
      <c r="AU298" s="84"/>
      <c r="AV298" s="84"/>
      <c r="AW298" s="84"/>
      <c r="AX298" s="84"/>
      <c r="AY298" s="84"/>
      <c r="AZ298" s="84"/>
      <c r="BA298" s="84"/>
      <c r="BB298" s="84"/>
      <c r="BC298" s="84"/>
      <c r="BD298" s="84"/>
      <c r="BE298" s="84"/>
      <c r="BF298" s="84"/>
      <c r="BG298" s="84"/>
      <c r="BH298" s="84"/>
      <c r="BI298" s="84"/>
      <c r="BJ298" s="84"/>
      <c r="BK298" s="84"/>
      <c r="BL298" s="84"/>
      <c r="BM298" s="84"/>
      <c r="BN298" s="84"/>
      <c r="BO298" s="84"/>
      <c r="BP298" s="84"/>
      <c r="BQ298" s="84"/>
      <c r="BR298" s="84"/>
      <c r="BS298" s="84"/>
      <c r="BT298" s="84"/>
      <c r="BU298" s="84"/>
      <c r="BV298" s="84"/>
      <c r="BW298" s="84"/>
      <c r="BX298" s="85"/>
      <c r="BY298" s="86"/>
      <c r="BZ298" s="84"/>
      <c r="CA298" s="84"/>
      <c r="CB298" s="84"/>
      <c r="CC298" s="84"/>
      <c r="CD298" s="84"/>
      <c r="CE298" s="84"/>
      <c r="CF298" s="84"/>
      <c r="CG298" s="84"/>
      <c r="CH298" s="84"/>
      <c r="CI298" s="84"/>
      <c r="CJ298" s="84"/>
      <c r="CK298" s="84"/>
      <c r="CL298" s="84"/>
      <c r="CM298" s="84"/>
      <c r="CN298" s="84"/>
      <c r="CO298" s="84"/>
      <c r="CP298" s="84"/>
      <c r="CQ298" s="84"/>
      <c r="CR298" s="84"/>
      <c r="CS298" s="84"/>
      <c r="CT298" s="84"/>
      <c r="CU298" s="84"/>
      <c r="CV298" s="84"/>
      <c r="CW298" s="84"/>
      <c r="CX298" s="84"/>
      <c r="CY298" s="84"/>
      <c r="CZ298" s="84"/>
      <c r="DA298" s="84"/>
      <c r="DB298" s="84"/>
      <c r="DC298" s="85"/>
    </row>
    <row r="299" customFormat="false" ht="24" hidden="true" customHeight="false" outlineLevel="0" collapsed="false">
      <c r="A299" s="104" t="n">
        <f aca="false">A298</f>
        <v>146</v>
      </c>
      <c r="B299" s="105" t="n">
        <f aca="false">B298</f>
        <v>65</v>
      </c>
      <c r="C299" s="106" t="str">
        <f aca="false">C298</f>
        <v>契約書確認(企業担当者の契約同意)画面</v>
      </c>
      <c r="D299" s="107" t="str">
        <f aca="false">D298</f>
        <v>契約書確認(企業担当者の契約同意)画面の新規作成</v>
      </c>
      <c r="E299" s="91" t="str">
        <f aca="false">E298</f>
        <v>企業担当者</v>
      </c>
      <c r="F299" s="91" t="str">
        <f aca="false">F298</f>
        <v>中級</v>
      </c>
      <c r="G299" s="91" t="n">
        <f aca="false">G298</f>
        <v>0</v>
      </c>
      <c r="H299" s="108" t="str">
        <f aca="false">H298</f>
        <v>試験</v>
      </c>
      <c r="I299" s="109" t="n">
        <f aca="false">I298</f>
        <v>3.14285714285714</v>
      </c>
      <c r="J299" s="94" t="s">
        <v>33</v>
      </c>
      <c r="K299" s="110"/>
      <c r="L299" s="96"/>
      <c r="M299" s="97" t="n">
        <f aca="false">M298</f>
        <v>0</v>
      </c>
      <c r="N299" s="98" t="n">
        <f aca="false">N298</f>
        <v>0</v>
      </c>
      <c r="O299" s="83"/>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5"/>
      <c r="AT299" s="86"/>
      <c r="AU299" s="84"/>
      <c r="AV299" s="84"/>
      <c r="AW299" s="84"/>
      <c r="AX299" s="84"/>
      <c r="AY299" s="84"/>
      <c r="AZ299" s="84"/>
      <c r="BA299" s="84"/>
      <c r="BB299" s="84"/>
      <c r="BC299" s="84"/>
      <c r="BD299" s="84"/>
      <c r="BE299" s="84"/>
      <c r="BF299" s="84"/>
      <c r="BG299" s="84"/>
      <c r="BH299" s="84"/>
      <c r="BI299" s="84"/>
      <c r="BJ299" s="84"/>
      <c r="BK299" s="84"/>
      <c r="BL299" s="84"/>
      <c r="BM299" s="84"/>
      <c r="BN299" s="84"/>
      <c r="BO299" s="84"/>
      <c r="BP299" s="84"/>
      <c r="BQ299" s="84"/>
      <c r="BR299" s="84"/>
      <c r="BS299" s="84"/>
      <c r="BT299" s="84"/>
      <c r="BU299" s="84"/>
      <c r="BV299" s="84"/>
      <c r="BW299" s="84"/>
      <c r="BX299" s="85"/>
      <c r="BY299" s="86"/>
      <c r="BZ299" s="84"/>
      <c r="CA299" s="84"/>
      <c r="CB299" s="84"/>
      <c r="CC299" s="84"/>
      <c r="CD299" s="84"/>
      <c r="CE299" s="84"/>
      <c r="CF299" s="84"/>
      <c r="CG299" s="84"/>
      <c r="CH299" s="84"/>
      <c r="CI299" s="84"/>
      <c r="CJ299" s="84"/>
      <c r="CK299" s="84"/>
      <c r="CL299" s="84"/>
      <c r="CM299" s="84"/>
      <c r="CN299" s="84"/>
      <c r="CO299" s="84"/>
      <c r="CP299" s="84"/>
      <c r="CQ299" s="84"/>
      <c r="CR299" s="84"/>
      <c r="CS299" s="84"/>
      <c r="CT299" s="84"/>
      <c r="CU299" s="84"/>
      <c r="CV299" s="84"/>
      <c r="CW299" s="84"/>
      <c r="CX299" s="84"/>
      <c r="CY299" s="84"/>
      <c r="CZ299" s="84"/>
      <c r="DA299" s="84"/>
      <c r="DB299" s="84"/>
      <c r="DC299" s="85"/>
    </row>
    <row r="300" customFormat="false" ht="18.75" hidden="true" customHeight="false" outlineLevel="0" collapsed="false">
      <c r="A300" s="70" t="n">
        <f aca="false">(ROW()-6)/2</f>
        <v>147</v>
      </c>
      <c r="B300" s="71" t="n">
        <f aca="false">変更管理台帳!$A72</f>
        <v>66</v>
      </c>
      <c r="C300" s="72" t="str">
        <f aca="false">変更管理台帳!$B72</f>
        <v>企業情報編集画面</v>
      </c>
      <c r="D300" s="73" t="str">
        <f aca="false">変更管理台帳!$C72</f>
        <v>企業情報編集画面の新規作成</v>
      </c>
      <c r="E300" s="74" t="str">
        <f aca="false">変更管理台帳!$G72</f>
        <v>企業担当者</v>
      </c>
      <c r="F300" s="75" t="str">
        <f aca="false">変更管理台帳!$K72</f>
        <v>中級</v>
      </c>
      <c r="G300" s="76" t="n">
        <f aca="false">変更管理台帳!$L72</f>
        <v>0</v>
      </c>
      <c r="H300" s="112" t="s">
        <v>36</v>
      </c>
      <c r="I300" s="78" t="n">
        <f aca="false">変更管理台帳!$AE72</f>
        <v>2.72857142857143</v>
      </c>
      <c r="J300" s="79" t="s">
        <v>32</v>
      </c>
      <c r="K300" s="80"/>
      <c r="L300" s="81" t="str">
        <f aca="false">IF($K300&lt;&gt;"",WORKDAY($K300,$I300 -0.11,祝日・休校日!$B$3:$B$62),"")</f>
        <v/>
      </c>
      <c r="M300" s="76"/>
      <c r="N300" s="82" t="n">
        <f aca="false">IF(MAX(O300:DC300)&lt;&gt;0,IF(MAX(O301:DC301)/MAX(O300:DC300)=1,1,MAX(O301:DC301)/MAX(O300:DC300)),0)</f>
        <v>0</v>
      </c>
      <c r="O300" s="83"/>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5"/>
      <c r="AT300" s="86"/>
      <c r="AU300" s="84"/>
      <c r="AV300" s="84"/>
      <c r="AW300" s="84"/>
      <c r="AX300" s="84"/>
      <c r="AY300" s="84"/>
      <c r="AZ300" s="84"/>
      <c r="BA300" s="84"/>
      <c r="BB300" s="84"/>
      <c r="BC300" s="84"/>
      <c r="BD300" s="84"/>
      <c r="BE300" s="84"/>
      <c r="BF300" s="84"/>
      <c r="BG300" s="84"/>
      <c r="BH300" s="84"/>
      <c r="BI300" s="84"/>
      <c r="BJ300" s="84"/>
      <c r="BK300" s="84"/>
      <c r="BL300" s="84"/>
      <c r="BM300" s="84"/>
      <c r="BN300" s="84"/>
      <c r="BO300" s="84"/>
      <c r="BP300" s="84"/>
      <c r="BQ300" s="84"/>
      <c r="BR300" s="84"/>
      <c r="BS300" s="84"/>
      <c r="BT300" s="84"/>
      <c r="BU300" s="84"/>
      <c r="BV300" s="84"/>
      <c r="BW300" s="84"/>
      <c r="BX300" s="85"/>
      <c r="BY300" s="86"/>
      <c r="BZ300" s="84"/>
      <c r="CA300" s="84"/>
      <c r="CB300" s="84"/>
      <c r="CC300" s="84"/>
      <c r="CD300" s="84"/>
      <c r="CE300" s="84"/>
      <c r="CF300" s="84"/>
      <c r="CG300" s="84"/>
      <c r="CH300" s="84"/>
      <c r="CI300" s="84"/>
      <c r="CJ300" s="84"/>
      <c r="CK300" s="84"/>
      <c r="CL300" s="84"/>
      <c r="CM300" s="84"/>
      <c r="CN300" s="84"/>
      <c r="CO300" s="84"/>
      <c r="CP300" s="84"/>
      <c r="CQ300" s="84"/>
      <c r="CR300" s="84"/>
      <c r="CS300" s="84"/>
      <c r="CT300" s="84"/>
      <c r="CU300" s="84"/>
      <c r="CV300" s="84"/>
      <c r="CW300" s="84"/>
      <c r="CX300" s="84"/>
      <c r="CY300" s="84"/>
      <c r="CZ300" s="84"/>
      <c r="DA300" s="84"/>
      <c r="DB300" s="84"/>
      <c r="DC300" s="85"/>
    </row>
    <row r="301" customFormat="false" ht="18.75" hidden="true" customHeight="false" outlineLevel="0" collapsed="false">
      <c r="A301" s="87" t="n">
        <f aca="false">A300</f>
        <v>147</v>
      </c>
      <c r="B301" s="88" t="n">
        <f aca="false">B300</f>
        <v>66</v>
      </c>
      <c r="C301" s="89" t="str">
        <f aca="false">C300</f>
        <v>企業情報編集画面</v>
      </c>
      <c r="D301" s="90" t="str">
        <f aca="false">D300</f>
        <v>企業情報編集画面の新規作成</v>
      </c>
      <c r="E301" s="91" t="str">
        <f aca="false">E300</f>
        <v>企業担当者</v>
      </c>
      <c r="F301" s="91" t="str">
        <f aca="false">F300</f>
        <v>中級</v>
      </c>
      <c r="G301" s="91" t="n">
        <f aca="false">G300</f>
        <v>0</v>
      </c>
      <c r="H301" s="113" t="str">
        <f aca="false">H300</f>
        <v>設計</v>
      </c>
      <c r="I301" s="93" t="n">
        <f aca="false">I300</f>
        <v>2.72857142857143</v>
      </c>
      <c r="J301" s="94" t="s">
        <v>33</v>
      </c>
      <c r="K301" s="95"/>
      <c r="L301" s="96"/>
      <c r="M301" s="97" t="n">
        <f aca="false">M300</f>
        <v>0</v>
      </c>
      <c r="N301" s="98" t="n">
        <f aca="false">N300</f>
        <v>0</v>
      </c>
      <c r="O301" s="83"/>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5"/>
      <c r="AT301" s="86"/>
      <c r="AU301" s="84"/>
      <c r="AV301" s="84"/>
      <c r="AW301" s="84"/>
      <c r="AX301" s="84"/>
      <c r="AY301" s="84"/>
      <c r="AZ301" s="84"/>
      <c r="BA301" s="84"/>
      <c r="BB301" s="84"/>
      <c r="BC301" s="84"/>
      <c r="BD301" s="84"/>
      <c r="BE301" s="84"/>
      <c r="BF301" s="84"/>
      <c r="BG301" s="84"/>
      <c r="BH301" s="84"/>
      <c r="BI301" s="84"/>
      <c r="BJ301" s="84"/>
      <c r="BK301" s="84"/>
      <c r="BL301" s="84"/>
      <c r="BM301" s="84"/>
      <c r="BN301" s="84"/>
      <c r="BO301" s="84"/>
      <c r="BP301" s="84"/>
      <c r="BQ301" s="84"/>
      <c r="BR301" s="84"/>
      <c r="BS301" s="84"/>
      <c r="BT301" s="84"/>
      <c r="BU301" s="84"/>
      <c r="BV301" s="84"/>
      <c r="BW301" s="84"/>
      <c r="BX301" s="85"/>
      <c r="BY301" s="86"/>
      <c r="BZ301" s="84"/>
      <c r="CA301" s="84"/>
      <c r="CB301" s="84"/>
      <c r="CC301" s="84"/>
      <c r="CD301" s="84"/>
      <c r="CE301" s="84"/>
      <c r="CF301" s="84"/>
      <c r="CG301" s="84"/>
      <c r="CH301" s="84"/>
      <c r="CI301" s="84"/>
      <c r="CJ301" s="84"/>
      <c r="CK301" s="84"/>
      <c r="CL301" s="84"/>
      <c r="CM301" s="84"/>
      <c r="CN301" s="84"/>
      <c r="CO301" s="84"/>
      <c r="CP301" s="84"/>
      <c r="CQ301" s="84"/>
      <c r="CR301" s="84"/>
      <c r="CS301" s="84"/>
      <c r="CT301" s="84"/>
      <c r="CU301" s="84"/>
      <c r="CV301" s="84"/>
      <c r="CW301" s="84"/>
      <c r="CX301" s="84"/>
      <c r="CY301" s="84"/>
      <c r="CZ301" s="84"/>
      <c r="DA301" s="84"/>
      <c r="DB301" s="84"/>
      <c r="DC301" s="85"/>
    </row>
    <row r="302" customFormat="false" ht="18.75" hidden="true" customHeight="false" outlineLevel="0" collapsed="false">
      <c r="A302" s="70" t="n">
        <f aca="false">(ROW()-6)/2</f>
        <v>148</v>
      </c>
      <c r="B302" s="100" t="n">
        <f aca="false">B301</f>
        <v>66</v>
      </c>
      <c r="C302" s="101" t="str">
        <f aca="false">C301</f>
        <v>企業情報編集画面</v>
      </c>
      <c r="D302" s="102" t="str">
        <f aca="false">D301</f>
        <v>企業情報編集画面の新規作成</v>
      </c>
      <c r="E302" s="74" t="str">
        <f aca="false">E300</f>
        <v>企業担当者</v>
      </c>
      <c r="F302" s="74" t="str">
        <f aca="false">F300</f>
        <v>中級</v>
      </c>
      <c r="G302" s="74" t="n">
        <f aca="false">G300</f>
        <v>0</v>
      </c>
      <c r="H302" s="77" t="s">
        <v>31</v>
      </c>
      <c r="I302" s="78" t="n">
        <f aca="false">変更管理台帳!$AX72</f>
        <v>4.45714285714286</v>
      </c>
      <c r="J302" s="79" t="s">
        <v>32</v>
      </c>
      <c r="K302" s="81" t="str">
        <f aca="false">IF($L300&lt;&gt;"",WORKDAY($L300,1,祝日・休校日!$B$3:$B$62),"")</f>
        <v/>
      </c>
      <c r="L302" s="81" t="str">
        <f aca="false">IF($K302&lt;&gt;"",WORKDAY($K302,$I302 -0.11,祝日・休校日!$B$3:$B$62),"")</f>
        <v/>
      </c>
      <c r="M302" s="76" t="n">
        <f aca="false">M301</f>
        <v>0</v>
      </c>
      <c r="N302" s="82" t="n">
        <f aca="false">IF(MAX(O302:DC302)&lt;&gt;0,IF(MAX(O303:DC303)/MAX(O302:DC302)=1,1,MAX(O303:DC303)/MAX(O302:DC302)),0)</f>
        <v>0</v>
      </c>
      <c r="O302" s="83"/>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5"/>
      <c r="AT302" s="86"/>
      <c r="AU302" s="84"/>
      <c r="AV302" s="84"/>
      <c r="AW302" s="84"/>
      <c r="AX302" s="84"/>
      <c r="AY302" s="84"/>
      <c r="AZ302" s="84"/>
      <c r="BA302" s="84"/>
      <c r="BB302" s="84"/>
      <c r="BC302" s="84"/>
      <c r="BD302" s="84"/>
      <c r="BE302" s="84"/>
      <c r="BF302" s="84"/>
      <c r="BG302" s="84"/>
      <c r="BH302" s="84"/>
      <c r="BI302" s="84"/>
      <c r="BJ302" s="84"/>
      <c r="BK302" s="84"/>
      <c r="BL302" s="84"/>
      <c r="BM302" s="84"/>
      <c r="BN302" s="84"/>
      <c r="BO302" s="84"/>
      <c r="BP302" s="84"/>
      <c r="BQ302" s="84"/>
      <c r="BR302" s="84"/>
      <c r="BS302" s="84"/>
      <c r="BT302" s="84"/>
      <c r="BU302" s="84"/>
      <c r="BV302" s="84"/>
      <c r="BW302" s="84"/>
      <c r="BX302" s="85"/>
      <c r="BY302" s="86"/>
      <c r="BZ302" s="84"/>
      <c r="CA302" s="84"/>
      <c r="CB302" s="84"/>
      <c r="CC302" s="84"/>
      <c r="CD302" s="84"/>
      <c r="CE302" s="84"/>
      <c r="CF302" s="84"/>
      <c r="CG302" s="84"/>
      <c r="CH302" s="84"/>
      <c r="CI302" s="84"/>
      <c r="CJ302" s="84"/>
      <c r="CK302" s="84"/>
      <c r="CL302" s="84"/>
      <c r="CM302" s="84"/>
      <c r="CN302" s="84"/>
      <c r="CO302" s="84"/>
      <c r="CP302" s="84"/>
      <c r="CQ302" s="84"/>
      <c r="CR302" s="84"/>
      <c r="CS302" s="84"/>
      <c r="CT302" s="84"/>
      <c r="CU302" s="84"/>
      <c r="CV302" s="84"/>
      <c r="CW302" s="84"/>
      <c r="CX302" s="84"/>
      <c r="CY302" s="84"/>
      <c r="CZ302" s="84"/>
      <c r="DA302" s="84"/>
      <c r="DB302" s="84"/>
      <c r="DC302" s="85"/>
    </row>
    <row r="303" customFormat="false" ht="18.75" hidden="true" customHeight="false" outlineLevel="0" collapsed="false">
      <c r="A303" s="87" t="n">
        <f aca="false">A302</f>
        <v>148</v>
      </c>
      <c r="B303" s="105" t="n">
        <f aca="false">B302</f>
        <v>66</v>
      </c>
      <c r="C303" s="106" t="str">
        <f aca="false">C302</f>
        <v>企業情報編集画面</v>
      </c>
      <c r="D303" s="107" t="str">
        <f aca="false">D302</f>
        <v>企業情報編集画面の新規作成</v>
      </c>
      <c r="E303" s="91" t="str">
        <f aca="false">E302</f>
        <v>企業担当者</v>
      </c>
      <c r="F303" s="91" t="str">
        <f aca="false">F302</f>
        <v>中級</v>
      </c>
      <c r="G303" s="91" t="n">
        <f aca="false">G302</f>
        <v>0</v>
      </c>
      <c r="H303" s="92" t="str">
        <f aca="false">H302</f>
        <v>製造</v>
      </c>
      <c r="I303" s="93" t="n">
        <f aca="false">I302</f>
        <v>4.45714285714286</v>
      </c>
      <c r="J303" s="94" t="s">
        <v>33</v>
      </c>
      <c r="K303" s="110"/>
      <c r="L303" s="96"/>
      <c r="M303" s="97" t="n">
        <f aca="false">M302</f>
        <v>0</v>
      </c>
      <c r="N303" s="98" t="n">
        <f aca="false">N302</f>
        <v>0</v>
      </c>
      <c r="O303" s="83"/>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5"/>
      <c r="AT303" s="86"/>
      <c r="AU303" s="84"/>
      <c r="AV303" s="84"/>
      <c r="AW303" s="84"/>
      <c r="AX303" s="84"/>
      <c r="AY303" s="84"/>
      <c r="AZ303" s="84"/>
      <c r="BA303" s="84"/>
      <c r="BB303" s="84"/>
      <c r="BC303" s="84"/>
      <c r="BD303" s="84"/>
      <c r="BE303" s="84"/>
      <c r="BF303" s="84"/>
      <c r="BG303" s="84"/>
      <c r="BH303" s="84"/>
      <c r="BI303" s="84"/>
      <c r="BJ303" s="84"/>
      <c r="BK303" s="84"/>
      <c r="BL303" s="84"/>
      <c r="BM303" s="84"/>
      <c r="BN303" s="84"/>
      <c r="BO303" s="84"/>
      <c r="BP303" s="84"/>
      <c r="BQ303" s="84"/>
      <c r="BR303" s="84"/>
      <c r="BS303" s="84"/>
      <c r="BT303" s="84"/>
      <c r="BU303" s="84"/>
      <c r="BV303" s="84"/>
      <c r="BW303" s="84"/>
      <c r="BX303" s="85"/>
      <c r="BY303" s="86"/>
      <c r="BZ303" s="84"/>
      <c r="CA303" s="84"/>
      <c r="CB303" s="84"/>
      <c r="CC303" s="84"/>
      <c r="CD303" s="84"/>
      <c r="CE303" s="84"/>
      <c r="CF303" s="84"/>
      <c r="CG303" s="84"/>
      <c r="CH303" s="84"/>
      <c r="CI303" s="84"/>
      <c r="CJ303" s="84"/>
      <c r="CK303" s="84"/>
      <c r="CL303" s="84"/>
      <c r="CM303" s="84"/>
      <c r="CN303" s="84"/>
      <c r="CO303" s="84"/>
      <c r="CP303" s="84"/>
      <c r="CQ303" s="84"/>
      <c r="CR303" s="84"/>
      <c r="CS303" s="84"/>
      <c r="CT303" s="84"/>
      <c r="CU303" s="84"/>
      <c r="CV303" s="84"/>
      <c r="CW303" s="84"/>
      <c r="CX303" s="84"/>
      <c r="CY303" s="84"/>
      <c r="CZ303" s="84"/>
      <c r="DA303" s="84"/>
      <c r="DB303" s="84"/>
      <c r="DC303" s="85"/>
    </row>
    <row r="304" customFormat="false" ht="18.75" hidden="true" customHeight="false" outlineLevel="0" collapsed="false">
      <c r="A304" s="99" t="n">
        <f aca="false">(ROW()-6)/2</f>
        <v>149</v>
      </c>
      <c r="B304" s="100" t="n">
        <f aca="false">B303</f>
        <v>66</v>
      </c>
      <c r="C304" s="101" t="str">
        <f aca="false">C303</f>
        <v>企業情報編集画面</v>
      </c>
      <c r="D304" s="102" t="str">
        <f aca="false">D303</f>
        <v>企業情報編集画面の新規作成</v>
      </c>
      <c r="E304" s="74" t="str">
        <f aca="false">E302</f>
        <v>企業担当者</v>
      </c>
      <c r="F304" s="74" t="str">
        <f aca="false">F302</f>
        <v>中級</v>
      </c>
      <c r="G304" s="74" t="n">
        <f aca="false">G302</f>
        <v>0</v>
      </c>
      <c r="H304" s="103" t="s">
        <v>34</v>
      </c>
      <c r="I304" s="78" t="n">
        <f aca="false">変更管理台帳!$BW72</f>
        <v>4.2</v>
      </c>
      <c r="J304" s="79" t="s">
        <v>32</v>
      </c>
      <c r="K304" s="81" t="str">
        <f aca="false">IF($L302&lt;&gt;"",WORKDAY($L302,1,祝日・休校日!$B$3:$B$62),"")</f>
        <v/>
      </c>
      <c r="L304" s="81" t="str">
        <f aca="false">IF($K304&lt;&gt;"",WORKDAY($K304,$I304 -0.11,祝日・休校日!$B$3:$B$62),"")</f>
        <v/>
      </c>
      <c r="M304" s="76" t="n">
        <f aca="false">M303</f>
        <v>0</v>
      </c>
      <c r="N304" s="82" t="n">
        <f aca="false">IF(MAX(O304:DC304)&lt;&gt;0,IF(MAX(O305:DC305)/MAX(O304:DC304)=1,1,MAX(O305:DC305)/MAX(O304:DC304)),0)</f>
        <v>0</v>
      </c>
      <c r="O304" s="83"/>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5"/>
      <c r="AT304" s="86"/>
      <c r="AU304" s="84"/>
      <c r="AV304" s="84"/>
      <c r="AW304" s="84"/>
      <c r="AX304" s="84"/>
      <c r="AY304" s="84"/>
      <c r="AZ304" s="84"/>
      <c r="BA304" s="84"/>
      <c r="BB304" s="84"/>
      <c r="BC304" s="84"/>
      <c r="BD304" s="84"/>
      <c r="BE304" s="84"/>
      <c r="BF304" s="84"/>
      <c r="BG304" s="84"/>
      <c r="BH304" s="84"/>
      <c r="BI304" s="84"/>
      <c r="BJ304" s="84"/>
      <c r="BK304" s="84"/>
      <c r="BL304" s="84"/>
      <c r="BM304" s="84"/>
      <c r="BN304" s="84"/>
      <c r="BO304" s="84"/>
      <c r="BP304" s="84"/>
      <c r="BQ304" s="84"/>
      <c r="BR304" s="84"/>
      <c r="BS304" s="84"/>
      <c r="BT304" s="84"/>
      <c r="BU304" s="84"/>
      <c r="BV304" s="84"/>
      <c r="BW304" s="84"/>
      <c r="BX304" s="85"/>
      <c r="BY304" s="86"/>
      <c r="BZ304" s="84"/>
      <c r="CA304" s="84"/>
      <c r="CB304" s="84"/>
      <c r="CC304" s="84"/>
      <c r="CD304" s="84"/>
      <c r="CE304" s="84"/>
      <c r="CF304" s="84"/>
      <c r="CG304" s="84"/>
      <c r="CH304" s="84"/>
      <c r="CI304" s="84"/>
      <c r="CJ304" s="84"/>
      <c r="CK304" s="84"/>
      <c r="CL304" s="84"/>
      <c r="CM304" s="84"/>
      <c r="CN304" s="84"/>
      <c r="CO304" s="84"/>
      <c r="CP304" s="84"/>
      <c r="CQ304" s="84"/>
      <c r="CR304" s="84"/>
      <c r="CS304" s="84"/>
      <c r="CT304" s="84"/>
      <c r="CU304" s="84"/>
      <c r="CV304" s="84"/>
      <c r="CW304" s="84"/>
      <c r="CX304" s="84"/>
      <c r="CY304" s="84"/>
      <c r="CZ304" s="84"/>
      <c r="DA304" s="84"/>
      <c r="DB304" s="84"/>
      <c r="DC304" s="85"/>
    </row>
    <row r="305" customFormat="false" ht="18.75" hidden="true" customHeight="false" outlineLevel="0" collapsed="false">
      <c r="A305" s="104" t="n">
        <f aca="false">A304</f>
        <v>149</v>
      </c>
      <c r="B305" s="105" t="n">
        <f aca="false">B304</f>
        <v>66</v>
      </c>
      <c r="C305" s="106" t="str">
        <f aca="false">C304</f>
        <v>企業情報編集画面</v>
      </c>
      <c r="D305" s="107" t="str">
        <f aca="false">D304</f>
        <v>企業情報編集画面の新規作成</v>
      </c>
      <c r="E305" s="91" t="str">
        <f aca="false">E304</f>
        <v>企業担当者</v>
      </c>
      <c r="F305" s="91" t="str">
        <f aca="false">F304</f>
        <v>中級</v>
      </c>
      <c r="G305" s="91" t="n">
        <f aca="false">G304</f>
        <v>0</v>
      </c>
      <c r="H305" s="108" t="str">
        <f aca="false">H304</f>
        <v>試験</v>
      </c>
      <c r="I305" s="109" t="n">
        <f aca="false">I304</f>
        <v>4.2</v>
      </c>
      <c r="J305" s="94" t="s">
        <v>33</v>
      </c>
      <c r="K305" s="110"/>
      <c r="L305" s="96"/>
      <c r="M305" s="97" t="n">
        <f aca="false">M304</f>
        <v>0</v>
      </c>
      <c r="N305" s="98" t="n">
        <f aca="false">N304</f>
        <v>0</v>
      </c>
      <c r="O305" s="83"/>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5"/>
      <c r="AT305" s="86"/>
      <c r="AU305" s="84"/>
      <c r="AV305" s="84"/>
      <c r="AW305" s="84"/>
      <c r="AX305" s="84"/>
      <c r="AY305" s="84"/>
      <c r="AZ305" s="84"/>
      <c r="BA305" s="84"/>
      <c r="BB305" s="84"/>
      <c r="BC305" s="84"/>
      <c r="BD305" s="84"/>
      <c r="BE305" s="84"/>
      <c r="BF305" s="84"/>
      <c r="BG305" s="84"/>
      <c r="BH305" s="84"/>
      <c r="BI305" s="84"/>
      <c r="BJ305" s="84"/>
      <c r="BK305" s="84"/>
      <c r="BL305" s="84"/>
      <c r="BM305" s="84"/>
      <c r="BN305" s="84"/>
      <c r="BO305" s="84"/>
      <c r="BP305" s="84"/>
      <c r="BQ305" s="84"/>
      <c r="BR305" s="84"/>
      <c r="BS305" s="84"/>
      <c r="BT305" s="84"/>
      <c r="BU305" s="84"/>
      <c r="BV305" s="84"/>
      <c r="BW305" s="84"/>
      <c r="BX305" s="85"/>
      <c r="BY305" s="86"/>
      <c r="BZ305" s="84"/>
      <c r="CA305" s="84"/>
      <c r="CB305" s="84"/>
      <c r="CC305" s="84"/>
      <c r="CD305" s="84"/>
      <c r="CE305" s="84"/>
      <c r="CF305" s="84"/>
      <c r="CG305" s="84"/>
      <c r="CH305" s="84"/>
      <c r="CI305" s="84"/>
      <c r="CJ305" s="84"/>
      <c r="CK305" s="84"/>
      <c r="CL305" s="84"/>
      <c r="CM305" s="84"/>
      <c r="CN305" s="84"/>
      <c r="CO305" s="84"/>
      <c r="CP305" s="84"/>
      <c r="CQ305" s="84"/>
      <c r="CR305" s="84"/>
      <c r="CS305" s="84"/>
      <c r="CT305" s="84"/>
      <c r="CU305" s="84"/>
      <c r="CV305" s="84"/>
      <c r="CW305" s="84"/>
      <c r="CX305" s="84"/>
      <c r="CY305" s="84"/>
      <c r="CZ305" s="84"/>
      <c r="DA305" s="84"/>
      <c r="DB305" s="84"/>
      <c r="DC305" s="85"/>
    </row>
    <row r="306" customFormat="false" ht="18.75" hidden="true" customHeight="false" outlineLevel="0" collapsed="false">
      <c r="A306" s="70" t="n">
        <f aca="false">(ROW()-6)/2</f>
        <v>150</v>
      </c>
      <c r="B306" s="71" t="n">
        <f aca="false">変更管理台帳!$A73</f>
        <v>67</v>
      </c>
      <c r="C306" s="72" t="str">
        <f aca="false">変更管理台帳!$B73</f>
        <v>受講生登録画面</v>
      </c>
      <c r="D306" s="73" t="str">
        <f aca="false">変更管理台帳!$C73</f>
        <v>受講生登録画面の新規作成</v>
      </c>
      <c r="E306" s="74" t="str">
        <f aca="false">変更管理台帳!$G73</f>
        <v>企業担当者</v>
      </c>
      <c r="F306" s="75" t="str">
        <f aca="false">変更管理台帳!$K73</f>
        <v>中級</v>
      </c>
      <c r="G306" s="76" t="str">
        <f aca="false">変更管理台帳!$L73</f>
        <v>C</v>
      </c>
      <c r="H306" s="112" t="s">
        <v>36</v>
      </c>
      <c r="I306" s="78" t="n">
        <f aca="false">変更管理台帳!$AE73</f>
        <v>3.95714285714286</v>
      </c>
      <c r="J306" s="79" t="s">
        <v>32</v>
      </c>
      <c r="K306" s="80" t="n">
        <v>45336</v>
      </c>
      <c r="L306" s="81" t="n">
        <f aca="false">IF($K306&lt;&gt;"",WORKDAY($K306,$I306 -0.11,祝日・休校日!$B$3:$B$62),"")</f>
        <v>45341</v>
      </c>
      <c r="M306" s="76"/>
      <c r="N306" s="82" t="n">
        <f aca="false">IF(MAX(O306:DC306)&lt;&gt;0,IF(MAX(O307:DC307)/MAX(O306:DC306)=1,1,MAX(O307:DC307)/MAX(O306:DC306)),0)</f>
        <v>0</v>
      </c>
      <c r="O306" s="83"/>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5"/>
      <c r="AT306" s="86"/>
      <c r="AU306" s="84"/>
      <c r="AV306" s="84"/>
      <c r="AW306" s="84"/>
      <c r="AX306" s="84"/>
      <c r="AY306" s="84"/>
      <c r="AZ306" s="84"/>
      <c r="BA306" s="84"/>
      <c r="BB306" s="84"/>
      <c r="BC306" s="84"/>
      <c r="BD306" s="84"/>
      <c r="BE306" s="84"/>
      <c r="BF306" s="84"/>
      <c r="BG306" s="84"/>
      <c r="BH306" s="84"/>
      <c r="BI306" s="84"/>
      <c r="BJ306" s="84"/>
      <c r="BK306" s="84"/>
      <c r="BL306" s="84"/>
      <c r="BM306" s="84"/>
      <c r="BN306" s="84"/>
      <c r="BO306" s="84"/>
      <c r="BP306" s="84"/>
      <c r="BQ306" s="84"/>
      <c r="BR306" s="84"/>
      <c r="BS306" s="84"/>
      <c r="BT306" s="84"/>
      <c r="BU306" s="84"/>
      <c r="BV306" s="84"/>
      <c r="BW306" s="84"/>
      <c r="BX306" s="85"/>
      <c r="BY306" s="86"/>
      <c r="BZ306" s="84"/>
      <c r="CA306" s="84"/>
      <c r="CB306" s="84"/>
      <c r="CC306" s="84"/>
      <c r="CD306" s="84"/>
      <c r="CE306" s="84"/>
      <c r="CF306" s="84"/>
      <c r="CG306" s="84"/>
      <c r="CH306" s="84"/>
      <c r="CI306" s="84"/>
      <c r="CJ306" s="84"/>
      <c r="CK306" s="84"/>
      <c r="CL306" s="84"/>
      <c r="CM306" s="84"/>
      <c r="CN306" s="84"/>
      <c r="CO306" s="84"/>
      <c r="CP306" s="84"/>
      <c r="CQ306" s="84"/>
      <c r="CR306" s="84"/>
      <c r="CS306" s="84"/>
      <c r="CT306" s="84"/>
      <c r="CU306" s="84"/>
      <c r="CV306" s="84"/>
      <c r="CW306" s="84"/>
      <c r="CX306" s="84"/>
      <c r="CY306" s="84"/>
      <c r="CZ306" s="84"/>
      <c r="DA306" s="84"/>
      <c r="DB306" s="84"/>
      <c r="DC306" s="85"/>
    </row>
    <row r="307" customFormat="false" ht="18.75" hidden="true" customHeight="false" outlineLevel="0" collapsed="false">
      <c r="A307" s="87" t="n">
        <f aca="false">A306</f>
        <v>150</v>
      </c>
      <c r="B307" s="88" t="n">
        <f aca="false">B306</f>
        <v>67</v>
      </c>
      <c r="C307" s="89" t="str">
        <f aca="false">C306</f>
        <v>受講生登録画面</v>
      </c>
      <c r="D307" s="90" t="str">
        <f aca="false">D306</f>
        <v>受講生登録画面の新規作成</v>
      </c>
      <c r="E307" s="91" t="str">
        <f aca="false">E306</f>
        <v>企業担当者</v>
      </c>
      <c r="F307" s="91" t="str">
        <f aca="false">F306</f>
        <v>中級</v>
      </c>
      <c r="G307" s="91" t="str">
        <f aca="false">G306</f>
        <v>C</v>
      </c>
      <c r="H307" s="113" t="str">
        <f aca="false">H306</f>
        <v>設計</v>
      </c>
      <c r="I307" s="93" t="n">
        <f aca="false">I306</f>
        <v>3.95714285714286</v>
      </c>
      <c r="J307" s="94" t="s">
        <v>33</v>
      </c>
      <c r="K307" s="95"/>
      <c r="L307" s="96"/>
      <c r="M307" s="97" t="n">
        <f aca="false">M306</f>
        <v>0</v>
      </c>
      <c r="N307" s="98" t="n">
        <f aca="false">N306</f>
        <v>0</v>
      </c>
      <c r="O307" s="83"/>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5"/>
      <c r="AT307" s="86"/>
      <c r="AU307" s="84"/>
      <c r="AV307" s="84"/>
      <c r="AW307" s="84"/>
      <c r="AX307" s="84"/>
      <c r="AY307" s="84"/>
      <c r="AZ307" s="84"/>
      <c r="BA307" s="84"/>
      <c r="BB307" s="84"/>
      <c r="BC307" s="84"/>
      <c r="BD307" s="84"/>
      <c r="BE307" s="84"/>
      <c r="BF307" s="84"/>
      <c r="BG307" s="84"/>
      <c r="BH307" s="84"/>
      <c r="BI307" s="84"/>
      <c r="BJ307" s="84"/>
      <c r="BK307" s="84"/>
      <c r="BL307" s="84"/>
      <c r="BM307" s="84"/>
      <c r="BN307" s="84"/>
      <c r="BO307" s="84"/>
      <c r="BP307" s="84"/>
      <c r="BQ307" s="84"/>
      <c r="BR307" s="84"/>
      <c r="BS307" s="84"/>
      <c r="BT307" s="84"/>
      <c r="BU307" s="84"/>
      <c r="BV307" s="84"/>
      <c r="BW307" s="84"/>
      <c r="BX307" s="85"/>
      <c r="BY307" s="86"/>
      <c r="BZ307" s="84"/>
      <c r="CA307" s="84"/>
      <c r="CB307" s="84"/>
      <c r="CC307" s="84"/>
      <c r="CD307" s="84"/>
      <c r="CE307" s="84"/>
      <c r="CF307" s="84"/>
      <c r="CG307" s="84"/>
      <c r="CH307" s="84"/>
      <c r="CI307" s="84"/>
      <c r="CJ307" s="84"/>
      <c r="CK307" s="84"/>
      <c r="CL307" s="84"/>
      <c r="CM307" s="84"/>
      <c r="CN307" s="84"/>
      <c r="CO307" s="84"/>
      <c r="CP307" s="84"/>
      <c r="CQ307" s="84"/>
      <c r="CR307" s="84"/>
      <c r="CS307" s="84"/>
      <c r="CT307" s="84"/>
      <c r="CU307" s="84"/>
      <c r="CV307" s="84"/>
      <c r="CW307" s="84"/>
      <c r="CX307" s="84"/>
      <c r="CY307" s="84"/>
      <c r="CZ307" s="84"/>
      <c r="DA307" s="84"/>
      <c r="DB307" s="84"/>
      <c r="DC307" s="85"/>
    </row>
    <row r="308" customFormat="false" ht="18.75" hidden="true" customHeight="false" outlineLevel="0" collapsed="false">
      <c r="A308" s="70" t="n">
        <f aca="false">(ROW()-6)/2</f>
        <v>151</v>
      </c>
      <c r="B308" s="100" t="n">
        <f aca="false">B307</f>
        <v>67</v>
      </c>
      <c r="C308" s="101" t="str">
        <f aca="false">C307</f>
        <v>受講生登録画面</v>
      </c>
      <c r="D308" s="102" t="str">
        <f aca="false">D307</f>
        <v>受講生登録画面の新規作成</v>
      </c>
      <c r="E308" s="74" t="str">
        <f aca="false">E306</f>
        <v>企業担当者</v>
      </c>
      <c r="F308" s="74" t="str">
        <f aca="false">F306</f>
        <v>中級</v>
      </c>
      <c r="G308" s="74" t="str">
        <f aca="false">G306</f>
        <v>C</v>
      </c>
      <c r="H308" s="77" t="s">
        <v>31</v>
      </c>
      <c r="I308" s="78" t="n">
        <f aca="false">変更管理台帳!$AX73</f>
        <v>7.68571428571429</v>
      </c>
      <c r="J308" s="79" t="s">
        <v>32</v>
      </c>
      <c r="K308" s="81" t="n">
        <f aca="false">IF($L306&lt;&gt;"",WORKDAY($L306,1,祝日・休校日!$B$3:$B$62),"")</f>
        <v>45342</v>
      </c>
      <c r="L308" s="81" t="n">
        <f aca="false">IF($K308&lt;&gt;"",WORKDAY($K308,$I308 -0.11,祝日・休校日!$B$3:$B$62),"")</f>
        <v>45352</v>
      </c>
      <c r="M308" s="76" t="n">
        <f aca="false">M307</f>
        <v>0</v>
      </c>
      <c r="N308" s="82" t="n">
        <f aca="false">IF(MAX(O308:DC308)&lt;&gt;0,IF(MAX(O309:DC309)/MAX(O308:DC308)=1,1,MAX(O309:DC309)/MAX(O308:DC308)),0)</f>
        <v>0</v>
      </c>
      <c r="O308" s="83"/>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5"/>
      <c r="AT308" s="86"/>
      <c r="AU308" s="84"/>
      <c r="AV308" s="84"/>
      <c r="AW308" s="84"/>
      <c r="AX308" s="84"/>
      <c r="AY308" s="84"/>
      <c r="AZ308" s="84"/>
      <c r="BA308" s="84"/>
      <c r="BB308" s="84"/>
      <c r="BC308" s="84"/>
      <c r="BD308" s="84"/>
      <c r="BE308" s="84"/>
      <c r="BF308" s="84"/>
      <c r="BG308" s="84"/>
      <c r="BH308" s="84"/>
      <c r="BI308" s="84"/>
      <c r="BJ308" s="84"/>
      <c r="BK308" s="84"/>
      <c r="BL308" s="84"/>
      <c r="BM308" s="84"/>
      <c r="BN308" s="84"/>
      <c r="BO308" s="84"/>
      <c r="BP308" s="84"/>
      <c r="BQ308" s="84"/>
      <c r="BR308" s="84"/>
      <c r="BS308" s="84"/>
      <c r="BT308" s="84"/>
      <c r="BU308" s="84"/>
      <c r="BV308" s="84"/>
      <c r="BW308" s="84"/>
      <c r="BX308" s="85"/>
      <c r="BY308" s="86"/>
      <c r="BZ308" s="84"/>
      <c r="CA308" s="84"/>
      <c r="CB308" s="84"/>
      <c r="CC308" s="84"/>
      <c r="CD308" s="84"/>
      <c r="CE308" s="84"/>
      <c r="CF308" s="84"/>
      <c r="CG308" s="84"/>
      <c r="CH308" s="84"/>
      <c r="CI308" s="84"/>
      <c r="CJ308" s="84"/>
      <c r="CK308" s="84"/>
      <c r="CL308" s="84"/>
      <c r="CM308" s="84"/>
      <c r="CN308" s="84"/>
      <c r="CO308" s="84"/>
      <c r="CP308" s="84"/>
      <c r="CQ308" s="84"/>
      <c r="CR308" s="84"/>
      <c r="CS308" s="84"/>
      <c r="CT308" s="84"/>
      <c r="CU308" s="84"/>
      <c r="CV308" s="84"/>
      <c r="CW308" s="84"/>
      <c r="CX308" s="84"/>
      <c r="CY308" s="84"/>
      <c r="CZ308" s="84"/>
      <c r="DA308" s="84"/>
      <c r="DB308" s="84"/>
      <c r="DC308" s="85"/>
    </row>
    <row r="309" customFormat="false" ht="18.75" hidden="true" customHeight="false" outlineLevel="0" collapsed="false">
      <c r="A309" s="87" t="n">
        <f aca="false">A308</f>
        <v>151</v>
      </c>
      <c r="B309" s="105" t="n">
        <f aca="false">B308</f>
        <v>67</v>
      </c>
      <c r="C309" s="106" t="str">
        <f aca="false">C308</f>
        <v>受講生登録画面</v>
      </c>
      <c r="D309" s="107" t="str">
        <f aca="false">D308</f>
        <v>受講生登録画面の新規作成</v>
      </c>
      <c r="E309" s="91" t="str">
        <f aca="false">E308</f>
        <v>企業担当者</v>
      </c>
      <c r="F309" s="91" t="str">
        <f aca="false">F308</f>
        <v>中級</v>
      </c>
      <c r="G309" s="91" t="str">
        <f aca="false">G308</f>
        <v>C</v>
      </c>
      <c r="H309" s="92" t="str">
        <f aca="false">H308</f>
        <v>製造</v>
      </c>
      <c r="I309" s="93" t="n">
        <f aca="false">I308</f>
        <v>7.68571428571429</v>
      </c>
      <c r="J309" s="94" t="s">
        <v>33</v>
      </c>
      <c r="K309" s="110"/>
      <c r="L309" s="96"/>
      <c r="M309" s="97" t="n">
        <f aca="false">M308</f>
        <v>0</v>
      </c>
      <c r="N309" s="98" t="n">
        <f aca="false">N308</f>
        <v>0</v>
      </c>
      <c r="O309" s="83"/>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5"/>
      <c r="AT309" s="86"/>
      <c r="AU309" s="84"/>
      <c r="AV309" s="84"/>
      <c r="AW309" s="84"/>
      <c r="AX309" s="84"/>
      <c r="AY309" s="84"/>
      <c r="AZ309" s="84"/>
      <c r="BA309" s="84"/>
      <c r="BB309" s="84"/>
      <c r="BC309" s="84"/>
      <c r="BD309" s="84"/>
      <c r="BE309" s="84"/>
      <c r="BF309" s="84"/>
      <c r="BG309" s="84"/>
      <c r="BH309" s="84"/>
      <c r="BI309" s="84"/>
      <c r="BJ309" s="84"/>
      <c r="BK309" s="84"/>
      <c r="BL309" s="84"/>
      <c r="BM309" s="84"/>
      <c r="BN309" s="84"/>
      <c r="BO309" s="84"/>
      <c r="BP309" s="84"/>
      <c r="BQ309" s="84"/>
      <c r="BR309" s="84"/>
      <c r="BS309" s="84"/>
      <c r="BT309" s="84"/>
      <c r="BU309" s="84"/>
      <c r="BV309" s="84"/>
      <c r="BW309" s="84"/>
      <c r="BX309" s="85"/>
      <c r="BY309" s="86"/>
      <c r="BZ309" s="84"/>
      <c r="CA309" s="84"/>
      <c r="CB309" s="84"/>
      <c r="CC309" s="84"/>
      <c r="CD309" s="84"/>
      <c r="CE309" s="84"/>
      <c r="CF309" s="84"/>
      <c r="CG309" s="84"/>
      <c r="CH309" s="84"/>
      <c r="CI309" s="84"/>
      <c r="CJ309" s="84"/>
      <c r="CK309" s="84"/>
      <c r="CL309" s="84"/>
      <c r="CM309" s="84"/>
      <c r="CN309" s="84"/>
      <c r="CO309" s="84"/>
      <c r="CP309" s="84"/>
      <c r="CQ309" s="84"/>
      <c r="CR309" s="84"/>
      <c r="CS309" s="84"/>
      <c r="CT309" s="84"/>
      <c r="CU309" s="84"/>
      <c r="CV309" s="84"/>
      <c r="CW309" s="84"/>
      <c r="CX309" s="84"/>
      <c r="CY309" s="84"/>
      <c r="CZ309" s="84"/>
      <c r="DA309" s="84"/>
      <c r="DB309" s="84"/>
      <c r="DC309" s="85"/>
    </row>
    <row r="310" customFormat="false" ht="18.75" hidden="true" customHeight="false" outlineLevel="0" collapsed="false">
      <c r="A310" s="99" t="n">
        <f aca="false">(ROW()-6)/2</f>
        <v>152</v>
      </c>
      <c r="B310" s="100" t="n">
        <f aca="false">B309</f>
        <v>67</v>
      </c>
      <c r="C310" s="101" t="str">
        <f aca="false">C309</f>
        <v>受講生登録画面</v>
      </c>
      <c r="D310" s="102" t="str">
        <f aca="false">D309</f>
        <v>受講生登録画面の新規作成</v>
      </c>
      <c r="E310" s="74" t="str">
        <f aca="false">E308</f>
        <v>企業担当者</v>
      </c>
      <c r="F310" s="74" t="str">
        <f aca="false">F308</f>
        <v>中級</v>
      </c>
      <c r="G310" s="74" t="str">
        <f aca="false">G308</f>
        <v>C</v>
      </c>
      <c r="H310" s="103" t="s">
        <v>34</v>
      </c>
      <c r="I310" s="78" t="n">
        <f aca="false">変更管理台帳!$BW73</f>
        <v>4.68571428571429</v>
      </c>
      <c r="J310" s="79" t="s">
        <v>32</v>
      </c>
      <c r="K310" s="81" t="n">
        <f aca="false">IF($L308&lt;&gt;"",WORKDAY($L308,1,祝日・休校日!$B$3:$B$62),"")</f>
        <v>45355</v>
      </c>
      <c r="L310" s="81" t="n">
        <f aca="false">IF($K310&lt;&gt;"",WORKDAY($K310,$I310 -0.11,祝日・休校日!$B$3:$B$62),"")</f>
        <v>45359</v>
      </c>
      <c r="M310" s="76" t="n">
        <f aca="false">M309</f>
        <v>0</v>
      </c>
      <c r="N310" s="82" t="n">
        <f aca="false">IF(MAX(O310:DC310)&lt;&gt;0,IF(MAX(O311:DC311)/MAX(O310:DC310)=1,1,MAX(O311:DC311)/MAX(O310:DC310)),0)</f>
        <v>0</v>
      </c>
      <c r="O310" s="83"/>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5"/>
      <c r="AT310" s="86"/>
      <c r="AU310" s="84"/>
      <c r="AV310" s="84"/>
      <c r="AW310" s="84"/>
      <c r="AX310" s="84"/>
      <c r="AY310" s="84"/>
      <c r="AZ310" s="84"/>
      <c r="BA310" s="84"/>
      <c r="BB310" s="84"/>
      <c r="BC310" s="84"/>
      <c r="BD310" s="84"/>
      <c r="BE310" s="84"/>
      <c r="BF310" s="84"/>
      <c r="BG310" s="84"/>
      <c r="BH310" s="84"/>
      <c r="BI310" s="84"/>
      <c r="BJ310" s="84"/>
      <c r="BK310" s="84"/>
      <c r="BL310" s="84"/>
      <c r="BM310" s="84"/>
      <c r="BN310" s="84"/>
      <c r="BO310" s="84"/>
      <c r="BP310" s="84"/>
      <c r="BQ310" s="84"/>
      <c r="BR310" s="84"/>
      <c r="BS310" s="84"/>
      <c r="BT310" s="84"/>
      <c r="BU310" s="84"/>
      <c r="BV310" s="84"/>
      <c r="BW310" s="84"/>
      <c r="BX310" s="85"/>
      <c r="BY310" s="86"/>
      <c r="BZ310" s="84"/>
      <c r="CA310" s="84"/>
      <c r="CB310" s="84"/>
      <c r="CC310" s="84"/>
      <c r="CD310" s="84"/>
      <c r="CE310" s="84"/>
      <c r="CF310" s="84"/>
      <c r="CG310" s="84"/>
      <c r="CH310" s="84"/>
      <c r="CI310" s="84"/>
      <c r="CJ310" s="84"/>
      <c r="CK310" s="84"/>
      <c r="CL310" s="84"/>
      <c r="CM310" s="84"/>
      <c r="CN310" s="84"/>
      <c r="CO310" s="84"/>
      <c r="CP310" s="84"/>
      <c r="CQ310" s="84"/>
      <c r="CR310" s="84"/>
      <c r="CS310" s="84"/>
      <c r="CT310" s="84"/>
      <c r="CU310" s="84"/>
      <c r="CV310" s="84"/>
      <c r="CW310" s="84"/>
      <c r="CX310" s="84"/>
      <c r="CY310" s="84"/>
      <c r="CZ310" s="84"/>
      <c r="DA310" s="84"/>
      <c r="DB310" s="84"/>
      <c r="DC310" s="85"/>
    </row>
    <row r="311" customFormat="false" ht="18.75" hidden="true" customHeight="false" outlineLevel="0" collapsed="false">
      <c r="A311" s="104" t="n">
        <f aca="false">A310</f>
        <v>152</v>
      </c>
      <c r="B311" s="105" t="n">
        <f aca="false">B310</f>
        <v>67</v>
      </c>
      <c r="C311" s="106" t="str">
        <f aca="false">C310</f>
        <v>受講生登録画面</v>
      </c>
      <c r="D311" s="107" t="str">
        <f aca="false">D310</f>
        <v>受講生登録画面の新規作成</v>
      </c>
      <c r="E311" s="91" t="str">
        <f aca="false">E310</f>
        <v>企業担当者</v>
      </c>
      <c r="F311" s="91" t="str">
        <f aca="false">F310</f>
        <v>中級</v>
      </c>
      <c r="G311" s="91" t="str">
        <f aca="false">G310</f>
        <v>C</v>
      </c>
      <c r="H311" s="108" t="str">
        <f aca="false">H310</f>
        <v>試験</v>
      </c>
      <c r="I311" s="109" t="n">
        <f aca="false">I310</f>
        <v>4.68571428571429</v>
      </c>
      <c r="J311" s="94" t="s">
        <v>33</v>
      </c>
      <c r="K311" s="110"/>
      <c r="L311" s="96"/>
      <c r="M311" s="97" t="n">
        <f aca="false">M310</f>
        <v>0</v>
      </c>
      <c r="N311" s="98" t="n">
        <f aca="false">N310</f>
        <v>0</v>
      </c>
      <c r="O311" s="83"/>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5"/>
      <c r="AT311" s="86"/>
      <c r="AU311" s="84"/>
      <c r="AV311" s="84"/>
      <c r="AW311" s="84"/>
      <c r="AX311" s="84"/>
      <c r="AY311" s="84"/>
      <c r="AZ311" s="84"/>
      <c r="BA311" s="84"/>
      <c r="BB311" s="84"/>
      <c r="BC311" s="84"/>
      <c r="BD311" s="84"/>
      <c r="BE311" s="84"/>
      <c r="BF311" s="84"/>
      <c r="BG311" s="84"/>
      <c r="BH311" s="84"/>
      <c r="BI311" s="84"/>
      <c r="BJ311" s="84"/>
      <c r="BK311" s="84"/>
      <c r="BL311" s="84"/>
      <c r="BM311" s="84"/>
      <c r="BN311" s="84"/>
      <c r="BO311" s="84"/>
      <c r="BP311" s="84"/>
      <c r="BQ311" s="84"/>
      <c r="BR311" s="84"/>
      <c r="BS311" s="84"/>
      <c r="BT311" s="84"/>
      <c r="BU311" s="84"/>
      <c r="BV311" s="84"/>
      <c r="BW311" s="84"/>
      <c r="BX311" s="85"/>
      <c r="BY311" s="86"/>
      <c r="BZ311" s="84"/>
      <c r="CA311" s="84"/>
      <c r="CB311" s="84"/>
      <c r="CC311" s="84"/>
      <c r="CD311" s="84"/>
      <c r="CE311" s="84"/>
      <c r="CF311" s="84"/>
      <c r="CG311" s="84"/>
      <c r="CH311" s="84"/>
      <c r="CI311" s="84"/>
      <c r="CJ311" s="84"/>
      <c r="CK311" s="84"/>
      <c r="CL311" s="84"/>
      <c r="CM311" s="84"/>
      <c r="CN311" s="84"/>
      <c r="CO311" s="84"/>
      <c r="CP311" s="84"/>
      <c r="CQ311" s="84"/>
      <c r="CR311" s="84"/>
      <c r="CS311" s="84"/>
      <c r="CT311" s="84"/>
      <c r="CU311" s="84"/>
      <c r="CV311" s="84"/>
      <c r="CW311" s="84"/>
      <c r="CX311" s="84"/>
      <c r="CY311" s="84"/>
      <c r="CZ311" s="84"/>
      <c r="DA311" s="84"/>
      <c r="DB311" s="84"/>
      <c r="DC311" s="85"/>
    </row>
    <row r="312" customFormat="false" ht="24" hidden="true" customHeight="false" outlineLevel="0" collapsed="false">
      <c r="A312" s="70" t="n">
        <f aca="false">(ROW()-6)/2</f>
        <v>153</v>
      </c>
      <c r="B312" s="71" t="n">
        <f aca="false">変更管理台帳!$A74</f>
        <v>68</v>
      </c>
      <c r="C312" s="72" t="str">
        <f aca="false">変更管理台帳!$B74</f>
        <v>ユーザー一覧画面(受講生一覧)</v>
      </c>
      <c r="D312" s="73" t="str">
        <f aca="false">変更管理台帳!$C74</f>
        <v>ユーザー一覧画面(受講生一覧)の新規作成</v>
      </c>
      <c r="E312" s="74" t="str">
        <f aca="false">変更管理台帳!$G74</f>
        <v>企業担当者</v>
      </c>
      <c r="F312" s="75" t="str">
        <f aca="false">変更管理台帳!$K74</f>
        <v>中級</v>
      </c>
      <c r="G312" s="76" t="n">
        <f aca="false">変更管理台帳!$L74</f>
        <v>0</v>
      </c>
      <c r="H312" s="77" t="s">
        <v>31</v>
      </c>
      <c r="I312" s="78" t="n">
        <f aca="false">変更管理台帳!$AX74</f>
        <v>3.94285714285714</v>
      </c>
      <c r="J312" s="79" t="s">
        <v>32</v>
      </c>
      <c r="K312" s="80"/>
      <c r="L312" s="81" t="str">
        <f aca="false">IF($K312&lt;&gt;"",WORKDAY($K312,$I312 -0.11,祝日・休校日!$B$3:$B$62),"")</f>
        <v/>
      </c>
      <c r="M312" s="76"/>
      <c r="N312" s="82" t="n">
        <f aca="false">IF(MAX(O312:DC312)&lt;&gt;0,IF(MAX(O313:DC313)/MAX(O312:DC312)=1,1,MAX(O313:DC313)/MAX(O312:DC312)),0)</f>
        <v>0</v>
      </c>
      <c r="O312" s="83"/>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5"/>
      <c r="AT312" s="86"/>
      <c r="AU312" s="84"/>
      <c r="AV312" s="84"/>
      <c r="AW312" s="84"/>
      <c r="AX312" s="84"/>
      <c r="AY312" s="84"/>
      <c r="AZ312" s="84"/>
      <c r="BA312" s="84"/>
      <c r="BB312" s="84"/>
      <c r="BC312" s="84"/>
      <c r="BD312" s="84"/>
      <c r="BE312" s="84"/>
      <c r="BF312" s="84"/>
      <c r="BG312" s="84"/>
      <c r="BH312" s="84"/>
      <c r="BI312" s="84"/>
      <c r="BJ312" s="84"/>
      <c r="BK312" s="84"/>
      <c r="BL312" s="84"/>
      <c r="BM312" s="84"/>
      <c r="BN312" s="84"/>
      <c r="BO312" s="84"/>
      <c r="BP312" s="84"/>
      <c r="BQ312" s="84"/>
      <c r="BR312" s="84"/>
      <c r="BS312" s="84"/>
      <c r="BT312" s="84"/>
      <c r="BU312" s="84"/>
      <c r="BV312" s="84"/>
      <c r="BW312" s="84"/>
      <c r="BX312" s="85"/>
      <c r="BY312" s="86"/>
      <c r="BZ312" s="84"/>
      <c r="CA312" s="84"/>
      <c r="CB312" s="84"/>
      <c r="CC312" s="84"/>
      <c r="CD312" s="84"/>
      <c r="CE312" s="84"/>
      <c r="CF312" s="84"/>
      <c r="CG312" s="84"/>
      <c r="CH312" s="84"/>
      <c r="CI312" s="84"/>
      <c r="CJ312" s="84"/>
      <c r="CK312" s="84"/>
      <c r="CL312" s="84"/>
      <c r="CM312" s="84"/>
      <c r="CN312" s="84"/>
      <c r="CO312" s="84"/>
      <c r="CP312" s="84"/>
      <c r="CQ312" s="84"/>
      <c r="CR312" s="84"/>
      <c r="CS312" s="84"/>
      <c r="CT312" s="84"/>
      <c r="CU312" s="84"/>
      <c r="CV312" s="84"/>
      <c r="CW312" s="84"/>
      <c r="CX312" s="84"/>
      <c r="CY312" s="84"/>
      <c r="CZ312" s="84"/>
      <c r="DA312" s="84"/>
      <c r="DB312" s="84"/>
      <c r="DC312" s="85"/>
    </row>
    <row r="313" customFormat="false" ht="24" hidden="true" customHeight="false" outlineLevel="0" collapsed="false">
      <c r="A313" s="87" t="n">
        <f aca="false">A312</f>
        <v>153</v>
      </c>
      <c r="B313" s="88" t="n">
        <f aca="false">B312</f>
        <v>68</v>
      </c>
      <c r="C313" s="89" t="str">
        <f aca="false">C312</f>
        <v>ユーザー一覧画面(受講生一覧)</v>
      </c>
      <c r="D313" s="90" t="str">
        <f aca="false">D312</f>
        <v>ユーザー一覧画面(受講生一覧)の新規作成</v>
      </c>
      <c r="E313" s="91" t="str">
        <f aca="false">E312</f>
        <v>企業担当者</v>
      </c>
      <c r="F313" s="91" t="str">
        <f aca="false">F312</f>
        <v>中級</v>
      </c>
      <c r="G313" s="91" t="n">
        <f aca="false">G312</f>
        <v>0</v>
      </c>
      <c r="H313" s="92" t="str">
        <f aca="false">H312</f>
        <v>製造</v>
      </c>
      <c r="I313" s="93" t="n">
        <f aca="false">I312</f>
        <v>3.94285714285714</v>
      </c>
      <c r="J313" s="94" t="s">
        <v>33</v>
      </c>
      <c r="K313" s="110"/>
      <c r="L313" s="96"/>
      <c r="M313" s="97" t="n">
        <f aca="false">M312</f>
        <v>0</v>
      </c>
      <c r="N313" s="98" t="n">
        <f aca="false">N312</f>
        <v>0</v>
      </c>
      <c r="O313" s="83"/>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5"/>
      <c r="AT313" s="86"/>
      <c r="AU313" s="84"/>
      <c r="AV313" s="84"/>
      <c r="AW313" s="84"/>
      <c r="AX313" s="84"/>
      <c r="AY313" s="84"/>
      <c r="AZ313" s="84"/>
      <c r="BA313" s="84"/>
      <c r="BB313" s="84"/>
      <c r="BC313" s="84"/>
      <c r="BD313" s="84"/>
      <c r="BE313" s="84"/>
      <c r="BF313" s="84"/>
      <c r="BG313" s="84"/>
      <c r="BH313" s="84"/>
      <c r="BI313" s="84"/>
      <c r="BJ313" s="84"/>
      <c r="BK313" s="84"/>
      <c r="BL313" s="84"/>
      <c r="BM313" s="84"/>
      <c r="BN313" s="84"/>
      <c r="BO313" s="84"/>
      <c r="BP313" s="84"/>
      <c r="BQ313" s="84"/>
      <c r="BR313" s="84"/>
      <c r="BS313" s="84"/>
      <c r="BT313" s="84"/>
      <c r="BU313" s="84"/>
      <c r="BV313" s="84"/>
      <c r="BW313" s="84"/>
      <c r="BX313" s="85"/>
      <c r="BY313" s="86"/>
      <c r="BZ313" s="84"/>
      <c r="CA313" s="84"/>
      <c r="CB313" s="84"/>
      <c r="CC313" s="84"/>
      <c r="CD313" s="84"/>
      <c r="CE313" s="84"/>
      <c r="CF313" s="84"/>
      <c r="CG313" s="84"/>
      <c r="CH313" s="84"/>
      <c r="CI313" s="84"/>
      <c r="CJ313" s="84"/>
      <c r="CK313" s="84"/>
      <c r="CL313" s="84"/>
      <c r="CM313" s="84"/>
      <c r="CN313" s="84"/>
      <c r="CO313" s="84"/>
      <c r="CP313" s="84"/>
      <c r="CQ313" s="84"/>
      <c r="CR313" s="84"/>
      <c r="CS313" s="84"/>
      <c r="CT313" s="84"/>
      <c r="CU313" s="84"/>
      <c r="CV313" s="84"/>
      <c r="CW313" s="84"/>
      <c r="CX313" s="84"/>
      <c r="CY313" s="84"/>
      <c r="CZ313" s="84"/>
      <c r="DA313" s="84"/>
      <c r="DB313" s="84"/>
      <c r="DC313" s="85"/>
    </row>
    <row r="314" customFormat="false" ht="24" hidden="true" customHeight="false" outlineLevel="0" collapsed="false">
      <c r="A314" s="99" t="n">
        <f aca="false">(ROW()-6)/2</f>
        <v>154</v>
      </c>
      <c r="B314" s="100" t="n">
        <f aca="false">B313</f>
        <v>68</v>
      </c>
      <c r="C314" s="101" t="str">
        <f aca="false">C313</f>
        <v>ユーザー一覧画面(受講生一覧)</v>
      </c>
      <c r="D314" s="102" t="str">
        <f aca="false">D313</f>
        <v>ユーザー一覧画面(受講生一覧)の新規作成</v>
      </c>
      <c r="E314" s="74" t="str">
        <f aca="false">E312</f>
        <v>企業担当者</v>
      </c>
      <c r="F314" s="74" t="str">
        <f aca="false">F312</f>
        <v>中級</v>
      </c>
      <c r="G314" s="74" t="n">
        <f aca="false">G312</f>
        <v>0</v>
      </c>
      <c r="H314" s="103" t="s">
        <v>34</v>
      </c>
      <c r="I314" s="78" t="n">
        <f aca="false">変更管理台帳!$BW74</f>
        <v>4.14285714285714</v>
      </c>
      <c r="J314" s="79" t="s">
        <v>32</v>
      </c>
      <c r="K314" s="81" t="str">
        <f aca="false">IF($L312&lt;&gt;"",WORKDAY($L312,1,祝日・休校日!$B$3:$B$62),"")</f>
        <v/>
      </c>
      <c r="L314" s="81" t="str">
        <f aca="false">IF($K314&lt;&gt;"",WORKDAY($K314,$I314 -0.11,祝日・休校日!$B$3:$B$62),"")</f>
        <v/>
      </c>
      <c r="M314" s="76" t="n">
        <f aca="false">M313</f>
        <v>0</v>
      </c>
      <c r="N314" s="82" t="n">
        <f aca="false">IF(MAX(O314:DC314)&lt;&gt;0,IF(MAX(O315:DC315)/MAX(O314:DC314)=1,1,MAX(O315:DC315)/MAX(O314:DC314)),0)</f>
        <v>0</v>
      </c>
      <c r="O314" s="83"/>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5"/>
      <c r="AT314" s="86"/>
      <c r="AU314" s="84"/>
      <c r="AV314" s="84"/>
      <c r="AW314" s="84"/>
      <c r="AX314" s="84"/>
      <c r="AY314" s="84"/>
      <c r="AZ314" s="84"/>
      <c r="BA314" s="84"/>
      <c r="BB314" s="84"/>
      <c r="BC314" s="84"/>
      <c r="BD314" s="84"/>
      <c r="BE314" s="84"/>
      <c r="BF314" s="84"/>
      <c r="BG314" s="84"/>
      <c r="BH314" s="84"/>
      <c r="BI314" s="84"/>
      <c r="BJ314" s="84"/>
      <c r="BK314" s="84"/>
      <c r="BL314" s="84"/>
      <c r="BM314" s="84"/>
      <c r="BN314" s="84"/>
      <c r="BO314" s="84"/>
      <c r="BP314" s="84"/>
      <c r="BQ314" s="84"/>
      <c r="BR314" s="84"/>
      <c r="BS314" s="84"/>
      <c r="BT314" s="84"/>
      <c r="BU314" s="84"/>
      <c r="BV314" s="84"/>
      <c r="BW314" s="84"/>
      <c r="BX314" s="85"/>
      <c r="BY314" s="86"/>
      <c r="BZ314" s="84"/>
      <c r="CA314" s="84"/>
      <c r="CB314" s="84"/>
      <c r="CC314" s="84"/>
      <c r="CD314" s="84"/>
      <c r="CE314" s="84"/>
      <c r="CF314" s="84"/>
      <c r="CG314" s="84"/>
      <c r="CH314" s="84"/>
      <c r="CI314" s="84"/>
      <c r="CJ314" s="84"/>
      <c r="CK314" s="84"/>
      <c r="CL314" s="84"/>
      <c r="CM314" s="84"/>
      <c r="CN314" s="84"/>
      <c r="CO314" s="84"/>
      <c r="CP314" s="84"/>
      <c r="CQ314" s="84"/>
      <c r="CR314" s="84"/>
      <c r="CS314" s="84"/>
      <c r="CT314" s="84"/>
      <c r="CU314" s="84"/>
      <c r="CV314" s="84"/>
      <c r="CW314" s="84"/>
      <c r="CX314" s="84"/>
      <c r="CY314" s="84"/>
      <c r="CZ314" s="84"/>
      <c r="DA314" s="84"/>
      <c r="DB314" s="84"/>
      <c r="DC314" s="85"/>
    </row>
    <row r="315" customFormat="false" ht="24" hidden="true" customHeight="false" outlineLevel="0" collapsed="false">
      <c r="A315" s="104" t="n">
        <f aca="false">A314</f>
        <v>154</v>
      </c>
      <c r="B315" s="105" t="n">
        <f aca="false">B314</f>
        <v>68</v>
      </c>
      <c r="C315" s="106" t="str">
        <f aca="false">C314</f>
        <v>ユーザー一覧画面(受講生一覧)</v>
      </c>
      <c r="D315" s="107" t="str">
        <f aca="false">D314</f>
        <v>ユーザー一覧画面(受講生一覧)の新規作成</v>
      </c>
      <c r="E315" s="91" t="str">
        <f aca="false">E314</f>
        <v>企業担当者</v>
      </c>
      <c r="F315" s="91" t="str">
        <f aca="false">F314</f>
        <v>中級</v>
      </c>
      <c r="G315" s="91" t="n">
        <f aca="false">G314</f>
        <v>0</v>
      </c>
      <c r="H315" s="108" t="str">
        <f aca="false">H314</f>
        <v>試験</v>
      </c>
      <c r="I315" s="109" t="n">
        <f aca="false">I314</f>
        <v>4.14285714285714</v>
      </c>
      <c r="J315" s="94" t="s">
        <v>33</v>
      </c>
      <c r="K315" s="110"/>
      <c r="L315" s="96"/>
      <c r="M315" s="97" t="n">
        <f aca="false">M314</f>
        <v>0</v>
      </c>
      <c r="N315" s="98" t="n">
        <f aca="false">N314</f>
        <v>0</v>
      </c>
      <c r="O315" s="83"/>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5"/>
      <c r="AT315" s="86"/>
      <c r="AU315" s="84"/>
      <c r="AV315" s="84"/>
      <c r="AW315" s="84"/>
      <c r="AX315" s="84"/>
      <c r="AY315" s="84"/>
      <c r="AZ315" s="84"/>
      <c r="BA315" s="84"/>
      <c r="BB315" s="84"/>
      <c r="BC315" s="84"/>
      <c r="BD315" s="84"/>
      <c r="BE315" s="84"/>
      <c r="BF315" s="84"/>
      <c r="BG315" s="84"/>
      <c r="BH315" s="84"/>
      <c r="BI315" s="84"/>
      <c r="BJ315" s="84"/>
      <c r="BK315" s="84"/>
      <c r="BL315" s="84"/>
      <c r="BM315" s="84"/>
      <c r="BN315" s="84"/>
      <c r="BO315" s="84"/>
      <c r="BP315" s="84"/>
      <c r="BQ315" s="84"/>
      <c r="BR315" s="84"/>
      <c r="BS315" s="84"/>
      <c r="BT315" s="84"/>
      <c r="BU315" s="84"/>
      <c r="BV315" s="84"/>
      <c r="BW315" s="84"/>
      <c r="BX315" s="85"/>
      <c r="BY315" s="86"/>
      <c r="BZ315" s="84"/>
      <c r="CA315" s="84"/>
      <c r="CB315" s="84"/>
      <c r="CC315" s="84"/>
      <c r="CD315" s="84"/>
      <c r="CE315" s="84"/>
      <c r="CF315" s="84"/>
      <c r="CG315" s="84"/>
      <c r="CH315" s="84"/>
      <c r="CI315" s="84"/>
      <c r="CJ315" s="84"/>
      <c r="CK315" s="84"/>
      <c r="CL315" s="84"/>
      <c r="CM315" s="84"/>
      <c r="CN315" s="84"/>
      <c r="CO315" s="84"/>
      <c r="CP315" s="84"/>
      <c r="CQ315" s="84"/>
      <c r="CR315" s="84"/>
      <c r="CS315" s="84"/>
      <c r="CT315" s="84"/>
      <c r="CU315" s="84"/>
      <c r="CV315" s="84"/>
      <c r="CW315" s="84"/>
      <c r="CX315" s="84"/>
      <c r="CY315" s="84"/>
      <c r="CZ315" s="84"/>
      <c r="DA315" s="84"/>
      <c r="DB315" s="84"/>
      <c r="DC315" s="85"/>
    </row>
    <row r="316" customFormat="false" ht="18.75" hidden="true" customHeight="false" outlineLevel="0" collapsed="false">
      <c r="A316" s="70" t="n">
        <f aca="false">(ROW()-6)/2</f>
        <v>155</v>
      </c>
      <c r="B316" s="71" t="n">
        <f aca="false">変更管理台帳!$A75</f>
        <v>69</v>
      </c>
      <c r="C316" s="72" t="str">
        <f aca="false">変更管理台帳!$B75</f>
        <v>受講生更新画面</v>
      </c>
      <c r="D316" s="73" t="str">
        <f aca="false">変更管理台帳!$C75</f>
        <v>受講生更新画面の新規作成</v>
      </c>
      <c r="E316" s="74" t="str">
        <f aca="false">変更管理台帳!$G75</f>
        <v>企業担当者</v>
      </c>
      <c r="F316" s="75" t="str">
        <f aca="false">変更管理台帳!$K75</f>
        <v>中級</v>
      </c>
      <c r="G316" s="76" t="str">
        <f aca="false">変更管理台帳!$L75</f>
        <v>C</v>
      </c>
      <c r="H316" s="112" t="s">
        <v>36</v>
      </c>
      <c r="I316" s="78" t="n">
        <f aca="false">変更管理台帳!$AE75</f>
        <v>2.21428571428571</v>
      </c>
      <c r="J316" s="79" t="s">
        <v>32</v>
      </c>
      <c r="K316" s="80" t="n">
        <v>45336</v>
      </c>
      <c r="L316" s="81" t="n">
        <f aca="false">IF($K316&lt;&gt;"",WORKDAY($K316,$I316 -0.11,祝日・休校日!$B$3:$B$62),"")</f>
        <v>45338</v>
      </c>
      <c r="M316" s="76"/>
      <c r="N316" s="82" t="n">
        <f aca="false">IF(MAX(O316:DC316)&lt;&gt;0,IF(MAX(O317:DC317)/MAX(O316:DC316)=1,1,MAX(O317:DC317)/MAX(O316:DC316)),0)</f>
        <v>0</v>
      </c>
      <c r="O316" s="83"/>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5"/>
      <c r="AT316" s="86"/>
      <c r="AU316" s="84"/>
      <c r="AV316" s="84"/>
      <c r="AW316" s="84"/>
      <c r="AX316" s="84"/>
      <c r="AY316" s="84"/>
      <c r="AZ316" s="84"/>
      <c r="BA316" s="84"/>
      <c r="BB316" s="84"/>
      <c r="BC316" s="84"/>
      <c r="BD316" s="84"/>
      <c r="BE316" s="84"/>
      <c r="BF316" s="84"/>
      <c r="BG316" s="84"/>
      <c r="BH316" s="84"/>
      <c r="BI316" s="84"/>
      <c r="BJ316" s="84"/>
      <c r="BK316" s="84"/>
      <c r="BL316" s="84"/>
      <c r="BM316" s="84"/>
      <c r="BN316" s="84"/>
      <c r="BO316" s="84"/>
      <c r="BP316" s="84"/>
      <c r="BQ316" s="84"/>
      <c r="BR316" s="84"/>
      <c r="BS316" s="84"/>
      <c r="BT316" s="84"/>
      <c r="BU316" s="84"/>
      <c r="BV316" s="84"/>
      <c r="BW316" s="84"/>
      <c r="BX316" s="85"/>
      <c r="BY316" s="86"/>
      <c r="BZ316" s="84"/>
      <c r="CA316" s="84"/>
      <c r="CB316" s="84"/>
      <c r="CC316" s="84"/>
      <c r="CD316" s="84"/>
      <c r="CE316" s="84"/>
      <c r="CF316" s="84"/>
      <c r="CG316" s="84"/>
      <c r="CH316" s="84"/>
      <c r="CI316" s="84"/>
      <c r="CJ316" s="84"/>
      <c r="CK316" s="84"/>
      <c r="CL316" s="84"/>
      <c r="CM316" s="84"/>
      <c r="CN316" s="84"/>
      <c r="CO316" s="84"/>
      <c r="CP316" s="84"/>
      <c r="CQ316" s="84"/>
      <c r="CR316" s="84"/>
      <c r="CS316" s="84"/>
      <c r="CT316" s="84"/>
      <c r="CU316" s="84"/>
      <c r="CV316" s="84"/>
      <c r="CW316" s="84"/>
      <c r="CX316" s="84"/>
      <c r="CY316" s="84"/>
      <c r="CZ316" s="84"/>
      <c r="DA316" s="84"/>
      <c r="DB316" s="84"/>
      <c r="DC316" s="85"/>
    </row>
    <row r="317" customFormat="false" ht="18.75" hidden="true" customHeight="false" outlineLevel="0" collapsed="false">
      <c r="A317" s="87" t="n">
        <f aca="false">A316</f>
        <v>155</v>
      </c>
      <c r="B317" s="88" t="n">
        <f aca="false">B316</f>
        <v>69</v>
      </c>
      <c r="C317" s="89" t="str">
        <f aca="false">C316</f>
        <v>受講生更新画面</v>
      </c>
      <c r="D317" s="90" t="str">
        <f aca="false">D316</f>
        <v>受講生更新画面の新規作成</v>
      </c>
      <c r="E317" s="91" t="str">
        <f aca="false">E316</f>
        <v>企業担当者</v>
      </c>
      <c r="F317" s="91" t="str">
        <f aca="false">F316</f>
        <v>中級</v>
      </c>
      <c r="G317" s="91" t="str">
        <f aca="false">G316</f>
        <v>C</v>
      </c>
      <c r="H317" s="113" t="str">
        <f aca="false">H316</f>
        <v>設計</v>
      </c>
      <c r="I317" s="93" t="n">
        <f aca="false">I316</f>
        <v>2.21428571428571</v>
      </c>
      <c r="J317" s="94" t="s">
        <v>33</v>
      </c>
      <c r="K317" s="95"/>
      <c r="L317" s="96"/>
      <c r="M317" s="97" t="n">
        <f aca="false">M316</f>
        <v>0</v>
      </c>
      <c r="N317" s="98" t="n">
        <f aca="false">N316</f>
        <v>0</v>
      </c>
      <c r="O317" s="83"/>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5"/>
      <c r="AT317" s="86"/>
      <c r="AU317" s="84"/>
      <c r="AV317" s="84"/>
      <c r="AW317" s="84"/>
      <c r="AX317" s="84"/>
      <c r="AY317" s="84"/>
      <c r="AZ317" s="84"/>
      <c r="BA317" s="84"/>
      <c r="BB317" s="84"/>
      <c r="BC317" s="84"/>
      <c r="BD317" s="84"/>
      <c r="BE317" s="84"/>
      <c r="BF317" s="84"/>
      <c r="BG317" s="84"/>
      <c r="BH317" s="84"/>
      <c r="BI317" s="84"/>
      <c r="BJ317" s="84"/>
      <c r="BK317" s="84"/>
      <c r="BL317" s="84"/>
      <c r="BM317" s="84"/>
      <c r="BN317" s="84"/>
      <c r="BO317" s="84"/>
      <c r="BP317" s="84"/>
      <c r="BQ317" s="84"/>
      <c r="BR317" s="84"/>
      <c r="BS317" s="84"/>
      <c r="BT317" s="84"/>
      <c r="BU317" s="84"/>
      <c r="BV317" s="84"/>
      <c r="BW317" s="84"/>
      <c r="BX317" s="85"/>
      <c r="BY317" s="86"/>
      <c r="BZ317" s="84"/>
      <c r="CA317" s="84"/>
      <c r="CB317" s="84"/>
      <c r="CC317" s="84"/>
      <c r="CD317" s="84"/>
      <c r="CE317" s="84"/>
      <c r="CF317" s="84"/>
      <c r="CG317" s="84"/>
      <c r="CH317" s="84"/>
      <c r="CI317" s="84"/>
      <c r="CJ317" s="84"/>
      <c r="CK317" s="84"/>
      <c r="CL317" s="84"/>
      <c r="CM317" s="84"/>
      <c r="CN317" s="84"/>
      <c r="CO317" s="84"/>
      <c r="CP317" s="84"/>
      <c r="CQ317" s="84"/>
      <c r="CR317" s="84"/>
      <c r="CS317" s="84"/>
      <c r="CT317" s="84"/>
      <c r="CU317" s="84"/>
      <c r="CV317" s="84"/>
      <c r="CW317" s="84"/>
      <c r="CX317" s="84"/>
      <c r="CY317" s="84"/>
      <c r="CZ317" s="84"/>
      <c r="DA317" s="84"/>
      <c r="DB317" s="84"/>
      <c r="DC317" s="85"/>
    </row>
    <row r="318" customFormat="false" ht="18.75" hidden="true" customHeight="false" outlineLevel="0" collapsed="false">
      <c r="A318" s="70" t="n">
        <f aca="false">(ROW()-6)/2</f>
        <v>156</v>
      </c>
      <c r="B318" s="100" t="n">
        <f aca="false">B317</f>
        <v>69</v>
      </c>
      <c r="C318" s="101" t="str">
        <f aca="false">C317</f>
        <v>受講生更新画面</v>
      </c>
      <c r="D318" s="102" t="str">
        <f aca="false">D317</f>
        <v>受講生更新画面の新規作成</v>
      </c>
      <c r="E318" s="74" t="str">
        <f aca="false">E316</f>
        <v>企業担当者</v>
      </c>
      <c r="F318" s="74" t="str">
        <f aca="false">F316</f>
        <v>中級</v>
      </c>
      <c r="G318" s="74" t="str">
        <f aca="false">G316</f>
        <v>C</v>
      </c>
      <c r="H318" s="77" t="s">
        <v>31</v>
      </c>
      <c r="I318" s="78" t="n">
        <f aca="false">変更管理台帳!$AX75</f>
        <v>3.94285714285714</v>
      </c>
      <c r="J318" s="79" t="s">
        <v>32</v>
      </c>
      <c r="K318" s="81" t="n">
        <f aca="false">IF($L316&lt;&gt;"",WORKDAY($L316,1,祝日・休校日!$B$3:$B$62),"")</f>
        <v>45341</v>
      </c>
      <c r="L318" s="81" t="n">
        <f aca="false">IF($K318&lt;&gt;"",WORKDAY($K318,$I318 -0.11,祝日・休校日!$B$3:$B$62),"")</f>
        <v>45344</v>
      </c>
      <c r="M318" s="76" t="n">
        <f aca="false">M317</f>
        <v>0</v>
      </c>
      <c r="N318" s="82" t="n">
        <f aca="false">IF(MAX(O318:DC318)&lt;&gt;0,IF(MAX(O319:DC319)/MAX(O318:DC318)=1,1,MAX(O319:DC319)/MAX(O318:DC318)),0)</f>
        <v>0</v>
      </c>
      <c r="O318" s="83"/>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5"/>
      <c r="AT318" s="86"/>
      <c r="AU318" s="84"/>
      <c r="AV318" s="84"/>
      <c r="AW318" s="84"/>
      <c r="AX318" s="84"/>
      <c r="AY318" s="84"/>
      <c r="AZ318" s="84"/>
      <c r="BA318" s="84"/>
      <c r="BB318" s="84"/>
      <c r="BC318" s="84"/>
      <c r="BD318" s="84"/>
      <c r="BE318" s="84"/>
      <c r="BF318" s="84"/>
      <c r="BG318" s="84"/>
      <c r="BH318" s="84"/>
      <c r="BI318" s="84"/>
      <c r="BJ318" s="84"/>
      <c r="BK318" s="84"/>
      <c r="BL318" s="84"/>
      <c r="BM318" s="84"/>
      <c r="BN318" s="84"/>
      <c r="BO318" s="84"/>
      <c r="BP318" s="84"/>
      <c r="BQ318" s="84"/>
      <c r="BR318" s="84"/>
      <c r="BS318" s="84"/>
      <c r="BT318" s="84"/>
      <c r="BU318" s="84"/>
      <c r="BV318" s="84"/>
      <c r="BW318" s="84"/>
      <c r="BX318" s="85"/>
      <c r="BY318" s="86"/>
      <c r="BZ318" s="84"/>
      <c r="CA318" s="84"/>
      <c r="CB318" s="84"/>
      <c r="CC318" s="84"/>
      <c r="CD318" s="84"/>
      <c r="CE318" s="84"/>
      <c r="CF318" s="84"/>
      <c r="CG318" s="84"/>
      <c r="CH318" s="84"/>
      <c r="CI318" s="84"/>
      <c r="CJ318" s="84"/>
      <c r="CK318" s="84"/>
      <c r="CL318" s="84"/>
      <c r="CM318" s="84"/>
      <c r="CN318" s="84"/>
      <c r="CO318" s="84"/>
      <c r="CP318" s="84"/>
      <c r="CQ318" s="84"/>
      <c r="CR318" s="84"/>
      <c r="CS318" s="84"/>
      <c r="CT318" s="84"/>
      <c r="CU318" s="84"/>
      <c r="CV318" s="84"/>
      <c r="CW318" s="84"/>
      <c r="CX318" s="84"/>
      <c r="CY318" s="84"/>
      <c r="CZ318" s="84"/>
      <c r="DA318" s="84"/>
      <c r="DB318" s="84"/>
      <c r="DC318" s="85"/>
    </row>
    <row r="319" customFormat="false" ht="18.75" hidden="true" customHeight="false" outlineLevel="0" collapsed="false">
      <c r="A319" s="87" t="n">
        <f aca="false">A318</f>
        <v>156</v>
      </c>
      <c r="B319" s="105" t="n">
        <f aca="false">B318</f>
        <v>69</v>
      </c>
      <c r="C319" s="106" t="str">
        <f aca="false">C318</f>
        <v>受講生更新画面</v>
      </c>
      <c r="D319" s="107" t="str">
        <f aca="false">D318</f>
        <v>受講生更新画面の新規作成</v>
      </c>
      <c r="E319" s="91" t="str">
        <f aca="false">E318</f>
        <v>企業担当者</v>
      </c>
      <c r="F319" s="91" t="str">
        <f aca="false">F318</f>
        <v>中級</v>
      </c>
      <c r="G319" s="91" t="str">
        <f aca="false">G318</f>
        <v>C</v>
      </c>
      <c r="H319" s="92" t="str">
        <f aca="false">H318</f>
        <v>製造</v>
      </c>
      <c r="I319" s="93" t="n">
        <f aca="false">I318</f>
        <v>3.94285714285714</v>
      </c>
      <c r="J319" s="94" t="s">
        <v>33</v>
      </c>
      <c r="K319" s="110"/>
      <c r="L319" s="96"/>
      <c r="M319" s="97" t="n">
        <f aca="false">M318</f>
        <v>0</v>
      </c>
      <c r="N319" s="98" t="n">
        <f aca="false">N318</f>
        <v>0</v>
      </c>
      <c r="O319" s="83"/>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5"/>
      <c r="AT319" s="86"/>
      <c r="AU319" s="84"/>
      <c r="AV319" s="84"/>
      <c r="AW319" s="84"/>
      <c r="AX319" s="84"/>
      <c r="AY319" s="84"/>
      <c r="AZ319" s="84"/>
      <c r="BA319" s="84"/>
      <c r="BB319" s="84"/>
      <c r="BC319" s="84"/>
      <c r="BD319" s="84"/>
      <c r="BE319" s="84"/>
      <c r="BF319" s="84"/>
      <c r="BG319" s="84"/>
      <c r="BH319" s="84"/>
      <c r="BI319" s="84"/>
      <c r="BJ319" s="84"/>
      <c r="BK319" s="84"/>
      <c r="BL319" s="84"/>
      <c r="BM319" s="84"/>
      <c r="BN319" s="84"/>
      <c r="BO319" s="84"/>
      <c r="BP319" s="84"/>
      <c r="BQ319" s="84"/>
      <c r="BR319" s="84"/>
      <c r="BS319" s="84"/>
      <c r="BT319" s="84"/>
      <c r="BU319" s="84"/>
      <c r="BV319" s="84"/>
      <c r="BW319" s="84"/>
      <c r="BX319" s="85"/>
      <c r="BY319" s="86"/>
      <c r="BZ319" s="84"/>
      <c r="CA319" s="84"/>
      <c r="CB319" s="84"/>
      <c r="CC319" s="84"/>
      <c r="CD319" s="84"/>
      <c r="CE319" s="84"/>
      <c r="CF319" s="84"/>
      <c r="CG319" s="84"/>
      <c r="CH319" s="84"/>
      <c r="CI319" s="84"/>
      <c r="CJ319" s="84"/>
      <c r="CK319" s="84"/>
      <c r="CL319" s="84"/>
      <c r="CM319" s="84"/>
      <c r="CN319" s="84"/>
      <c r="CO319" s="84"/>
      <c r="CP319" s="84"/>
      <c r="CQ319" s="84"/>
      <c r="CR319" s="84"/>
      <c r="CS319" s="84"/>
      <c r="CT319" s="84"/>
      <c r="CU319" s="84"/>
      <c r="CV319" s="84"/>
      <c r="CW319" s="84"/>
      <c r="CX319" s="84"/>
      <c r="CY319" s="84"/>
      <c r="CZ319" s="84"/>
      <c r="DA319" s="84"/>
      <c r="DB319" s="84"/>
      <c r="DC319" s="85"/>
    </row>
    <row r="320" customFormat="false" ht="18.75" hidden="true" customHeight="false" outlineLevel="0" collapsed="false">
      <c r="A320" s="99" t="n">
        <f aca="false">(ROW()-6)/2</f>
        <v>157</v>
      </c>
      <c r="B320" s="100" t="n">
        <f aca="false">B319</f>
        <v>69</v>
      </c>
      <c r="C320" s="101" t="str">
        <f aca="false">C319</f>
        <v>受講生更新画面</v>
      </c>
      <c r="D320" s="102" t="str">
        <f aca="false">D319</f>
        <v>受講生更新画面の新規作成</v>
      </c>
      <c r="E320" s="74" t="str">
        <f aca="false">E318</f>
        <v>企業担当者</v>
      </c>
      <c r="F320" s="74" t="str">
        <f aca="false">F318</f>
        <v>中級</v>
      </c>
      <c r="G320" s="74" t="str">
        <f aca="false">G318</f>
        <v>C</v>
      </c>
      <c r="H320" s="103" t="s">
        <v>34</v>
      </c>
      <c r="I320" s="78" t="n">
        <f aca="false">変更管理台帳!$BW75</f>
        <v>3.54285714285714</v>
      </c>
      <c r="J320" s="79" t="s">
        <v>32</v>
      </c>
      <c r="K320" s="81" t="n">
        <f aca="false">IF($L318&lt;&gt;"",WORKDAY($L318,1,祝日・休校日!$B$3:$B$62),"")</f>
        <v>45348</v>
      </c>
      <c r="L320" s="81" t="n">
        <f aca="false">IF($K320&lt;&gt;"",WORKDAY($K320,$I320 -0.11,祝日・休校日!$B$3:$B$62),"")</f>
        <v>45351</v>
      </c>
      <c r="M320" s="76" t="n">
        <f aca="false">M319</f>
        <v>0</v>
      </c>
      <c r="N320" s="82" t="n">
        <f aca="false">IF(MAX(O320:DC320)&lt;&gt;0,IF(MAX(O321:DC321)/MAX(O320:DC320)=1,1,MAX(O321:DC321)/MAX(O320:DC320)),0)</f>
        <v>0</v>
      </c>
      <c r="O320" s="83"/>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5"/>
      <c r="AT320" s="86"/>
      <c r="AU320" s="84"/>
      <c r="AV320" s="84"/>
      <c r="AW320" s="84"/>
      <c r="AX320" s="84"/>
      <c r="AY320" s="84"/>
      <c r="AZ320" s="84"/>
      <c r="BA320" s="84"/>
      <c r="BB320" s="84"/>
      <c r="BC320" s="84"/>
      <c r="BD320" s="84"/>
      <c r="BE320" s="84"/>
      <c r="BF320" s="84"/>
      <c r="BG320" s="84"/>
      <c r="BH320" s="84"/>
      <c r="BI320" s="84"/>
      <c r="BJ320" s="84"/>
      <c r="BK320" s="84"/>
      <c r="BL320" s="84"/>
      <c r="BM320" s="84"/>
      <c r="BN320" s="84"/>
      <c r="BO320" s="84"/>
      <c r="BP320" s="84"/>
      <c r="BQ320" s="84"/>
      <c r="BR320" s="84"/>
      <c r="BS320" s="84"/>
      <c r="BT320" s="84"/>
      <c r="BU320" s="84"/>
      <c r="BV320" s="84"/>
      <c r="BW320" s="84"/>
      <c r="BX320" s="85"/>
      <c r="BY320" s="86"/>
      <c r="BZ320" s="84"/>
      <c r="CA320" s="84"/>
      <c r="CB320" s="84"/>
      <c r="CC320" s="84"/>
      <c r="CD320" s="84"/>
      <c r="CE320" s="84"/>
      <c r="CF320" s="84"/>
      <c r="CG320" s="84"/>
      <c r="CH320" s="84"/>
      <c r="CI320" s="84"/>
      <c r="CJ320" s="84"/>
      <c r="CK320" s="84"/>
      <c r="CL320" s="84"/>
      <c r="CM320" s="84"/>
      <c r="CN320" s="84"/>
      <c r="CO320" s="84"/>
      <c r="CP320" s="84"/>
      <c r="CQ320" s="84"/>
      <c r="CR320" s="84"/>
      <c r="CS320" s="84"/>
      <c r="CT320" s="84"/>
      <c r="CU320" s="84"/>
      <c r="CV320" s="84"/>
      <c r="CW320" s="84"/>
      <c r="CX320" s="84"/>
      <c r="CY320" s="84"/>
      <c r="CZ320" s="84"/>
      <c r="DA320" s="84"/>
      <c r="DB320" s="84"/>
      <c r="DC320" s="85"/>
    </row>
    <row r="321" customFormat="false" ht="18.75" hidden="true" customHeight="false" outlineLevel="0" collapsed="false">
      <c r="A321" s="104" t="n">
        <f aca="false">A320</f>
        <v>157</v>
      </c>
      <c r="B321" s="105" t="n">
        <f aca="false">B320</f>
        <v>69</v>
      </c>
      <c r="C321" s="106" t="str">
        <f aca="false">C320</f>
        <v>受講生更新画面</v>
      </c>
      <c r="D321" s="107" t="str">
        <f aca="false">D320</f>
        <v>受講生更新画面の新規作成</v>
      </c>
      <c r="E321" s="91" t="str">
        <f aca="false">E320</f>
        <v>企業担当者</v>
      </c>
      <c r="F321" s="91" t="str">
        <f aca="false">F320</f>
        <v>中級</v>
      </c>
      <c r="G321" s="91" t="str">
        <f aca="false">G320</f>
        <v>C</v>
      </c>
      <c r="H321" s="108" t="str">
        <f aca="false">H320</f>
        <v>試験</v>
      </c>
      <c r="I321" s="109" t="n">
        <f aca="false">I320</f>
        <v>3.54285714285714</v>
      </c>
      <c r="J321" s="94" t="s">
        <v>33</v>
      </c>
      <c r="K321" s="110"/>
      <c r="L321" s="96"/>
      <c r="M321" s="97" t="n">
        <f aca="false">M320</f>
        <v>0</v>
      </c>
      <c r="N321" s="98" t="n">
        <f aca="false">N320</f>
        <v>0</v>
      </c>
      <c r="O321" s="83"/>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5"/>
      <c r="AT321" s="86"/>
      <c r="AU321" s="84"/>
      <c r="AV321" s="84"/>
      <c r="AW321" s="84"/>
      <c r="AX321" s="84"/>
      <c r="AY321" s="84"/>
      <c r="AZ321" s="84"/>
      <c r="BA321" s="84"/>
      <c r="BB321" s="84"/>
      <c r="BC321" s="84"/>
      <c r="BD321" s="84"/>
      <c r="BE321" s="84"/>
      <c r="BF321" s="84"/>
      <c r="BG321" s="84"/>
      <c r="BH321" s="84"/>
      <c r="BI321" s="84"/>
      <c r="BJ321" s="84"/>
      <c r="BK321" s="84"/>
      <c r="BL321" s="84"/>
      <c r="BM321" s="84"/>
      <c r="BN321" s="84"/>
      <c r="BO321" s="84"/>
      <c r="BP321" s="84"/>
      <c r="BQ321" s="84"/>
      <c r="BR321" s="84"/>
      <c r="BS321" s="84"/>
      <c r="BT321" s="84"/>
      <c r="BU321" s="84"/>
      <c r="BV321" s="84"/>
      <c r="BW321" s="84"/>
      <c r="BX321" s="85"/>
      <c r="BY321" s="86"/>
      <c r="BZ321" s="84"/>
      <c r="CA321" s="84"/>
      <c r="CB321" s="84"/>
      <c r="CC321" s="84"/>
      <c r="CD321" s="84"/>
      <c r="CE321" s="84"/>
      <c r="CF321" s="84"/>
      <c r="CG321" s="84"/>
      <c r="CH321" s="84"/>
      <c r="CI321" s="84"/>
      <c r="CJ321" s="84"/>
      <c r="CK321" s="84"/>
      <c r="CL321" s="84"/>
      <c r="CM321" s="84"/>
      <c r="CN321" s="84"/>
      <c r="CO321" s="84"/>
      <c r="CP321" s="84"/>
      <c r="CQ321" s="84"/>
      <c r="CR321" s="84"/>
      <c r="CS321" s="84"/>
      <c r="CT321" s="84"/>
      <c r="CU321" s="84"/>
      <c r="CV321" s="84"/>
      <c r="CW321" s="84"/>
      <c r="CX321" s="84"/>
      <c r="CY321" s="84"/>
      <c r="CZ321" s="84"/>
      <c r="DA321" s="84"/>
      <c r="DB321" s="84"/>
      <c r="DC321" s="85"/>
    </row>
    <row r="322" customFormat="false" ht="24" hidden="true" customHeight="false" outlineLevel="0" collapsed="false">
      <c r="A322" s="70" t="n">
        <f aca="false">(ROW()-6)/2</f>
        <v>158</v>
      </c>
      <c r="B322" s="71" t="n">
        <f aca="false">変更管理台帳!$A76</f>
        <v>70</v>
      </c>
      <c r="C322" s="72" t="str">
        <f aca="false">変更管理台帳!$B76</f>
        <v>ユーザー一覧画面(受講生以外のユーザー)</v>
      </c>
      <c r="D322" s="73" t="str">
        <f aca="false">変更管理台帳!$C76</f>
        <v>ユーザー一覧画面(受講生以外のユーザー)の新規作成</v>
      </c>
      <c r="E322" s="74" t="str">
        <f aca="false">変更管理台帳!$G76</f>
        <v>企業担当者</v>
      </c>
      <c r="F322" s="75" t="str">
        <f aca="false">変更管理台帳!$K76</f>
        <v>中級</v>
      </c>
      <c r="G322" s="76" t="n">
        <f aca="false">変更管理台帳!$L76</f>
        <v>0</v>
      </c>
      <c r="H322" s="112" t="s">
        <v>36</v>
      </c>
      <c r="I322" s="78" t="n">
        <f aca="false">変更管理台帳!$AE76</f>
        <v>2.75714285714286</v>
      </c>
      <c r="J322" s="79" t="s">
        <v>32</v>
      </c>
      <c r="K322" s="80"/>
      <c r="L322" s="81" t="str">
        <f aca="false">IF($K322&lt;&gt;"",WORKDAY($K322,$I322 -0.11,祝日・休校日!$B$3:$B$62),"")</f>
        <v/>
      </c>
      <c r="M322" s="76"/>
      <c r="N322" s="82" t="n">
        <f aca="false">IF(MAX(O322:DC322)&lt;&gt;0,IF(MAX(O323:DC323)/MAX(O322:DC322)=1,1,MAX(O323:DC323)/MAX(O322:DC322)),0)</f>
        <v>0</v>
      </c>
      <c r="O322" s="83"/>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5"/>
      <c r="AT322" s="86"/>
      <c r="AU322" s="84"/>
      <c r="AV322" s="84"/>
      <c r="AW322" s="84"/>
      <c r="AX322" s="84"/>
      <c r="AY322" s="84"/>
      <c r="AZ322" s="84"/>
      <c r="BA322" s="84"/>
      <c r="BB322" s="84"/>
      <c r="BC322" s="84"/>
      <c r="BD322" s="84"/>
      <c r="BE322" s="84"/>
      <c r="BF322" s="84"/>
      <c r="BG322" s="84"/>
      <c r="BH322" s="84"/>
      <c r="BI322" s="84"/>
      <c r="BJ322" s="84"/>
      <c r="BK322" s="84"/>
      <c r="BL322" s="84"/>
      <c r="BM322" s="84"/>
      <c r="BN322" s="84"/>
      <c r="BO322" s="84"/>
      <c r="BP322" s="84"/>
      <c r="BQ322" s="84"/>
      <c r="BR322" s="84"/>
      <c r="BS322" s="84"/>
      <c r="BT322" s="84"/>
      <c r="BU322" s="84"/>
      <c r="BV322" s="84"/>
      <c r="BW322" s="84"/>
      <c r="BX322" s="85"/>
      <c r="BY322" s="86"/>
      <c r="BZ322" s="84"/>
      <c r="CA322" s="84"/>
      <c r="CB322" s="84"/>
      <c r="CC322" s="84"/>
      <c r="CD322" s="84"/>
      <c r="CE322" s="84"/>
      <c r="CF322" s="84"/>
      <c r="CG322" s="84"/>
      <c r="CH322" s="84"/>
      <c r="CI322" s="84"/>
      <c r="CJ322" s="84"/>
      <c r="CK322" s="84"/>
      <c r="CL322" s="84"/>
      <c r="CM322" s="84"/>
      <c r="CN322" s="84"/>
      <c r="CO322" s="84"/>
      <c r="CP322" s="84"/>
      <c r="CQ322" s="84"/>
      <c r="CR322" s="84"/>
      <c r="CS322" s="84"/>
      <c r="CT322" s="84"/>
      <c r="CU322" s="84"/>
      <c r="CV322" s="84"/>
      <c r="CW322" s="84"/>
      <c r="CX322" s="84"/>
      <c r="CY322" s="84"/>
      <c r="CZ322" s="84"/>
      <c r="DA322" s="84"/>
      <c r="DB322" s="84"/>
      <c r="DC322" s="85"/>
    </row>
    <row r="323" customFormat="false" ht="24" hidden="true" customHeight="false" outlineLevel="0" collapsed="false">
      <c r="A323" s="87" t="n">
        <f aca="false">A322</f>
        <v>158</v>
      </c>
      <c r="B323" s="88" t="n">
        <f aca="false">B322</f>
        <v>70</v>
      </c>
      <c r="C323" s="89" t="str">
        <f aca="false">C322</f>
        <v>ユーザー一覧画面(受講生以外のユーザー)</v>
      </c>
      <c r="D323" s="90" t="str">
        <f aca="false">D322</f>
        <v>ユーザー一覧画面(受講生以外のユーザー)の新規作成</v>
      </c>
      <c r="E323" s="91" t="str">
        <f aca="false">E322</f>
        <v>企業担当者</v>
      </c>
      <c r="F323" s="91" t="str">
        <f aca="false">F322</f>
        <v>中級</v>
      </c>
      <c r="G323" s="91" t="n">
        <f aca="false">G322</f>
        <v>0</v>
      </c>
      <c r="H323" s="113" t="str">
        <f aca="false">H322</f>
        <v>設計</v>
      </c>
      <c r="I323" s="93" t="n">
        <f aca="false">I322</f>
        <v>2.75714285714286</v>
      </c>
      <c r="J323" s="94" t="s">
        <v>33</v>
      </c>
      <c r="K323" s="95"/>
      <c r="L323" s="96"/>
      <c r="M323" s="97" t="n">
        <f aca="false">M322</f>
        <v>0</v>
      </c>
      <c r="N323" s="98" t="n">
        <f aca="false">N322</f>
        <v>0</v>
      </c>
      <c r="O323" s="83"/>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5"/>
      <c r="AT323" s="86"/>
      <c r="AU323" s="84"/>
      <c r="AV323" s="84"/>
      <c r="AW323" s="84"/>
      <c r="AX323" s="84"/>
      <c r="AY323" s="84"/>
      <c r="AZ323" s="84"/>
      <c r="BA323" s="84"/>
      <c r="BB323" s="84"/>
      <c r="BC323" s="84"/>
      <c r="BD323" s="84"/>
      <c r="BE323" s="84"/>
      <c r="BF323" s="84"/>
      <c r="BG323" s="84"/>
      <c r="BH323" s="84"/>
      <c r="BI323" s="84"/>
      <c r="BJ323" s="84"/>
      <c r="BK323" s="84"/>
      <c r="BL323" s="84"/>
      <c r="BM323" s="84"/>
      <c r="BN323" s="84"/>
      <c r="BO323" s="84"/>
      <c r="BP323" s="84"/>
      <c r="BQ323" s="84"/>
      <c r="BR323" s="84"/>
      <c r="BS323" s="84"/>
      <c r="BT323" s="84"/>
      <c r="BU323" s="84"/>
      <c r="BV323" s="84"/>
      <c r="BW323" s="84"/>
      <c r="BX323" s="85"/>
      <c r="BY323" s="86"/>
      <c r="BZ323" s="84"/>
      <c r="CA323" s="84"/>
      <c r="CB323" s="84"/>
      <c r="CC323" s="84"/>
      <c r="CD323" s="84"/>
      <c r="CE323" s="84"/>
      <c r="CF323" s="84"/>
      <c r="CG323" s="84"/>
      <c r="CH323" s="84"/>
      <c r="CI323" s="84"/>
      <c r="CJ323" s="84"/>
      <c r="CK323" s="84"/>
      <c r="CL323" s="84"/>
      <c r="CM323" s="84"/>
      <c r="CN323" s="84"/>
      <c r="CO323" s="84"/>
      <c r="CP323" s="84"/>
      <c r="CQ323" s="84"/>
      <c r="CR323" s="84"/>
      <c r="CS323" s="84"/>
      <c r="CT323" s="84"/>
      <c r="CU323" s="84"/>
      <c r="CV323" s="84"/>
      <c r="CW323" s="84"/>
      <c r="CX323" s="84"/>
      <c r="CY323" s="84"/>
      <c r="CZ323" s="84"/>
      <c r="DA323" s="84"/>
      <c r="DB323" s="84"/>
      <c r="DC323" s="85"/>
    </row>
    <row r="324" customFormat="false" ht="24" hidden="true" customHeight="false" outlineLevel="0" collapsed="false">
      <c r="A324" s="70" t="n">
        <f aca="false">(ROW()-6)/2</f>
        <v>159</v>
      </c>
      <c r="B324" s="100" t="n">
        <f aca="false">B323</f>
        <v>70</v>
      </c>
      <c r="C324" s="101" t="str">
        <f aca="false">C323</f>
        <v>ユーザー一覧画面(受講生以外のユーザー)</v>
      </c>
      <c r="D324" s="102" t="str">
        <f aca="false">D323</f>
        <v>ユーザー一覧画面(受講生以外のユーザー)の新規作成</v>
      </c>
      <c r="E324" s="74" t="str">
        <f aca="false">E322</f>
        <v>企業担当者</v>
      </c>
      <c r="F324" s="74" t="str">
        <f aca="false">F322</f>
        <v>中級</v>
      </c>
      <c r="G324" s="74" t="n">
        <f aca="false">G322</f>
        <v>0</v>
      </c>
      <c r="H324" s="77" t="s">
        <v>31</v>
      </c>
      <c r="I324" s="78" t="n">
        <f aca="false">変更管理台帳!$AX76</f>
        <v>4.02857142857143</v>
      </c>
      <c r="J324" s="79" t="s">
        <v>32</v>
      </c>
      <c r="K324" s="81" t="str">
        <f aca="false">IF($L322&lt;&gt;"",WORKDAY($L322,1,祝日・休校日!$B$3:$B$62),"")</f>
        <v/>
      </c>
      <c r="L324" s="81" t="str">
        <f aca="false">IF($K324&lt;&gt;"",WORKDAY($K324,$I324 -0.11,祝日・休校日!$B$3:$B$62),"")</f>
        <v/>
      </c>
      <c r="M324" s="76" t="n">
        <f aca="false">M323</f>
        <v>0</v>
      </c>
      <c r="N324" s="82" t="n">
        <f aca="false">IF(MAX(O324:DC324)&lt;&gt;0,IF(MAX(O325:DC325)/MAX(O324:DC324)=1,1,MAX(O325:DC325)/MAX(O324:DC324)),0)</f>
        <v>0</v>
      </c>
      <c r="O324" s="83"/>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5"/>
      <c r="AT324" s="86"/>
      <c r="AU324" s="84"/>
      <c r="AV324" s="84"/>
      <c r="AW324" s="84"/>
      <c r="AX324" s="84"/>
      <c r="AY324" s="84"/>
      <c r="AZ324" s="84"/>
      <c r="BA324" s="84"/>
      <c r="BB324" s="84"/>
      <c r="BC324" s="84"/>
      <c r="BD324" s="84"/>
      <c r="BE324" s="84"/>
      <c r="BF324" s="84"/>
      <c r="BG324" s="84"/>
      <c r="BH324" s="84"/>
      <c r="BI324" s="84"/>
      <c r="BJ324" s="84"/>
      <c r="BK324" s="84"/>
      <c r="BL324" s="84"/>
      <c r="BM324" s="84"/>
      <c r="BN324" s="84"/>
      <c r="BO324" s="84"/>
      <c r="BP324" s="84"/>
      <c r="BQ324" s="84"/>
      <c r="BR324" s="84"/>
      <c r="BS324" s="84"/>
      <c r="BT324" s="84"/>
      <c r="BU324" s="84"/>
      <c r="BV324" s="84"/>
      <c r="BW324" s="84"/>
      <c r="BX324" s="85"/>
      <c r="BY324" s="86"/>
      <c r="BZ324" s="84"/>
      <c r="CA324" s="84"/>
      <c r="CB324" s="84"/>
      <c r="CC324" s="84"/>
      <c r="CD324" s="84"/>
      <c r="CE324" s="84"/>
      <c r="CF324" s="84"/>
      <c r="CG324" s="84"/>
      <c r="CH324" s="84"/>
      <c r="CI324" s="84"/>
      <c r="CJ324" s="84"/>
      <c r="CK324" s="84"/>
      <c r="CL324" s="84"/>
      <c r="CM324" s="84"/>
      <c r="CN324" s="84"/>
      <c r="CO324" s="84"/>
      <c r="CP324" s="84"/>
      <c r="CQ324" s="84"/>
      <c r="CR324" s="84"/>
      <c r="CS324" s="84"/>
      <c r="CT324" s="84"/>
      <c r="CU324" s="84"/>
      <c r="CV324" s="84"/>
      <c r="CW324" s="84"/>
      <c r="CX324" s="84"/>
      <c r="CY324" s="84"/>
      <c r="CZ324" s="84"/>
      <c r="DA324" s="84"/>
      <c r="DB324" s="84"/>
      <c r="DC324" s="85"/>
    </row>
    <row r="325" customFormat="false" ht="24" hidden="true" customHeight="false" outlineLevel="0" collapsed="false">
      <c r="A325" s="87" t="n">
        <f aca="false">A324</f>
        <v>159</v>
      </c>
      <c r="B325" s="105" t="n">
        <f aca="false">B324</f>
        <v>70</v>
      </c>
      <c r="C325" s="106" t="str">
        <f aca="false">C324</f>
        <v>ユーザー一覧画面(受講生以外のユーザー)</v>
      </c>
      <c r="D325" s="107" t="str">
        <f aca="false">D324</f>
        <v>ユーザー一覧画面(受講生以外のユーザー)の新規作成</v>
      </c>
      <c r="E325" s="91" t="str">
        <f aca="false">E324</f>
        <v>企業担当者</v>
      </c>
      <c r="F325" s="91" t="str">
        <f aca="false">F324</f>
        <v>中級</v>
      </c>
      <c r="G325" s="91" t="n">
        <f aca="false">G324</f>
        <v>0</v>
      </c>
      <c r="H325" s="92" t="str">
        <f aca="false">H324</f>
        <v>製造</v>
      </c>
      <c r="I325" s="93" t="n">
        <f aca="false">I324</f>
        <v>4.02857142857143</v>
      </c>
      <c r="J325" s="94" t="s">
        <v>33</v>
      </c>
      <c r="K325" s="110"/>
      <c r="L325" s="96"/>
      <c r="M325" s="97" t="n">
        <f aca="false">M324</f>
        <v>0</v>
      </c>
      <c r="N325" s="98" t="n">
        <f aca="false">N324</f>
        <v>0</v>
      </c>
      <c r="O325" s="83"/>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5"/>
      <c r="AT325" s="86"/>
      <c r="AU325" s="84"/>
      <c r="AV325" s="84"/>
      <c r="AW325" s="84"/>
      <c r="AX325" s="84"/>
      <c r="AY325" s="84"/>
      <c r="AZ325" s="84"/>
      <c r="BA325" s="84"/>
      <c r="BB325" s="84"/>
      <c r="BC325" s="84"/>
      <c r="BD325" s="84"/>
      <c r="BE325" s="84"/>
      <c r="BF325" s="84"/>
      <c r="BG325" s="84"/>
      <c r="BH325" s="84"/>
      <c r="BI325" s="84"/>
      <c r="BJ325" s="84"/>
      <c r="BK325" s="84"/>
      <c r="BL325" s="84"/>
      <c r="BM325" s="84"/>
      <c r="BN325" s="84"/>
      <c r="BO325" s="84"/>
      <c r="BP325" s="84"/>
      <c r="BQ325" s="84"/>
      <c r="BR325" s="84"/>
      <c r="BS325" s="84"/>
      <c r="BT325" s="84"/>
      <c r="BU325" s="84"/>
      <c r="BV325" s="84"/>
      <c r="BW325" s="84"/>
      <c r="BX325" s="85"/>
      <c r="BY325" s="86"/>
      <c r="BZ325" s="84"/>
      <c r="CA325" s="84"/>
      <c r="CB325" s="84"/>
      <c r="CC325" s="84"/>
      <c r="CD325" s="84"/>
      <c r="CE325" s="84"/>
      <c r="CF325" s="84"/>
      <c r="CG325" s="84"/>
      <c r="CH325" s="84"/>
      <c r="CI325" s="84"/>
      <c r="CJ325" s="84"/>
      <c r="CK325" s="84"/>
      <c r="CL325" s="84"/>
      <c r="CM325" s="84"/>
      <c r="CN325" s="84"/>
      <c r="CO325" s="84"/>
      <c r="CP325" s="84"/>
      <c r="CQ325" s="84"/>
      <c r="CR325" s="84"/>
      <c r="CS325" s="84"/>
      <c r="CT325" s="84"/>
      <c r="CU325" s="84"/>
      <c r="CV325" s="84"/>
      <c r="CW325" s="84"/>
      <c r="CX325" s="84"/>
      <c r="CY325" s="84"/>
      <c r="CZ325" s="84"/>
      <c r="DA325" s="84"/>
      <c r="DB325" s="84"/>
      <c r="DC325" s="85"/>
    </row>
    <row r="326" customFormat="false" ht="24" hidden="true" customHeight="false" outlineLevel="0" collapsed="false">
      <c r="A326" s="99" t="n">
        <f aca="false">(ROW()-6)/2</f>
        <v>160</v>
      </c>
      <c r="B326" s="100" t="n">
        <f aca="false">B325</f>
        <v>70</v>
      </c>
      <c r="C326" s="101" t="str">
        <f aca="false">C325</f>
        <v>ユーザー一覧画面(受講生以外のユーザー)</v>
      </c>
      <c r="D326" s="102" t="str">
        <f aca="false">D325</f>
        <v>ユーザー一覧画面(受講生以外のユーザー)の新規作成</v>
      </c>
      <c r="E326" s="74" t="str">
        <f aca="false">E324</f>
        <v>企業担当者</v>
      </c>
      <c r="F326" s="74" t="str">
        <f aca="false">F324</f>
        <v>中級</v>
      </c>
      <c r="G326" s="74" t="n">
        <f aca="false">G324</f>
        <v>0</v>
      </c>
      <c r="H326" s="103" t="s">
        <v>34</v>
      </c>
      <c r="I326" s="78" t="n">
        <f aca="false">変更管理台帳!$BW76</f>
        <v>3.54285714285714</v>
      </c>
      <c r="J326" s="79" t="s">
        <v>32</v>
      </c>
      <c r="K326" s="81" t="str">
        <f aca="false">IF($L324&lt;&gt;"",WORKDAY($L324,1,祝日・休校日!$B$3:$B$62),"")</f>
        <v/>
      </c>
      <c r="L326" s="81" t="str">
        <f aca="false">IF($K326&lt;&gt;"",WORKDAY($K326,$I326 -0.11,祝日・休校日!$B$3:$B$62),"")</f>
        <v/>
      </c>
      <c r="M326" s="76" t="n">
        <f aca="false">M325</f>
        <v>0</v>
      </c>
      <c r="N326" s="82" t="n">
        <f aca="false">IF(MAX(O326:DC326)&lt;&gt;0,IF(MAX(O327:DC327)/MAX(O326:DC326)=1,1,MAX(O327:DC327)/MAX(O326:DC326)),0)</f>
        <v>0</v>
      </c>
      <c r="O326" s="83"/>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5"/>
      <c r="AT326" s="86"/>
      <c r="AU326" s="84"/>
      <c r="AV326" s="84"/>
      <c r="AW326" s="84"/>
      <c r="AX326" s="84"/>
      <c r="AY326" s="84"/>
      <c r="AZ326" s="84"/>
      <c r="BA326" s="84"/>
      <c r="BB326" s="84"/>
      <c r="BC326" s="84"/>
      <c r="BD326" s="84"/>
      <c r="BE326" s="84"/>
      <c r="BF326" s="84"/>
      <c r="BG326" s="84"/>
      <c r="BH326" s="84"/>
      <c r="BI326" s="84"/>
      <c r="BJ326" s="84"/>
      <c r="BK326" s="84"/>
      <c r="BL326" s="84"/>
      <c r="BM326" s="84"/>
      <c r="BN326" s="84"/>
      <c r="BO326" s="84"/>
      <c r="BP326" s="84"/>
      <c r="BQ326" s="84"/>
      <c r="BR326" s="84"/>
      <c r="BS326" s="84"/>
      <c r="BT326" s="84"/>
      <c r="BU326" s="84"/>
      <c r="BV326" s="84"/>
      <c r="BW326" s="84"/>
      <c r="BX326" s="85"/>
      <c r="BY326" s="86"/>
      <c r="BZ326" s="84"/>
      <c r="CA326" s="84"/>
      <c r="CB326" s="84"/>
      <c r="CC326" s="84"/>
      <c r="CD326" s="84"/>
      <c r="CE326" s="84"/>
      <c r="CF326" s="84"/>
      <c r="CG326" s="84"/>
      <c r="CH326" s="84"/>
      <c r="CI326" s="84"/>
      <c r="CJ326" s="84"/>
      <c r="CK326" s="84"/>
      <c r="CL326" s="84"/>
      <c r="CM326" s="84"/>
      <c r="CN326" s="84"/>
      <c r="CO326" s="84"/>
      <c r="CP326" s="84"/>
      <c r="CQ326" s="84"/>
      <c r="CR326" s="84"/>
      <c r="CS326" s="84"/>
      <c r="CT326" s="84"/>
      <c r="CU326" s="84"/>
      <c r="CV326" s="84"/>
      <c r="CW326" s="84"/>
      <c r="CX326" s="84"/>
      <c r="CY326" s="84"/>
      <c r="CZ326" s="84"/>
      <c r="DA326" s="84"/>
      <c r="DB326" s="84"/>
      <c r="DC326" s="85"/>
    </row>
    <row r="327" customFormat="false" ht="24" hidden="true" customHeight="false" outlineLevel="0" collapsed="false">
      <c r="A327" s="104" t="n">
        <f aca="false">A326</f>
        <v>160</v>
      </c>
      <c r="B327" s="105" t="n">
        <f aca="false">B326</f>
        <v>70</v>
      </c>
      <c r="C327" s="106" t="str">
        <f aca="false">C326</f>
        <v>ユーザー一覧画面(受講生以外のユーザー)</v>
      </c>
      <c r="D327" s="107" t="str">
        <f aca="false">D326</f>
        <v>ユーザー一覧画面(受講生以外のユーザー)の新規作成</v>
      </c>
      <c r="E327" s="91" t="str">
        <f aca="false">E326</f>
        <v>企業担当者</v>
      </c>
      <c r="F327" s="91" t="str">
        <f aca="false">F326</f>
        <v>中級</v>
      </c>
      <c r="G327" s="91" t="n">
        <f aca="false">G326</f>
        <v>0</v>
      </c>
      <c r="H327" s="108" t="str">
        <f aca="false">H326</f>
        <v>試験</v>
      </c>
      <c r="I327" s="109" t="n">
        <f aca="false">I326</f>
        <v>3.54285714285714</v>
      </c>
      <c r="J327" s="94" t="s">
        <v>33</v>
      </c>
      <c r="K327" s="110"/>
      <c r="L327" s="96"/>
      <c r="M327" s="97" t="n">
        <f aca="false">M326</f>
        <v>0</v>
      </c>
      <c r="N327" s="98" t="n">
        <f aca="false">N326</f>
        <v>0</v>
      </c>
      <c r="O327" s="83"/>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5"/>
      <c r="AT327" s="86"/>
      <c r="AU327" s="84"/>
      <c r="AV327" s="84"/>
      <c r="AW327" s="84"/>
      <c r="AX327" s="84"/>
      <c r="AY327" s="84"/>
      <c r="AZ327" s="84"/>
      <c r="BA327" s="84"/>
      <c r="BB327" s="84"/>
      <c r="BC327" s="84"/>
      <c r="BD327" s="84"/>
      <c r="BE327" s="84"/>
      <c r="BF327" s="84"/>
      <c r="BG327" s="84"/>
      <c r="BH327" s="84"/>
      <c r="BI327" s="84"/>
      <c r="BJ327" s="84"/>
      <c r="BK327" s="84"/>
      <c r="BL327" s="84"/>
      <c r="BM327" s="84"/>
      <c r="BN327" s="84"/>
      <c r="BO327" s="84"/>
      <c r="BP327" s="84"/>
      <c r="BQ327" s="84"/>
      <c r="BR327" s="84"/>
      <c r="BS327" s="84"/>
      <c r="BT327" s="84"/>
      <c r="BU327" s="84"/>
      <c r="BV327" s="84"/>
      <c r="BW327" s="84"/>
      <c r="BX327" s="85"/>
      <c r="BY327" s="86"/>
      <c r="BZ327" s="84"/>
      <c r="CA327" s="84"/>
      <c r="CB327" s="84"/>
      <c r="CC327" s="84"/>
      <c r="CD327" s="84"/>
      <c r="CE327" s="84"/>
      <c r="CF327" s="84"/>
      <c r="CG327" s="84"/>
      <c r="CH327" s="84"/>
      <c r="CI327" s="84"/>
      <c r="CJ327" s="84"/>
      <c r="CK327" s="84"/>
      <c r="CL327" s="84"/>
      <c r="CM327" s="84"/>
      <c r="CN327" s="84"/>
      <c r="CO327" s="84"/>
      <c r="CP327" s="84"/>
      <c r="CQ327" s="84"/>
      <c r="CR327" s="84"/>
      <c r="CS327" s="84"/>
      <c r="CT327" s="84"/>
      <c r="CU327" s="84"/>
      <c r="CV327" s="84"/>
      <c r="CW327" s="84"/>
      <c r="CX327" s="84"/>
      <c r="CY327" s="84"/>
      <c r="CZ327" s="84"/>
      <c r="DA327" s="84"/>
      <c r="DB327" s="84"/>
      <c r="DC327" s="85"/>
    </row>
    <row r="328" customFormat="false" ht="27" hidden="false" customHeight="false" outlineLevel="0" collapsed="false">
      <c r="A328" s="70" t="n">
        <f aca="false">(ROW()-6)/2</f>
        <v>161</v>
      </c>
      <c r="B328" s="71" t="n">
        <f aca="false">変更管理台帳!$A77</f>
        <v>71</v>
      </c>
      <c r="C328" s="72" t="str">
        <f aca="false">変更管理台帳!$B77</f>
        <v>勤怠情報確認(受講生一覧)画面</v>
      </c>
      <c r="D328" s="73" t="str">
        <f aca="false">変更管理台帳!$C77</f>
        <v>検索項目の変更</v>
      </c>
      <c r="E328" s="74" t="str">
        <f aca="false">変更管理台帳!$G77</f>
        <v>企業担当者</v>
      </c>
      <c r="F328" s="75" t="str">
        <f aca="false">変更管理台帳!$K77</f>
        <v>初級</v>
      </c>
      <c r="G328" s="76" t="n">
        <f aca="false">変更管理台帳!$L77</f>
        <v>0</v>
      </c>
      <c r="H328" s="112" t="s">
        <v>36</v>
      </c>
      <c r="I328" s="78" t="n">
        <f aca="false">変更管理台帳!$AE77</f>
        <v>1.32857142857143</v>
      </c>
      <c r="J328" s="79" t="s">
        <v>32</v>
      </c>
      <c r="K328" s="80" t="n">
        <v>45919</v>
      </c>
      <c r="L328" s="81" t="n">
        <f aca="false">IF($K328&lt;&gt;"",WORKDAY($K328,$I328 -0.11,祝日・休校日!$B$3:$B$62),"")</f>
        <v>45922</v>
      </c>
      <c r="M328" s="76" t="s">
        <v>35</v>
      </c>
      <c r="N328" s="82" t="n">
        <f aca="false">IF(MAX(O328:DC328)&lt;&gt;0,IF(MAX(O329:DC329)/MAX(O328:DC328)=1,1,MAX(O329:DC329)/MAX(O328:DC328)),0)</f>
        <v>0</v>
      </c>
      <c r="O328" s="83"/>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5"/>
      <c r="AT328" s="86"/>
      <c r="AU328" s="84"/>
      <c r="AV328" s="84"/>
      <c r="AW328" s="84"/>
      <c r="AX328" s="84"/>
      <c r="AY328" s="84"/>
      <c r="AZ328" s="84"/>
      <c r="BA328" s="84"/>
      <c r="BB328" s="84"/>
      <c r="BC328" s="84"/>
      <c r="BD328" s="84"/>
      <c r="BE328" s="84"/>
      <c r="BF328" s="84"/>
      <c r="BG328" s="84"/>
      <c r="BH328" s="84"/>
      <c r="BI328" s="84"/>
      <c r="BJ328" s="84"/>
      <c r="BK328" s="84"/>
      <c r="BL328" s="84"/>
      <c r="BM328" s="84"/>
      <c r="BN328" s="84"/>
      <c r="BO328" s="84"/>
      <c r="BP328" s="84"/>
      <c r="BQ328" s="84"/>
      <c r="BR328" s="84"/>
      <c r="BS328" s="84"/>
      <c r="BT328" s="84"/>
      <c r="BU328" s="84"/>
      <c r="BV328" s="84"/>
      <c r="BW328" s="84"/>
      <c r="BX328" s="85"/>
      <c r="BY328" s="86"/>
      <c r="BZ328" s="84"/>
      <c r="CA328" s="84"/>
      <c r="CB328" s="84"/>
      <c r="CC328" s="84"/>
      <c r="CD328" s="84"/>
      <c r="CE328" s="84"/>
      <c r="CF328" s="84"/>
      <c r="CG328" s="84"/>
      <c r="CH328" s="84"/>
      <c r="CI328" s="84"/>
      <c r="CJ328" s="84"/>
      <c r="CK328" s="84"/>
      <c r="CL328" s="84"/>
      <c r="CM328" s="84"/>
      <c r="CN328" s="84"/>
      <c r="CO328" s="84"/>
      <c r="CP328" s="84"/>
      <c r="CQ328" s="84"/>
      <c r="CR328" s="84"/>
      <c r="CS328" s="84"/>
      <c r="CT328" s="84"/>
      <c r="CU328" s="84"/>
      <c r="CV328" s="84"/>
      <c r="CW328" s="84"/>
      <c r="CX328" s="84"/>
      <c r="CY328" s="84"/>
      <c r="CZ328" s="84"/>
      <c r="DA328" s="84"/>
      <c r="DB328" s="84"/>
      <c r="DC328" s="85"/>
    </row>
    <row r="329" customFormat="false" ht="27" hidden="false" customHeight="false" outlineLevel="0" collapsed="false">
      <c r="A329" s="87" t="n">
        <f aca="false">A328</f>
        <v>161</v>
      </c>
      <c r="B329" s="88" t="n">
        <f aca="false">B328</f>
        <v>71</v>
      </c>
      <c r="C329" s="89" t="str">
        <f aca="false">C328</f>
        <v>勤怠情報確認(受講生一覧)画面</v>
      </c>
      <c r="D329" s="90" t="str">
        <f aca="false">D328</f>
        <v>検索項目の変更</v>
      </c>
      <c r="E329" s="91" t="str">
        <f aca="false">E328</f>
        <v>企業担当者</v>
      </c>
      <c r="F329" s="91" t="str">
        <f aca="false">F328</f>
        <v>初級</v>
      </c>
      <c r="G329" s="91" t="n">
        <f aca="false">G328</f>
        <v>0</v>
      </c>
      <c r="H329" s="113" t="str">
        <f aca="false">H328</f>
        <v>設計</v>
      </c>
      <c r="I329" s="93" t="n">
        <f aca="false">I328</f>
        <v>1.32857142857143</v>
      </c>
      <c r="J329" s="94" t="s">
        <v>33</v>
      </c>
      <c r="K329" s="95"/>
      <c r="L329" s="96"/>
      <c r="M329" s="97" t="str">
        <f aca="false">M328</f>
        <v>&lt;your name&gt;</v>
      </c>
      <c r="N329" s="98" t="n">
        <f aca="false">N328</f>
        <v>0</v>
      </c>
      <c r="O329" s="83"/>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5"/>
      <c r="AT329" s="86"/>
      <c r="AU329" s="84"/>
      <c r="AV329" s="84"/>
      <c r="AW329" s="84"/>
      <c r="AX329" s="84"/>
      <c r="AY329" s="84"/>
      <c r="AZ329" s="84"/>
      <c r="BA329" s="84"/>
      <c r="BB329" s="84"/>
      <c r="BC329" s="84"/>
      <c r="BD329" s="84"/>
      <c r="BE329" s="84"/>
      <c r="BF329" s="84"/>
      <c r="BG329" s="84"/>
      <c r="BH329" s="84"/>
      <c r="BI329" s="84"/>
      <c r="BJ329" s="84"/>
      <c r="BK329" s="84"/>
      <c r="BL329" s="84"/>
      <c r="BM329" s="84"/>
      <c r="BN329" s="84"/>
      <c r="BO329" s="84"/>
      <c r="BP329" s="84"/>
      <c r="BQ329" s="84"/>
      <c r="BR329" s="84"/>
      <c r="BS329" s="84"/>
      <c r="BT329" s="84"/>
      <c r="BU329" s="84"/>
      <c r="BV329" s="84"/>
      <c r="BW329" s="84"/>
      <c r="BX329" s="85"/>
      <c r="BY329" s="86"/>
      <c r="BZ329" s="84"/>
      <c r="CA329" s="84"/>
      <c r="CB329" s="84"/>
      <c r="CC329" s="84"/>
      <c r="CD329" s="84"/>
      <c r="CE329" s="84"/>
      <c r="CF329" s="84"/>
      <c r="CG329" s="84"/>
      <c r="CH329" s="84"/>
      <c r="CI329" s="84"/>
      <c r="CJ329" s="84"/>
      <c r="CK329" s="84"/>
      <c r="CL329" s="84"/>
      <c r="CM329" s="84"/>
      <c r="CN329" s="84"/>
      <c r="CO329" s="84"/>
      <c r="CP329" s="84"/>
      <c r="CQ329" s="84"/>
      <c r="CR329" s="84"/>
      <c r="CS329" s="84"/>
      <c r="CT329" s="84"/>
      <c r="CU329" s="84"/>
      <c r="CV329" s="84"/>
      <c r="CW329" s="84"/>
      <c r="CX329" s="84"/>
      <c r="CY329" s="84"/>
      <c r="CZ329" s="84"/>
      <c r="DA329" s="84"/>
      <c r="DB329" s="84"/>
      <c r="DC329" s="85"/>
    </row>
    <row r="330" customFormat="false" ht="27" hidden="false" customHeight="false" outlineLevel="0" collapsed="false">
      <c r="A330" s="70" t="n">
        <f aca="false">(ROW()-6)/2</f>
        <v>162</v>
      </c>
      <c r="B330" s="100" t="n">
        <f aca="false">B329</f>
        <v>71</v>
      </c>
      <c r="C330" s="101" t="str">
        <f aca="false">C329</f>
        <v>勤怠情報確認(受講生一覧)画面</v>
      </c>
      <c r="D330" s="102" t="str">
        <f aca="false">D329</f>
        <v>検索項目の変更</v>
      </c>
      <c r="E330" s="74" t="str">
        <f aca="false">E328</f>
        <v>企業担当者</v>
      </c>
      <c r="F330" s="74" t="str">
        <f aca="false">F328</f>
        <v>初級</v>
      </c>
      <c r="G330" s="74" t="n">
        <f aca="false">G328</f>
        <v>0</v>
      </c>
      <c r="H330" s="77" t="s">
        <v>31</v>
      </c>
      <c r="I330" s="78" t="n">
        <f aca="false">変更管理台帳!$AX77</f>
        <v>2.4</v>
      </c>
      <c r="J330" s="79" t="s">
        <v>32</v>
      </c>
      <c r="K330" s="81" t="n">
        <f aca="false">IF($L328&lt;&gt;"",WORKDAY($L328,1,祝日・休校日!$B$3:$B$62),"")</f>
        <v>45923</v>
      </c>
      <c r="L330" s="81" t="n">
        <f aca="false">IF($K330&lt;&gt;"",WORKDAY($K330,$I330 -0.11,祝日・休校日!$B$3:$B$62),"")</f>
        <v>45925</v>
      </c>
      <c r="M330" s="76" t="str">
        <f aca="false">M329</f>
        <v>&lt;your name&gt;</v>
      </c>
      <c r="N330" s="82" t="n">
        <f aca="false">IF(MAX(O330:DC330)&lt;&gt;0,IF(MAX(O331:DC331)/MAX(O330:DC330)=1,1,MAX(O331:DC331)/MAX(O330:DC330)),0)</f>
        <v>0</v>
      </c>
      <c r="O330" s="83"/>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5"/>
      <c r="AT330" s="86"/>
      <c r="AU330" s="84"/>
      <c r="AV330" s="84"/>
      <c r="AW330" s="84"/>
      <c r="AX330" s="84"/>
      <c r="AY330" s="84"/>
      <c r="AZ330" s="84"/>
      <c r="BA330" s="84"/>
      <c r="BB330" s="84"/>
      <c r="BC330" s="84"/>
      <c r="BD330" s="84"/>
      <c r="BE330" s="84"/>
      <c r="BF330" s="84"/>
      <c r="BG330" s="84"/>
      <c r="BH330" s="84"/>
      <c r="BI330" s="84"/>
      <c r="BJ330" s="84"/>
      <c r="BK330" s="84"/>
      <c r="BL330" s="84"/>
      <c r="BM330" s="84"/>
      <c r="BN330" s="84"/>
      <c r="BO330" s="84"/>
      <c r="BP330" s="84"/>
      <c r="BQ330" s="84"/>
      <c r="BR330" s="84"/>
      <c r="BS330" s="84"/>
      <c r="BT330" s="84"/>
      <c r="BU330" s="84"/>
      <c r="BV330" s="84"/>
      <c r="BW330" s="84"/>
      <c r="BX330" s="85"/>
      <c r="BY330" s="86"/>
      <c r="BZ330" s="84"/>
      <c r="CA330" s="84"/>
      <c r="CB330" s="84"/>
      <c r="CC330" s="84"/>
      <c r="CD330" s="84"/>
      <c r="CE330" s="84"/>
      <c r="CF330" s="84"/>
      <c r="CG330" s="84"/>
      <c r="CH330" s="84"/>
      <c r="CI330" s="84"/>
      <c r="CJ330" s="84"/>
      <c r="CK330" s="84"/>
      <c r="CL330" s="84"/>
      <c r="CM330" s="84"/>
      <c r="CN330" s="84"/>
      <c r="CO330" s="84"/>
      <c r="CP330" s="84"/>
      <c r="CQ330" s="84"/>
      <c r="CR330" s="84"/>
      <c r="CS330" s="84"/>
      <c r="CT330" s="84"/>
      <c r="CU330" s="84"/>
      <c r="CV330" s="84"/>
      <c r="CW330" s="84"/>
      <c r="CX330" s="84"/>
      <c r="CY330" s="84"/>
      <c r="CZ330" s="84"/>
      <c r="DA330" s="84"/>
      <c r="DB330" s="84"/>
      <c r="DC330" s="85"/>
    </row>
    <row r="331" customFormat="false" ht="27" hidden="false" customHeight="false" outlineLevel="0" collapsed="false">
      <c r="A331" s="87" t="n">
        <f aca="false">A330</f>
        <v>162</v>
      </c>
      <c r="B331" s="105" t="n">
        <f aca="false">B330</f>
        <v>71</v>
      </c>
      <c r="C331" s="106" t="str">
        <f aca="false">C330</f>
        <v>勤怠情報確認(受講生一覧)画面</v>
      </c>
      <c r="D331" s="107" t="str">
        <f aca="false">D330</f>
        <v>検索項目の変更</v>
      </c>
      <c r="E331" s="91" t="str">
        <f aca="false">E330</f>
        <v>企業担当者</v>
      </c>
      <c r="F331" s="91" t="str">
        <f aca="false">F330</f>
        <v>初級</v>
      </c>
      <c r="G331" s="91" t="n">
        <f aca="false">G330</f>
        <v>0</v>
      </c>
      <c r="H331" s="92" t="str">
        <f aca="false">H330</f>
        <v>製造</v>
      </c>
      <c r="I331" s="93" t="n">
        <f aca="false">I330</f>
        <v>2.4</v>
      </c>
      <c r="J331" s="94" t="s">
        <v>33</v>
      </c>
      <c r="K331" s="110"/>
      <c r="L331" s="96"/>
      <c r="M331" s="97" t="str">
        <f aca="false">M330</f>
        <v>&lt;your name&gt;</v>
      </c>
      <c r="N331" s="98" t="n">
        <f aca="false">N330</f>
        <v>0</v>
      </c>
      <c r="O331" s="83"/>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5"/>
      <c r="AT331" s="86"/>
      <c r="AU331" s="84"/>
      <c r="AV331" s="84"/>
      <c r="AW331" s="84"/>
      <c r="AX331" s="84"/>
      <c r="AY331" s="84"/>
      <c r="AZ331" s="84"/>
      <c r="BA331" s="84"/>
      <c r="BB331" s="84"/>
      <c r="BC331" s="84"/>
      <c r="BD331" s="84"/>
      <c r="BE331" s="84"/>
      <c r="BF331" s="84"/>
      <c r="BG331" s="84"/>
      <c r="BH331" s="84"/>
      <c r="BI331" s="84"/>
      <c r="BJ331" s="84"/>
      <c r="BK331" s="84"/>
      <c r="BL331" s="84"/>
      <c r="BM331" s="84"/>
      <c r="BN331" s="84"/>
      <c r="BO331" s="84"/>
      <c r="BP331" s="84"/>
      <c r="BQ331" s="84"/>
      <c r="BR331" s="84"/>
      <c r="BS331" s="84"/>
      <c r="BT331" s="84"/>
      <c r="BU331" s="84"/>
      <c r="BV331" s="84"/>
      <c r="BW331" s="84"/>
      <c r="BX331" s="85"/>
      <c r="BY331" s="86"/>
      <c r="BZ331" s="84"/>
      <c r="CA331" s="84"/>
      <c r="CB331" s="84"/>
      <c r="CC331" s="84"/>
      <c r="CD331" s="84"/>
      <c r="CE331" s="84"/>
      <c r="CF331" s="84"/>
      <c r="CG331" s="84"/>
      <c r="CH331" s="84"/>
      <c r="CI331" s="84"/>
      <c r="CJ331" s="84"/>
      <c r="CK331" s="84"/>
      <c r="CL331" s="84"/>
      <c r="CM331" s="84"/>
      <c r="CN331" s="84"/>
      <c r="CO331" s="84"/>
      <c r="CP331" s="84"/>
      <c r="CQ331" s="84"/>
      <c r="CR331" s="84"/>
      <c r="CS331" s="84"/>
      <c r="CT331" s="84"/>
      <c r="CU331" s="84"/>
      <c r="CV331" s="84"/>
      <c r="CW331" s="84"/>
      <c r="CX331" s="84"/>
      <c r="CY331" s="84"/>
      <c r="CZ331" s="84"/>
      <c r="DA331" s="84"/>
      <c r="DB331" s="84"/>
      <c r="DC331" s="85"/>
    </row>
    <row r="332" customFormat="false" ht="27" hidden="false" customHeight="false" outlineLevel="0" collapsed="false">
      <c r="A332" s="99" t="n">
        <f aca="false">(ROW()-6)/2</f>
        <v>163</v>
      </c>
      <c r="B332" s="100" t="n">
        <f aca="false">B331</f>
        <v>71</v>
      </c>
      <c r="C332" s="101" t="str">
        <f aca="false">C331</f>
        <v>勤怠情報確認(受講生一覧)画面</v>
      </c>
      <c r="D332" s="102" t="str">
        <f aca="false">D331</f>
        <v>検索項目の変更</v>
      </c>
      <c r="E332" s="74" t="str">
        <f aca="false">E330</f>
        <v>企業担当者</v>
      </c>
      <c r="F332" s="74" t="str">
        <f aca="false">F330</f>
        <v>初級</v>
      </c>
      <c r="G332" s="74" t="n">
        <f aca="false">G330</f>
        <v>0</v>
      </c>
      <c r="H332" s="103" t="s">
        <v>34</v>
      </c>
      <c r="I332" s="78" t="n">
        <f aca="false">変更管理台帳!$BW77</f>
        <v>2.91428571428571</v>
      </c>
      <c r="J332" s="79" t="s">
        <v>32</v>
      </c>
      <c r="K332" s="81" t="n">
        <f aca="false">IF($L330&lt;&gt;"",WORKDAY($L330,1,祝日・休校日!$B$3:$B$62),"")</f>
        <v>45926</v>
      </c>
      <c r="L332" s="81" t="n">
        <f aca="false">IF($K332&lt;&gt;"",WORKDAY($K332,$I332 -0.11,祝日・休校日!$B$3:$B$62),"")</f>
        <v>45930</v>
      </c>
      <c r="M332" s="76" t="str">
        <f aca="false">M331</f>
        <v>&lt;your name&gt;</v>
      </c>
      <c r="N332" s="82" t="n">
        <f aca="false">IF(MAX(O332:DC332)&lt;&gt;0,IF(MAX(O333:DC333)/MAX(O332:DC332)=1,1,MAX(O333:DC333)/MAX(O332:DC332)),0)</f>
        <v>0</v>
      </c>
      <c r="O332" s="83"/>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5"/>
      <c r="AT332" s="86"/>
      <c r="AU332" s="84"/>
      <c r="AV332" s="84"/>
      <c r="AW332" s="84"/>
      <c r="AX332" s="84"/>
      <c r="AY332" s="84"/>
      <c r="AZ332" s="84"/>
      <c r="BA332" s="84"/>
      <c r="BB332" s="84"/>
      <c r="BC332" s="84"/>
      <c r="BD332" s="84"/>
      <c r="BE332" s="84"/>
      <c r="BF332" s="84"/>
      <c r="BG332" s="84"/>
      <c r="BH332" s="84"/>
      <c r="BI332" s="84"/>
      <c r="BJ332" s="84"/>
      <c r="BK332" s="84"/>
      <c r="BL332" s="84"/>
      <c r="BM332" s="84"/>
      <c r="BN332" s="84"/>
      <c r="BO332" s="84"/>
      <c r="BP332" s="84"/>
      <c r="BQ332" s="84"/>
      <c r="BR332" s="84"/>
      <c r="BS332" s="84"/>
      <c r="BT332" s="84"/>
      <c r="BU332" s="84"/>
      <c r="BV332" s="84"/>
      <c r="BW332" s="84"/>
      <c r="BX332" s="85"/>
      <c r="BY332" s="86"/>
      <c r="BZ332" s="84"/>
      <c r="CA332" s="84"/>
      <c r="CB332" s="84"/>
      <c r="CC332" s="84"/>
      <c r="CD332" s="84"/>
      <c r="CE332" s="84"/>
      <c r="CF332" s="84"/>
      <c r="CG332" s="84"/>
      <c r="CH332" s="84"/>
      <c r="CI332" s="84"/>
      <c r="CJ332" s="84"/>
      <c r="CK332" s="84"/>
      <c r="CL332" s="84"/>
      <c r="CM332" s="84"/>
      <c r="CN332" s="84"/>
      <c r="CO332" s="84"/>
      <c r="CP332" s="84"/>
      <c r="CQ332" s="84"/>
      <c r="CR332" s="84"/>
      <c r="CS332" s="84"/>
      <c r="CT332" s="84"/>
      <c r="CU332" s="84"/>
      <c r="CV332" s="84"/>
      <c r="CW332" s="84"/>
      <c r="CX332" s="84"/>
      <c r="CY332" s="84"/>
      <c r="CZ332" s="84"/>
      <c r="DA332" s="84"/>
      <c r="DB332" s="84"/>
      <c r="DC332" s="85"/>
    </row>
    <row r="333" customFormat="false" ht="27" hidden="false" customHeight="false" outlineLevel="0" collapsed="false">
      <c r="A333" s="104" t="n">
        <f aca="false">A332</f>
        <v>163</v>
      </c>
      <c r="B333" s="105" t="n">
        <f aca="false">B332</f>
        <v>71</v>
      </c>
      <c r="C333" s="106" t="str">
        <f aca="false">C332</f>
        <v>勤怠情報確認(受講生一覧)画面</v>
      </c>
      <c r="D333" s="107" t="str">
        <f aca="false">D332</f>
        <v>検索項目の変更</v>
      </c>
      <c r="E333" s="91" t="str">
        <f aca="false">E332</f>
        <v>企業担当者</v>
      </c>
      <c r="F333" s="91" t="str">
        <f aca="false">F332</f>
        <v>初級</v>
      </c>
      <c r="G333" s="91" t="n">
        <f aca="false">G332</f>
        <v>0</v>
      </c>
      <c r="H333" s="108" t="str">
        <f aca="false">H332</f>
        <v>試験</v>
      </c>
      <c r="I333" s="109" t="n">
        <f aca="false">I332</f>
        <v>2.91428571428571</v>
      </c>
      <c r="J333" s="94" t="s">
        <v>33</v>
      </c>
      <c r="K333" s="110"/>
      <c r="L333" s="96"/>
      <c r="M333" s="97" t="str">
        <f aca="false">M332</f>
        <v>&lt;your name&gt;</v>
      </c>
      <c r="N333" s="98" t="n">
        <f aca="false">N332</f>
        <v>0</v>
      </c>
      <c r="O333" s="83"/>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5"/>
      <c r="AT333" s="86"/>
      <c r="AU333" s="84"/>
      <c r="AV333" s="84"/>
      <c r="AW333" s="84"/>
      <c r="AX333" s="84"/>
      <c r="AY333" s="84"/>
      <c r="AZ333" s="84"/>
      <c r="BA333" s="84"/>
      <c r="BB333" s="84"/>
      <c r="BC333" s="84"/>
      <c r="BD333" s="84"/>
      <c r="BE333" s="84"/>
      <c r="BF333" s="84"/>
      <c r="BG333" s="84"/>
      <c r="BH333" s="84"/>
      <c r="BI333" s="84"/>
      <c r="BJ333" s="84"/>
      <c r="BK333" s="84"/>
      <c r="BL333" s="84"/>
      <c r="BM333" s="84"/>
      <c r="BN333" s="84"/>
      <c r="BO333" s="84"/>
      <c r="BP333" s="84"/>
      <c r="BQ333" s="84"/>
      <c r="BR333" s="84"/>
      <c r="BS333" s="84"/>
      <c r="BT333" s="84"/>
      <c r="BU333" s="84"/>
      <c r="BV333" s="84"/>
      <c r="BW333" s="84"/>
      <c r="BX333" s="85"/>
      <c r="BY333" s="86"/>
      <c r="BZ333" s="84"/>
      <c r="CA333" s="84"/>
      <c r="CB333" s="84"/>
      <c r="CC333" s="84"/>
      <c r="CD333" s="84"/>
      <c r="CE333" s="84"/>
      <c r="CF333" s="84"/>
      <c r="CG333" s="84"/>
      <c r="CH333" s="84"/>
      <c r="CI333" s="84"/>
      <c r="CJ333" s="84"/>
      <c r="CK333" s="84"/>
      <c r="CL333" s="84"/>
      <c r="CM333" s="84"/>
      <c r="CN333" s="84"/>
      <c r="CO333" s="84"/>
      <c r="CP333" s="84"/>
      <c r="CQ333" s="84"/>
      <c r="CR333" s="84"/>
      <c r="CS333" s="84"/>
      <c r="CT333" s="84"/>
      <c r="CU333" s="84"/>
      <c r="CV333" s="84"/>
      <c r="CW333" s="84"/>
      <c r="CX333" s="84"/>
      <c r="CY333" s="84"/>
      <c r="CZ333" s="84"/>
      <c r="DA333" s="84"/>
      <c r="DB333" s="84"/>
      <c r="DC333" s="85"/>
    </row>
    <row r="334" customFormat="false" ht="18.75" hidden="true" customHeight="false" outlineLevel="0" collapsed="false">
      <c r="A334" s="70" t="n">
        <f aca="false">(ROW()-6)/2</f>
        <v>164</v>
      </c>
      <c r="B334" s="71" t="n">
        <f aca="false">変更管理台帳!$A78</f>
        <v>72</v>
      </c>
      <c r="C334" s="72" t="str">
        <f aca="false">変更管理台帳!$B78</f>
        <v>勤怠管理画面</v>
      </c>
      <c r="D334" s="73" t="str">
        <f aca="false">変更管理台帳!$C78</f>
        <v>受講生情報の表示</v>
      </c>
      <c r="E334" s="74" t="str">
        <f aca="false">変更管理台帳!$G78</f>
        <v>企業担当者</v>
      </c>
      <c r="F334" s="75" t="str">
        <f aca="false">変更管理台帳!$K78</f>
        <v>初級</v>
      </c>
      <c r="G334" s="76" t="n">
        <f aca="false">変更管理台帳!$L78</f>
        <v>0</v>
      </c>
      <c r="H334" s="112" t="s">
        <v>36</v>
      </c>
      <c r="I334" s="78" t="n">
        <f aca="false">変更管理台帳!$AE78</f>
        <v>1.65714285714286</v>
      </c>
      <c r="J334" s="79" t="s">
        <v>32</v>
      </c>
      <c r="K334" s="80"/>
      <c r="L334" s="81" t="str">
        <f aca="false">IF($K334&lt;&gt;"",WORKDAY($K334,$I334 -0.11,祝日・休校日!$B$3:$B$62),"")</f>
        <v/>
      </c>
      <c r="M334" s="76"/>
      <c r="N334" s="82" t="n">
        <f aca="false">IF(MAX(O334:DC334)&lt;&gt;0,IF(MAX(O335:DC335)/MAX(O334:DC334)=1,1,MAX(O335:DC335)/MAX(O334:DC334)),0)</f>
        <v>0</v>
      </c>
      <c r="O334" s="83"/>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5"/>
      <c r="AT334" s="86"/>
      <c r="AU334" s="84"/>
      <c r="AV334" s="84"/>
      <c r="AW334" s="84"/>
      <c r="AX334" s="84"/>
      <c r="AY334" s="84"/>
      <c r="AZ334" s="84"/>
      <c r="BA334" s="84"/>
      <c r="BB334" s="84"/>
      <c r="BC334" s="84"/>
      <c r="BD334" s="84"/>
      <c r="BE334" s="84"/>
      <c r="BF334" s="84"/>
      <c r="BG334" s="84"/>
      <c r="BH334" s="84"/>
      <c r="BI334" s="84"/>
      <c r="BJ334" s="84"/>
      <c r="BK334" s="84"/>
      <c r="BL334" s="84"/>
      <c r="BM334" s="84"/>
      <c r="BN334" s="84"/>
      <c r="BO334" s="84"/>
      <c r="BP334" s="84"/>
      <c r="BQ334" s="84"/>
      <c r="BR334" s="84"/>
      <c r="BS334" s="84"/>
      <c r="BT334" s="84"/>
      <c r="BU334" s="84"/>
      <c r="BV334" s="84"/>
      <c r="BW334" s="84"/>
      <c r="BX334" s="85"/>
      <c r="BY334" s="86"/>
      <c r="BZ334" s="84"/>
      <c r="CA334" s="84"/>
      <c r="CB334" s="84"/>
      <c r="CC334" s="84"/>
      <c r="CD334" s="84"/>
      <c r="CE334" s="84"/>
      <c r="CF334" s="84"/>
      <c r="CG334" s="84"/>
      <c r="CH334" s="84"/>
      <c r="CI334" s="84"/>
      <c r="CJ334" s="84"/>
      <c r="CK334" s="84"/>
      <c r="CL334" s="84"/>
      <c r="CM334" s="84"/>
      <c r="CN334" s="84"/>
      <c r="CO334" s="84"/>
      <c r="CP334" s="84"/>
      <c r="CQ334" s="84"/>
      <c r="CR334" s="84"/>
      <c r="CS334" s="84"/>
      <c r="CT334" s="84"/>
      <c r="CU334" s="84"/>
      <c r="CV334" s="84"/>
      <c r="CW334" s="84"/>
      <c r="CX334" s="84"/>
      <c r="CY334" s="84"/>
      <c r="CZ334" s="84"/>
      <c r="DA334" s="84"/>
      <c r="DB334" s="84"/>
      <c r="DC334" s="85"/>
    </row>
    <row r="335" customFormat="false" ht="18.75" hidden="true" customHeight="false" outlineLevel="0" collapsed="false">
      <c r="A335" s="87" t="n">
        <f aca="false">A334</f>
        <v>164</v>
      </c>
      <c r="B335" s="88" t="n">
        <f aca="false">B334</f>
        <v>72</v>
      </c>
      <c r="C335" s="89" t="str">
        <f aca="false">C334</f>
        <v>勤怠管理画面</v>
      </c>
      <c r="D335" s="90" t="str">
        <f aca="false">D334</f>
        <v>受講生情報の表示</v>
      </c>
      <c r="E335" s="91" t="str">
        <f aca="false">E334</f>
        <v>企業担当者</v>
      </c>
      <c r="F335" s="91" t="str">
        <f aca="false">F334</f>
        <v>初級</v>
      </c>
      <c r="G335" s="91" t="n">
        <f aca="false">G334</f>
        <v>0</v>
      </c>
      <c r="H335" s="113" t="str">
        <f aca="false">H334</f>
        <v>設計</v>
      </c>
      <c r="I335" s="93" t="n">
        <f aca="false">I334</f>
        <v>1.65714285714286</v>
      </c>
      <c r="J335" s="94" t="s">
        <v>33</v>
      </c>
      <c r="K335" s="95"/>
      <c r="L335" s="96"/>
      <c r="M335" s="97" t="n">
        <f aca="false">M334</f>
        <v>0</v>
      </c>
      <c r="N335" s="98" t="n">
        <f aca="false">N334</f>
        <v>0</v>
      </c>
      <c r="O335" s="83"/>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5"/>
      <c r="AT335" s="86"/>
      <c r="AU335" s="84"/>
      <c r="AV335" s="84"/>
      <c r="AW335" s="84"/>
      <c r="AX335" s="84"/>
      <c r="AY335" s="84"/>
      <c r="AZ335" s="84"/>
      <c r="BA335" s="84"/>
      <c r="BB335" s="84"/>
      <c r="BC335" s="84"/>
      <c r="BD335" s="84"/>
      <c r="BE335" s="84"/>
      <c r="BF335" s="84"/>
      <c r="BG335" s="84"/>
      <c r="BH335" s="84"/>
      <c r="BI335" s="84"/>
      <c r="BJ335" s="84"/>
      <c r="BK335" s="84"/>
      <c r="BL335" s="84"/>
      <c r="BM335" s="84"/>
      <c r="BN335" s="84"/>
      <c r="BO335" s="84"/>
      <c r="BP335" s="84"/>
      <c r="BQ335" s="84"/>
      <c r="BR335" s="84"/>
      <c r="BS335" s="84"/>
      <c r="BT335" s="84"/>
      <c r="BU335" s="84"/>
      <c r="BV335" s="84"/>
      <c r="BW335" s="84"/>
      <c r="BX335" s="85"/>
      <c r="BY335" s="86"/>
      <c r="BZ335" s="84"/>
      <c r="CA335" s="84"/>
      <c r="CB335" s="84"/>
      <c r="CC335" s="84"/>
      <c r="CD335" s="84"/>
      <c r="CE335" s="84"/>
      <c r="CF335" s="84"/>
      <c r="CG335" s="84"/>
      <c r="CH335" s="84"/>
      <c r="CI335" s="84"/>
      <c r="CJ335" s="84"/>
      <c r="CK335" s="84"/>
      <c r="CL335" s="84"/>
      <c r="CM335" s="84"/>
      <c r="CN335" s="84"/>
      <c r="CO335" s="84"/>
      <c r="CP335" s="84"/>
      <c r="CQ335" s="84"/>
      <c r="CR335" s="84"/>
      <c r="CS335" s="84"/>
      <c r="CT335" s="84"/>
      <c r="CU335" s="84"/>
      <c r="CV335" s="84"/>
      <c r="CW335" s="84"/>
      <c r="CX335" s="84"/>
      <c r="CY335" s="84"/>
      <c r="CZ335" s="84"/>
      <c r="DA335" s="84"/>
      <c r="DB335" s="84"/>
      <c r="DC335" s="85"/>
    </row>
    <row r="336" customFormat="false" ht="18.75" hidden="true" customHeight="false" outlineLevel="0" collapsed="false">
      <c r="A336" s="70" t="n">
        <f aca="false">(ROW()-6)/2</f>
        <v>165</v>
      </c>
      <c r="B336" s="100" t="n">
        <f aca="false">B335</f>
        <v>72</v>
      </c>
      <c r="C336" s="101" t="str">
        <f aca="false">C335</f>
        <v>勤怠管理画面</v>
      </c>
      <c r="D336" s="102" t="str">
        <f aca="false">D335</f>
        <v>受講生情報の表示</v>
      </c>
      <c r="E336" s="74" t="str">
        <f aca="false">E334</f>
        <v>企業担当者</v>
      </c>
      <c r="F336" s="74" t="str">
        <f aca="false">F334</f>
        <v>初級</v>
      </c>
      <c r="G336" s="74" t="n">
        <f aca="false">G334</f>
        <v>0</v>
      </c>
      <c r="H336" s="77" t="s">
        <v>31</v>
      </c>
      <c r="I336" s="78" t="n">
        <f aca="false">変更管理台帳!$AX78</f>
        <v>1.54285714285714</v>
      </c>
      <c r="J336" s="79" t="s">
        <v>32</v>
      </c>
      <c r="K336" s="81" t="str">
        <f aca="false">IF($L334&lt;&gt;"",WORKDAY($L334,1,祝日・休校日!$B$3:$B$62),"")</f>
        <v/>
      </c>
      <c r="L336" s="81" t="str">
        <f aca="false">IF($K336&lt;&gt;"",WORKDAY($K336,$I336 -0.11,祝日・休校日!$B$3:$B$62),"")</f>
        <v/>
      </c>
      <c r="M336" s="76" t="n">
        <f aca="false">M335</f>
        <v>0</v>
      </c>
      <c r="N336" s="82" t="n">
        <f aca="false">IF(MAX(O336:DC336)&lt;&gt;0,IF(MAX(O337:DC337)/MAX(O336:DC336)=1,1,MAX(O337:DC337)/MAX(O336:DC336)),0)</f>
        <v>0</v>
      </c>
      <c r="O336" s="83"/>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5"/>
      <c r="AT336" s="86"/>
      <c r="AU336" s="84"/>
      <c r="AV336" s="84"/>
      <c r="AW336" s="84"/>
      <c r="AX336" s="84"/>
      <c r="AY336" s="84"/>
      <c r="AZ336" s="84"/>
      <c r="BA336" s="84"/>
      <c r="BB336" s="84"/>
      <c r="BC336" s="84"/>
      <c r="BD336" s="84"/>
      <c r="BE336" s="84"/>
      <c r="BF336" s="84"/>
      <c r="BG336" s="84"/>
      <c r="BH336" s="84"/>
      <c r="BI336" s="84"/>
      <c r="BJ336" s="84"/>
      <c r="BK336" s="84"/>
      <c r="BL336" s="84"/>
      <c r="BM336" s="84"/>
      <c r="BN336" s="84"/>
      <c r="BO336" s="84"/>
      <c r="BP336" s="84"/>
      <c r="BQ336" s="84"/>
      <c r="BR336" s="84"/>
      <c r="BS336" s="84"/>
      <c r="BT336" s="84"/>
      <c r="BU336" s="84"/>
      <c r="BV336" s="84"/>
      <c r="BW336" s="84"/>
      <c r="BX336" s="85"/>
      <c r="BY336" s="86"/>
      <c r="BZ336" s="84"/>
      <c r="CA336" s="84"/>
      <c r="CB336" s="84"/>
      <c r="CC336" s="84"/>
      <c r="CD336" s="84"/>
      <c r="CE336" s="84"/>
      <c r="CF336" s="84"/>
      <c r="CG336" s="84"/>
      <c r="CH336" s="84"/>
      <c r="CI336" s="84"/>
      <c r="CJ336" s="84"/>
      <c r="CK336" s="84"/>
      <c r="CL336" s="84"/>
      <c r="CM336" s="84"/>
      <c r="CN336" s="84"/>
      <c r="CO336" s="84"/>
      <c r="CP336" s="84"/>
      <c r="CQ336" s="84"/>
      <c r="CR336" s="84"/>
      <c r="CS336" s="84"/>
      <c r="CT336" s="84"/>
      <c r="CU336" s="84"/>
      <c r="CV336" s="84"/>
      <c r="CW336" s="84"/>
      <c r="CX336" s="84"/>
      <c r="CY336" s="84"/>
      <c r="CZ336" s="84"/>
      <c r="DA336" s="84"/>
      <c r="DB336" s="84"/>
      <c r="DC336" s="85"/>
    </row>
    <row r="337" customFormat="false" ht="18.75" hidden="true" customHeight="false" outlineLevel="0" collapsed="false">
      <c r="A337" s="87" t="n">
        <f aca="false">A336</f>
        <v>165</v>
      </c>
      <c r="B337" s="105" t="n">
        <f aca="false">B336</f>
        <v>72</v>
      </c>
      <c r="C337" s="106" t="str">
        <f aca="false">C336</f>
        <v>勤怠管理画面</v>
      </c>
      <c r="D337" s="107" t="str">
        <f aca="false">D336</f>
        <v>受講生情報の表示</v>
      </c>
      <c r="E337" s="91" t="str">
        <f aca="false">E336</f>
        <v>企業担当者</v>
      </c>
      <c r="F337" s="91" t="str">
        <f aca="false">F336</f>
        <v>初級</v>
      </c>
      <c r="G337" s="91" t="n">
        <f aca="false">G336</f>
        <v>0</v>
      </c>
      <c r="H337" s="92" t="str">
        <f aca="false">H336</f>
        <v>製造</v>
      </c>
      <c r="I337" s="93" t="n">
        <f aca="false">I336</f>
        <v>1.54285714285714</v>
      </c>
      <c r="J337" s="94" t="s">
        <v>33</v>
      </c>
      <c r="K337" s="110"/>
      <c r="L337" s="96"/>
      <c r="M337" s="97" t="n">
        <f aca="false">M336</f>
        <v>0</v>
      </c>
      <c r="N337" s="98" t="n">
        <f aca="false">N336</f>
        <v>0</v>
      </c>
      <c r="O337" s="83"/>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5"/>
      <c r="AT337" s="86"/>
      <c r="AU337" s="84"/>
      <c r="AV337" s="84"/>
      <c r="AW337" s="84"/>
      <c r="AX337" s="84"/>
      <c r="AY337" s="84"/>
      <c r="AZ337" s="84"/>
      <c r="BA337" s="84"/>
      <c r="BB337" s="84"/>
      <c r="BC337" s="84"/>
      <c r="BD337" s="84"/>
      <c r="BE337" s="84"/>
      <c r="BF337" s="84"/>
      <c r="BG337" s="84"/>
      <c r="BH337" s="84"/>
      <c r="BI337" s="84"/>
      <c r="BJ337" s="84"/>
      <c r="BK337" s="84"/>
      <c r="BL337" s="84"/>
      <c r="BM337" s="84"/>
      <c r="BN337" s="84"/>
      <c r="BO337" s="84"/>
      <c r="BP337" s="84"/>
      <c r="BQ337" s="84"/>
      <c r="BR337" s="84"/>
      <c r="BS337" s="84"/>
      <c r="BT337" s="84"/>
      <c r="BU337" s="84"/>
      <c r="BV337" s="84"/>
      <c r="BW337" s="84"/>
      <c r="BX337" s="85"/>
      <c r="BY337" s="86"/>
      <c r="BZ337" s="84"/>
      <c r="CA337" s="84"/>
      <c r="CB337" s="84"/>
      <c r="CC337" s="84"/>
      <c r="CD337" s="84"/>
      <c r="CE337" s="84"/>
      <c r="CF337" s="84"/>
      <c r="CG337" s="84"/>
      <c r="CH337" s="84"/>
      <c r="CI337" s="84"/>
      <c r="CJ337" s="84"/>
      <c r="CK337" s="84"/>
      <c r="CL337" s="84"/>
      <c r="CM337" s="84"/>
      <c r="CN337" s="84"/>
      <c r="CO337" s="84"/>
      <c r="CP337" s="84"/>
      <c r="CQ337" s="84"/>
      <c r="CR337" s="84"/>
      <c r="CS337" s="84"/>
      <c r="CT337" s="84"/>
      <c r="CU337" s="84"/>
      <c r="CV337" s="84"/>
      <c r="CW337" s="84"/>
      <c r="CX337" s="84"/>
      <c r="CY337" s="84"/>
      <c r="CZ337" s="84"/>
      <c r="DA337" s="84"/>
      <c r="DB337" s="84"/>
      <c r="DC337" s="85"/>
    </row>
    <row r="338" customFormat="false" ht="18.75" hidden="true" customHeight="false" outlineLevel="0" collapsed="false">
      <c r="A338" s="99" t="n">
        <f aca="false">(ROW()-6)/2</f>
        <v>166</v>
      </c>
      <c r="B338" s="100" t="n">
        <f aca="false">B337</f>
        <v>72</v>
      </c>
      <c r="C338" s="101" t="str">
        <f aca="false">C337</f>
        <v>勤怠管理画面</v>
      </c>
      <c r="D338" s="102" t="str">
        <f aca="false">D337</f>
        <v>受講生情報の表示</v>
      </c>
      <c r="E338" s="74" t="str">
        <f aca="false">E336</f>
        <v>企業担当者</v>
      </c>
      <c r="F338" s="74" t="str">
        <f aca="false">F336</f>
        <v>初級</v>
      </c>
      <c r="G338" s="74" t="n">
        <f aca="false">G336</f>
        <v>0</v>
      </c>
      <c r="H338" s="103" t="s">
        <v>34</v>
      </c>
      <c r="I338" s="78" t="n">
        <f aca="false">変更管理台帳!$BW78</f>
        <v>2.4</v>
      </c>
      <c r="J338" s="79" t="s">
        <v>32</v>
      </c>
      <c r="K338" s="81" t="str">
        <f aca="false">IF($L336&lt;&gt;"",WORKDAY($L336,1,祝日・休校日!$B$3:$B$62),"")</f>
        <v/>
      </c>
      <c r="L338" s="81" t="str">
        <f aca="false">IF($K338&lt;&gt;"",WORKDAY($K338,$I338 -0.11,祝日・休校日!$B$3:$B$62),"")</f>
        <v/>
      </c>
      <c r="M338" s="76" t="n">
        <f aca="false">M337</f>
        <v>0</v>
      </c>
      <c r="N338" s="82" t="n">
        <f aca="false">IF(MAX(O338:DC338)&lt;&gt;0,IF(MAX(O339:DC339)/MAX(O338:DC338)=1,1,MAX(O339:DC339)/MAX(O338:DC338)),0)</f>
        <v>0</v>
      </c>
      <c r="O338" s="83"/>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5"/>
      <c r="AT338" s="86"/>
      <c r="AU338" s="84"/>
      <c r="AV338" s="84"/>
      <c r="AW338" s="84"/>
      <c r="AX338" s="84"/>
      <c r="AY338" s="84"/>
      <c r="AZ338" s="84"/>
      <c r="BA338" s="84"/>
      <c r="BB338" s="84"/>
      <c r="BC338" s="84"/>
      <c r="BD338" s="84"/>
      <c r="BE338" s="84"/>
      <c r="BF338" s="84"/>
      <c r="BG338" s="84"/>
      <c r="BH338" s="84"/>
      <c r="BI338" s="84"/>
      <c r="BJ338" s="84"/>
      <c r="BK338" s="84"/>
      <c r="BL338" s="84"/>
      <c r="BM338" s="84"/>
      <c r="BN338" s="84"/>
      <c r="BO338" s="84"/>
      <c r="BP338" s="84"/>
      <c r="BQ338" s="84"/>
      <c r="BR338" s="84"/>
      <c r="BS338" s="84"/>
      <c r="BT338" s="84"/>
      <c r="BU338" s="84"/>
      <c r="BV338" s="84"/>
      <c r="BW338" s="84"/>
      <c r="BX338" s="85"/>
      <c r="BY338" s="86"/>
      <c r="BZ338" s="84"/>
      <c r="CA338" s="84"/>
      <c r="CB338" s="84"/>
      <c r="CC338" s="84"/>
      <c r="CD338" s="84"/>
      <c r="CE338" s="84"/>
      <c r="CF338" s="84"/>
      <c r="CG338" s="84"/>
      <c r="CH338" s="84"/>
      <c r="CI338" s="84"/>
      <c r="CJ338" s="84"/>
      <c r="CK338" s="84"/>
      <c r="CL338" s="84"/>
      <c r="CM338" s="84"/>
      <c r="CN338" s="84"/>
      <c r="CO338" s="84"/>
      <c r="CP338" s="84"/>
      <c r="CQ338" s="84"/>
      <c r="CR338" s="84"/>
      <c r="CS338" s="84"/>
      <c r="CT338" s="84"/>
      <c r="CU338" s="84"/>
      <c r="CV338" s="84"/>
      <c r="CW338" s="84"/>
      <c r="CX338" s="84"/>
      <c r="CY338" s="84"/>
      <c r="CZ338" s="84"/>
      <c r="DA338" s="84"/>
      <c r="DB338" s="84"/>
      <c r="DC338" s="85"/>
    </row>
    <row r="339" customFormat="false" ht="18.75" hidden="true" customHeight="false" outlineLevel="0" collapsed="false">
      <c r="A339" s="104" t="n">
        <f aca="false">A338</f>
        <v>166</v>
      </c>
      <c r="B339" s="105" t="n">
        <f aca="false">B338</f>
        <v>72</v>
      </c>
      <c r="C339" s="106" t="str">
        <f aca="false">C338</f>
        <v>勤怠管理画面</v>
      </c>
      <c r="D339" s="107" t="str">
        <f aca="false">D338</f>
        <v>受講生情報の表示</v>
      </c>
      <c r="E339" s="91" t="str">
        <f aca="false">E338</f>
        <v>企業担当者</v>
      </c>
      <c r="F339" s="91" t="str">
        <f aca="false">F338</f>
        <v>初級</v>
      </c>
      <c r="G339" s="91" t="n">
        <f aca="false">G338</f>
        <v>0</v>
      </c>
      <c r="H339" s="108" t="str">
        <f aca="false">H338</f>
        <v>試験</v>
      </c>
      <c r="I339" s="109" t="n">
        <f aca="false">I338</f>
        <v>2.4</v>
      </c>
      <c r="J339" s="94" t="s">
        <v>33</v>
      </c>
      <c r="K339" s="110"/>
      <c r="L339" s="96"/>
      <c r="M339" s="97" t="n">
        <f aca="false">M338</f>
        <v>0</v>
      </c>
      <c r="N339" s="98" t="n">
        <f aca="false">N338</f>
        <v>0</v>
      </c>
      <c r="O339" s="83"/>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5"/>
      <c r="AT339" s="86"/>
      <c r="AU339" s="84"/>
      <c r="AV339" s="84"/>
      <c r="AW339" s="84"/>
      <c r="AX339" s="84"/>
      <c r="AY339" s="84"/>
      <c r="AZ339" s="84"/>
      <c r="BA339" s="84"/>
      <c r="BB339" s="84"/>
      <c r="BC339" s="84"/>
      <c r="BD339" s="84"/>
      <c r="BE339" s="84"/>
      <c r="BF339" s="84"/>
      <c r="BG339" s="84"/>
      <c r="BH339" s="84"/>
      <c r="BI339" s="84"/>
      <c r="BJ339" s="84"/>
      <c r="BK339" s="84"/>
      <c r="BL339" s="84"/>
      <c r="BM339" s="84"/>
      <c r="BN339" s="84"/>
      <c r="BO339" s="84"/>
      <c r="BP339" s="84"/>
      <c r="BQ339" s="84"/>
      <c r="BR339" s="84"/>
      <c r="BS339" s="84"/>
      <c r="BT339" s="84"/>
      <c r="BU339" s="84"/>
      <c r="BV339" s="84"/>
      <c r="BW339" s="84"/>
      <c r="BX339" s="85"/>
      <c r="BY339" s="86"/>
      <c r="BZ339" s="84"/>
      <c r="CA339" s="84"/>
      <c r="CB339" s="84"/>
      <c r="CC339" s="84"/>
      <c r="CD339" s="84"/>
      <c r="CE339" s="84"/>
      <c r="CF339" s="84"/>
      <c r="CG339" s="84"/>
      <c r="CH339" s="84"/>
      <c r="CI339" s="84"/>
      <c r="CJ339" s="84"/>
      <c r="CK339" s="84"/>
      <c r="CL339" s="84"/>
      <c r="CM339" s="84"/>
      <c r="CN339" s="84"/>
      <c r="CO339" s="84"/>
      <c r="CP339" s="84"/>
      <c r="CQ339" s="84"/>
      <c r="CR339" s="84"/>
      <c r="CS339" s="84"/>
      <c r="CT339" s="84"/>
      <c r="CU339" s="84"/>
      <c r="CV339" s="84"/>
      <c r="CW339" s="84"/>
      <c r="CX339" s="84"/>
      <c r="CY339" s="84"/>
      <c r="CZ339" s="84"/>
      <c r="DA339" s="84"/>
      <c r="DB339" s="84"/>
      <c r="DC339" s="85"/>
    </row>
    <row r="340" customFormat="false" ht="24" hidden="true" customHeight="false" outlineLevel="0" collapsed="false">
      <c r="A340" s="70" t="n">
        <f aca="false">(ROW()-6)/2</f>
        <v>167</v>
      </c>
      <c r="B340" s="71" t="n">
        <f aca="false">変更管理台帳!$A79</f>
        <v>73</v>
      </c>
      <c r="C340" s="72" t="str">
        <f aca="false">変更管理台帳!$B79</f>
        <v>引継面談／会場見学 時間予約(一覧)画面</v>
      </c>
      <c r="D340" s="73" t="str">
        <f aca="false">変更管理台帳!$C79</f>
        <v>引継面談／会場見学 時間予約(一覧)画面の新規作成</v>
      </c>
      <c r="E340" s="74" t="str">
        <f aca="false">変更管理台帳!$G79</f>
        <v>企業担当者</v>
      </c>
      <c r="F340" s="75" t="str">
        <f aca="false">変更管理台帳!$K79</f>
        <v>中級</v>
      </c>
      <c r="G340" s="76" t="str">
        <f aca="false">変更管理台帳!$L79</f>
        <v>C</v>
      </c>
      <c r="H340" s="112" t="s">
        <v>36</v>
      </c>
      <c r="I340" s="78" t="n">
        <f aca="false">変更管理台帳!$AE79</f>
        <v>2.37142857142857</v>
      </c>
      <c r="J340" s="79" t="s">
        <v>32</v>
      </c>
      <c r="K340" s="80" t="n">
        <v>45336</v>
      </c>
      <c r="L340" s="81" t="n">
        <f aca="false">IF($K340&lt;&gt;"",WORKDAY($K340,$I340 -0.11,祝日・休校日!$B$3:$B$62),"")</f>
        <v>45338</v>
      </c>
      <c r="M340" s="76"/>
      <c r="N340" s="82" t="n">
        <f aca="false">IF(MAX(O340:DC340)&lt;&gt;0,IF(MAX(O341:DC341)/MAX(O340:DC340)=1,1,MAX(O341:DC341)/MAX(O340:DC340)),0)</f>
        <v>0</v>
      </c>
      <c r="O340" s="83"/>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5"/>
      <c r="AT340" s="86"/>
      <c r="AU340" s="84"/>
      <c r="AV340" s="84"/>
      <c r="AW340" s="84"/>
      <c r="AX340" s="84"/>
      <c r="AY340" s="84"/>
      <c r="AZ340" s="84"/>
      <c r="BA340" s="84"/>
      <c r="BB340" s="84"/>
      <c r="BC340" s="84"/>
      <c r="BD340" s="84"/>
      <c r="BE340" s="84"/>
      <c r="BF340" s="84"/>
      <c r="BG340" s="84"/>
      <c r="BH340" s="84"/>
      <c r="BI340" s="84"/>
      <c r="BJ340" s="84"/>
      <c r="BK340" s="84"/>
      <c r="BL340" s="84"/>
      <c r="BM340" s="84"/>
      <c r="BN340" s="84"/>
      <c r="BO340" s="84"/>
      <c r="BP340" s="84"/>
      <c r="BQ340" s="84"/>
      <c r="BR340" s="84"/>
      <c r="BS340" s="84"/>
      <c r="BT340" s="84"/>
      <c r="BU340" s="84"/>
      <c r="BV340" s="84"/>
      <c r="BW340" s="84"/>
      <c r="BX340" s="85"/>
      <c r="BY340" s="86"/>
      <c r="BZ340" s="84"/>
      <c r="CA340" s="84"/>
      <c r="CB340" s="84"/>
      <c r="CC340" s="84"/>
      <c r="CD340" s="84"/>
      <c r="CE340" s="84"/>
      <c r="CF340" s="84"/>
      <c r="CG340" s="84"/>
      <c r="CH340" s="84"/>
      <c r="CI340" s="84"/>
      <c r="CJ340" s="84"/>
      <c r="CK340" s="84"/>
      <c r="CL340" s="84"/>
      <c r="CM340" s="84"/>
      <c r="CN340" s="84"/>
      <c r="CO340" s="84"/>
      <c r="CP340" s="84"/>
      <c r="CQ340" s="84"/>
      <c r="CR340" s="84"/>
      <c r="CS340" s="84"/>
      <c r="CT340" s="84"/>
      <c r="CU340" s="84"/>
      <c r="CV340" s="84"/>
      <c r="CW340" s="84"/>
      <c r="CX340" s="84"/>
      <c r="CY340" s="84"/>
      <c r="CZ340" s="84"/>
      <c r="DA340" s="84"/>
      <c r="DB340" s="84"/>
      <c r="DC340" s="85"/>
    </row>
    <row r="341" customFormat="false" ht="24" hidden="true" customHeight="false" outlineLevel="0" collapsed="false">
      <c r="A341" s="87" t="n">
        <f aca="false">A340</f>
        <v>167</v>
      </c>
      <c r="B341" s="88" t="n">
        <f aca="false">B340</f>
        <v>73</v>
      </c>
      <c r="C341" s="89" t="str">
        <f aca="false">C340</f>
        <v>引継面談／会場見学 時間予約(一覧)画面</v>
      </c>
      <c r="D341" s="90" t="str">
        <f aca="false">D340</f>
        <v>引継面談／会場見学 時間予約(一覧)画面の新規作成</v>
      </c>
      <c r="E341" s="91" t="str">
        <f aca="false">E340</f>
        <v>企業担当者</v>
      </c>
      <c r="F341" s="91" t="str">
        <f aca="false">F340</f>
        <v>中級</v>
      </c>
      <c r="G341" s="91" t="str">
        <f aca="false">G340</f>
        <v>C</v>
      </c>
      <c r="H341" s="113" t="str">
        <f aca="false">H340</f>
        <v>設計</v>
      </c>
      <c r="I341" s="93" t="n">
        <f aca="false">I340</f>
        <v>2.37142857142857</v>
      </c>
      <c r="J341" s="94" t="s">
        <v>33</v>
      </c>
      <c r="K341" s="95"/>
      <c r="L341" s="96"/>
      <c r="M341" s="97" t="n">
        <f aca="false">M340</f>
        <v>0</v>
      </c>
      <c r="N341" s="98" t="n">
        <f aca="false">N340</f>
        <v>0</v>
      </c>
      <c r="O341" s="83"/>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5"/>
      <c r="AT341" s="86"/>
      <c r="AU341" s="84"/>
      <c r="AV341" s="84"/>
      <c r="AW341" s="84"/>
      <c r="AX341" s="84"/>
      <c r="AY341" s="84"/>
      <c r="AZ341" s="84"/>
      <c r="BA341" s="84"/>
      <c r="BB341" s="84"/>
      <c r="BC341" s="84"/>
      <c r="BD341" s="84"/>
      <c r="BE341" s="84"/>
      <c r="BF341" s="84"/>
      <c r="BG341" s="84"/>
      <c r="BH341" s="84"/>
      <c r="BI341" s="84"/>
      <c r="BJ341" s="84"/>
      <c r="BK341" s="84"/>
      <c r="BL341" s="84"/>
      <c r="BM341" s="84"/>
      <c r="BN341" s="84"/>
      <c r="BO341" s="84"/>
      <c r="BP341" s="84"/>
      <c r="BQ341" s="84"/>
      <c r="BR341" s="84"/>
      <c r="BS341" s="84"/>
      <c r="BT341" s="84"/>
      <c r="BU341" s="84"/>
      <c r="BV341" s="84"/>
      <c r="BW341" s="84"/>
      <c r="BX341" s="85"/>
      <c r="BY341" s="86"/>
      <c r="BZ341" s="84"/>
      <c r="CA341" s="84"/>
      <c r="CB341" s="84"/>
      <c r="CC341" s="84"/>
      <c r="CD341" s="84"/>
      <c r="CE341" s="84"/>
      <c r="CF341" s="84"/>
      <c r="CG341" s="84"/>
      <c r="CH341" s="84"/>
      <c r="CI341" s="84"/>
      <c r="CJ341" s="84"/>
      <c r="CK341" s="84"/>
      <c r="CL341" s="84"/>
      <c r="CM341" s="84"/>
      <c r="CN341" s="84"/>
      <c r="CO341" s="84"/>
      <c r="CP341" s="84"/>
      <c r="CQ341" s="84"/>
      <c r="CR341" s="84"/>
      <c r="CS341" s="84"/>
      <c r="CT341" s="84"/>
      <c r="CU341" s="84"/>
      <c r="CV341" s="84"/>
      <c r="CW341" s="84"/>
      <c r="CX341" s="84"/>
      <c r="CY341" s="84"/>
      <c r="CZ341" s="84"/>
      <c r="DA341" s="84"/>
      <c r="DB341" s="84"/>
      <c r="DC341" s="85"/>
    </row>
    <row r="342" customFormat="false" ht="24" hidden="true" customHeight="false" outlineLevel="0" collapsed="false">
      <c r="A342" s="70" t="n">
        <f aca="false">(ROW()-6)/2</f>
        <v>168</v>
      </c>
      <c r="B342" s="100" t="n">
        <f aca="false">B341</f>
        <v>73</v>
      </c>
      <c r="C342" s="101" t="str">
        <f aca="false">C341</f>
        <v>引継面談／会場見学 時間予約(一覧)画面</v>
      </c>
      <c r="D342" s="102" t="str">
        <f aca="false">D341</f>
        <v>引継面談／会場見学 時間予約(一覧)画面の新規作成</v>
      </c>
      <c r="E342" s="74" t="str">
        <f aca="false">E340</f>
        <v>企業担当者</v>
      </c>
      <c r="F342" s="74" t="str">
        <f aca="false">F340</f>
        <v>中級</v>
      </c>
      <c r="G342" s="74" t="str">
        <f aca="false">G340</f>
        <v>C</v>
      </c>
      <c r="H342" s="77" t="s">
        <v>31</v>
      </c>
      <c r="I342" s="78" t="n">
        <f aca="false">変更管理台帳!$AX79</f>
        <v>4.54285714285714</v>
      </c>
      <c r="J342" s="79" t="s">
        <v>32</v>
      </c>
      <c r="K342" s="81" t="n">
        <f aca="false">IF($L340&lt;&gt;"",WORKDAY($L340,1,祝日・休校日!$B$3:$B$62),"")</f>
        <v>45341</v>
      </c>
      <c r="L342" s="81" t="n">
        <f aca="false">IF($K342&lt;&gt;"",WORKDAY($K342,$I342 -0.11,祝日・休校日!$B$3:$B$62),"")</f>
        <v>45348</v>
      </c>
      <c r="M342" s="76" t="n">
        <f aca="false">M341</f>
        <v>0</v>
      </c>
      <c r="N342" s="82" t="n">
        <f aca="false">IF(MAX(O342:DC342)&lt;&gt;0,IF(MAX(O343:DC343)/MAX(O342:DC342)=1,1,MAX(O343:DC343)/MAX(O342:DC342)),0)</f>
        <v>0</v>
      </c>
      <c r="O342" s="83"/>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5"/>
      <c r="AT342" s="86"/>
      <c r="AU342" s="84"/>
      <c r="AV342" s="84"/>
      <c r="AW342" s="84"/>
      <c r="AX342" s="84"/>
      <c r="AY342" s="84"/>
      <c r="AZ342" s="84"/>
      <c r="BA342" s="84"/>
      <c r="BB342" s="84"/>
      <c r="BC342" s="84"/>
      <c r="BD342" s="84"/>
      <c r="BE342" s="84"/>
      <c r="BF342" s="84"/>
      <c r="BG342" s="84"/>
      <c r="BH342" s="84"/>
      <c r="BI342" s="84"/>
      <c r="BJ342" s="84"/>
      <c r="BK342" s="84"/>
      <c r="BL342" s="84"/>
      <c r="BM342" s="84"/>
      <c r="BN342" s="84"/>
      <c r="BO342" s="84"/>
      <c r="BP342" s="84"/>
      <c r="BQ342" s="84"/>
      <c r="BR342" s="84"/>
      <c r="BS342" s="84"/>
      <c r="BT342" s="84"/>
      <c r="BU342" s="84"/>
      <c r="BV342" s="84"/>
      <c r="BW342" s="84"/>
      <c r="BX342" s="85"/>
      <c r="BY342" s="86"/>
      <c r="BZ342" s="84"/>
      <c r="CA342" s="84"/>
      <c r="CB342" s="84"/>
      <c r="CC342" s="84"/>
      <c r="CD342" s="84"/>
      <c r="CE342" s="84"/>
      <c r="CF342" s="84"/>
      <c r="CG342" s="84"/>
      <c r="CH342" s="84"/>
      <c r="CI342" s="84"/>
      <c r="CJ342" s="84"/>
      <c r="CK342" s="84"/>
      <c r="CL342" s="84"/>
      <c r="CM342" s="84"/>
      <c r="CN342" s="84"/>
      <c r="CO342" s="84"/>
      <c r="CP342" s="84"/>
      <c r="CQ342" s="84"/>
      <c r="CR342" s="84"/>
      <c r="CS342" s="84"/>
      <c r="CT342" s="84"/>
      <c r="CU342" s="84"/>
      <c r="CV342" s="84"/>
      <c r="CW342" s="84"/>
      <c r="CX342" s="84"/>
      <c r="CY342" s="84"/>
      <c r="CZ342" s="84"/>
      <c r="DA342" s="84"/>
      <c r="DB342" s="84"/>
      <c r="DC342" s="85"/>
    </row>
    <row r="343" customFormat="false" ht="24" hidden="true" customHeight="false" outlineLevel="0" collapsed="false">
      <c r="A343" s="87" t="n">
        <f aca="false">A342</f>
        <v>168</v>
      </c>
      <c r="B343" s="105" t="n">
        <f aca="false">B342</f>
        <v>73</v>
      </c>
      <c r="C343" s="106" t="str">
        <f aca="false">C342</f>
        <v>引継面談／会場見学 時間予約(一覧)画面</v>
      </c>
      <c r="D343" s="107" t="str">
        <f aca="false">D342</f>
        <v>引継面談／会場見学 時間予約(一覧)画面の新規作成</v>
      </c>
      <c r="E343" s="91" t="str">
        <f aca="false">E342</f>
        <v>企業担当者</v>
      </c>
      <c r="F343" s="91" t="str">
        <f aca="false">F342</f>
        <v>中級</v>
      </c>
      <c r="G343" s="91" t="str">
        <f aca="false">G342</f>
        <v>C</v>
      </c>
      <c r="H343" s="92" t="str">
        <f aca="false">H342</f>
        <v>製造</v>
      </c>
      <c r="I343" s="93" t="n">
        <f aca="false">I342</f>
        <v>4.54285714285714</v>
      </c>
      <c r="J343" s="94" t="s">
        <v>33</v>
      </c>
      <c r="K343" s="110"/>
      <c r="L343" s="96"/>
      <c r="M343" s="97" t="n">
        <f aca="false">M342</f>
        <v>0</v>
      </c>
      <c r="N343" s="98" t="n">
        <f aca="false">N342</f>
        <v>0</v>
      </c>
      <c r="O343" s="83"/>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5"/>
      <c r="AT343" s="86"/>
      <c r="AU343" s="84"/>
      <c r="AV343" s="84"/>
      <c r="AW343" s="84"/>
      <c r="AX343" s="84"/>
      <c r="AY343" s="84"/>
      <c r="AZ343" s="84"/>
      <c r="BA343" s="84"/>
      <c r="BB343" s="84"/>
      <c r="BC343" s="84"/>
      <c r="BD343" s="84"/>
      <c r="BE343" s="84"/>
      <c r="BF343" s="84"/>
      <c r="BG343" s="84"/>
      <c r="BH343" s="84"/>
      <c r="BI343" s="84"/>
      <c r="BJ343" s="84"/>
      <c r="BK343" s="84"/>
      <c r="BL343" s="84"/>
      <c r="BM343" s="84"/>
      <c r="BN343" s="84"/>
      <c r="BO343" s="84"/>
      <c r="BP343" s="84"/>
      <c r="BQ343" s="84"/>
      <c r="BR343" s="84"/>
      <c r="BS343" s="84"/>
      <c r="BT343" s="84"/>
      <c r="BU343" s="84"/>
      <c r="BV343" s="84"/>
      <c r="BW343" s="84"/>
      <c r="BX343" s="85"/>
      <c r="BY343" s="86"/>
      <c r="BZ343" s="84"/>
      <c r="CA343" s="84"/>
      <c r="CB343" s="84"/>
      <c r="CC343" s="84"/>
      <c r="CD343" s="84"/>
      <c r="CE343" s="84"/>
      <c r="CF343" s="84"/>
      <c r="CG343" s="84"/>
      <c r="CH343" s="84"/>
      <c r="CI343" s="84"/>
      <c r="CJ343" s="84"/>
      <c r="CK343" s="84"/>
      <c r="CL343" s="84"/>
      <c r="CM343" s="84"/>
      <c r="CN343" s="84"/>
      <c r="CO343" s="84"/>
      <c r="CP343" s="84"/>
      <c r="CQ343" s="84"/>
      <c r="CR343" s="84"/>
      <c r="CS343" s="84"/>
      <c r="CT343" s="84"/>
      <c r="CU343" s="84"/>
      <c r="CV343" s="84"/>
      <c r="CW343" s="84"/>
      <c r="CX343" s="84"/>
      <c r="CY343" s="84"/>
      <c r="CZ343" s="84"/>
      <c r="DA343" s="84"/>
      <c r="DB343" s="84"/>
      <c r="DC343" s="85"/>
    </row>
    <row r="344" customFormat="false" ht="24" hidden="true" customHeight="false" outlineLevel="0" collapsed="false">
      <c r="A344" s="99" t="n">
        <f aca="false">(ROW()-6)/2</f>
        <v>169</v>
      </c>
      <c r="B344" s="100" t="n">
        <f aca="false">B343</f>
        <v>73</v>
      </c>
      <c r="C344" s="101" t="str">
        <f aca="false">C343</f>
        <v>引継面談／会場見学 時間予約(一覧)画面</v>
      </c>
      <c r="D344" s="102" t="str">
        <f aca="false">D343</f>
        <v>引継面談／会場見学 時間予約(一覧)画面の新規作成</v>
      </c>
      <c r="E344" s="74" t="str">
        <f aca="false">E342</f>
        <v>企業担当者</v>
      </c>
      <c r="F344" s="74" t="str">
        <f aca="false">F342</f>
        <v>中級</v>
      </c>
      <c r="G344" s="74" t="str">
        <f aca="false">G342</f>
        <v>C</v>
      </c>
      <c r="H344" s="103" t="s">
        <v>34</v>
      </c>
      <c r="I344" s="78" t="n">
        <f aca="false">変更管理台帳!$BW79</f>
        <v>3.77142857142857</v>
      </c>
      <c r="J344" s="79" t="s">
        <v>32</v>
      </c>
      <c r="K344" s="81" t="n">
        <f aca="false">IF($L342&lt;&gt;"",WORKDAY($L342,1,祝日・休校日!$B$3:$B$62),"")</f>
        <v>45349</v>
      </c>
      <c r="L344" s="81" t="n">
        <f aca="false">IF($K344&lt;&gt;"",WORKDAY($K344,$I344 -0.11,祝日・休校日!$B$3:$B$62),"")</f>
        <v>45352</v>
      </c>
      <c r="M344" s="76" t="n">
        <f aca="false">M343</f>
        <v>0</v>
      </c>
      <c r="N344" s="82" t="n">
        <f aca="false">IF(MAX(O344:DC344)&lt;&gt;0,IF(MAX(O345:DC345)/MAX(O344:DC344)=1,1,MAX(O345:DC345)/MAX(O344:DC344)),0)</f>
        <v>0</v>
      </c>
      <c r="O344" s="83"/>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5"/>
      <c r="AT344" s="86"/>
      <c r="AU344" s="84"/>
      <c r="AV344" s="84"/>
      <c r="AW344" s="84"/>
      <c r="AX344" s="84"/>
      <c r="AY344" s="84"/>
      <c r="AZ344" s="84"/>
      <c r="BA344" s="84"/>
      <c r="BB344" s="84"/>
      <c r="BC344" s="84"/>
      <c r="BD344" s="84"/>
      <c r="BE344" s="84"/>
      <c r="BF344" s="84"/>
      <c r="BG344" s="84"/>
      <c r="BH344" s="84"/>
      <c r="BI344" s="84"/>
      <c r="BJ344" s="84"/>
      <c r="BK344" s="84"/>
      <c r="BL344" s="84"/>
      <c r="BM344" s="84"/>
      <c r="BN344" s="84"/>
      <c r="BO344" s="84"/>
      <c r="BP344" s="84"/>
      <c r="BQ344" s="84"/>
      <c r="BR344" s="84"/>
      <c r="BS344" s="84"/>
      <c r="BT344" s="84"/>
      <c r="BU344" s="84"/>
      <c r="BV344" s="84"/>
      <c r="BW344" s="84"/>
      <c r="BX344" s="85"/>
      <c r="BY344" s="86"/>
      <c r="BZ344" s="84"/>
      <c r="CA344" s="84"/>
      <c r="CB344" s="84"/>
      <c r="CC344" s="84"/>
      <c r="CD344" s="84"/>
      <c r="CE344" s="84"/>
      <c r="CF344" s="84"/>
      <c r="CG344" s="84"/>
      <c r="CH344" s="84"/>
      <c r="CI344" s="84"/>
      <c r="CJ344" s="84"/>
      <c r="CK344" s="84"/>
      <c r="CL344" s="84"/>
      <c r="CM344" s="84"/>
      <c r="CN344" s="84"/>
      <c r="CO344" s="84"/>
      <c r="CP344" s="84"/>
      <c r="CQ344" s="84"/>
      <c r="CR344" s="84"/>
      <c r="CS344" s="84"/>
      <c r="CT344" s="84"/>
      <c r="CU344" s="84"/>
      <c r="CV344" s="84"/>
      <c r="CW344" s="84"/>
      <c r="CX344" s="84"/>
      <c r="CY344" s="84"/>
      <c r="CZ344" s="84"/>
      <c r="DA344" s="84"/>
      <c r="DB344" s="84"/>
      <c r="DC344" s="85"/>
    </row>
    <row r="345" customFormat="false" ht="24" hidden="true" customHeight="false" outlineLevel="0" collapsed="false">
      <c r="A345" s="104" t="n">
        <f aca="false">A344</f>
        <v>169</v>
      </c>
      <c r="B345" s="105" t="n">
        <f aca="false">B344</f>
        <v>73</v>
      </c>
      <c r="C345" s="106" t="str">
        <f aca="false">C344</f>
        <v>引継面談／会場見学 時間予約(一覧)画面</v>
      </c>
      <c r="D345" s="107" t="str">
        <f aca="false">D344</f>
        <v>引継面談／会場見学 時間予約(一覧)画面の新規作成</v>
      </c>
      <c r="E345" s="91" t="str">
        <f aca="false">E344</f>
        <v>企業担当者</v>
      </c>
      <c r="F345" s="91" t="str">
        <f aca="false">F344</f>
        <v>中級</v>
      </c>
      <c r="G345" s="91" t="str">
        <f aca="false">G344</f>
        <v>C</v>
      </c>
      <c r="H345" s="108" t="str">
        <f aca="false">H344</f>
        <v>試験</v>
      </c>
      <c r="I345" s="109" t="n">
        <f aca="false">I344</f>
        <v>3.77142857142857</v>
      </c>
      <c r="J345" s="94" t="s">
        <v>33</v>
      </c>
      <c r="K345" s="110"/>
      <c r="L345" s="96"/>
      <c r="M345" s="97" t="n">
        <f aca="false">M344</f>
        <v>0</v>
      </c>
      <c r="N345" s="98" t="n">
        <f aca="false">N344</f>
        <v>0</v>
      </c>
      <c r="O345" s="83"/>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5"/>
      <c r="AT345" s="86"/>
      <c r="AU345" s="84"/>
      <c r="AV345" s="84"/>
      <c r="AW345" s="84"/>
      <c r="AX345" s="84"/>
      <c r="AY345" s="84"/>
      <c r="AZ345" s="84"/>
      <c r="BA345" s="84"/>
      <c r="BB345" s="84"/>
      <c r="BC345" s="84"/>
      <c r="BD345" s="84"/>
      <c r="BE345" s="84"/>
      <c r="BF345" s="84"/>
      <c r="BG345" s="84"/>
      <c r="BH345" s="84"/>
      <c r="BI345" s="84"/>
      <c r="BJ345" s="84"/>
      <c r="BK345" s="84"/>
      <c r="BL345" s="84"/>
      <c r="BM345" s="84"/>
      <c r="BN345" s="84"/>
      <c r="BO345" s="84"/>
      <c r="BP345" s="84"/>
      <c r="BQ345" s="84"/>
      <c r="BR345" s="84"/>
      <c r="BS345" s="84"/>
      <c r="BT345" s="84"/>
      <c r="BU345" s="84"/>
      <c r="BV345" s="84"/>
      <c r="BW345" s="84"/>
      <c r="BX345" s="85"/>
      <c r="BY345" s="86"/>
      <c r="BZ345" s="84"/>
      <c r="CA345" s="84"/>
      <c r="CB345" s="84"/>
      <c r="CC345" s="84"/>
      <c r="CD345" s="84"/>
      <c r="CE345" s="84"/>
      <c r="CF345" s="84"/>
      <c r="CG345" s="84"/>
      <c r="CH345" s="84"/>
      <c r="CI345" s="84"/>
      <c r="CJ345" s="84"/>
      <c r="CK345" s="84"/>
      <c r="CL345" s="84"/>
      <c r="CM345" s="84"/>
      <c r="CN345" s="84"/>
      <c r="CO345" s="84"/>
      <c r="CP345" s="84"/>
      <c r="CQ345" s="84"/>
      <c r="CR345" s="84"/>
      <c r="CS345" s="84"/>
      <c r="CT345" s="84"/>
      <c r="CU345" s="84"/>
      <c r="CV345" s="84"/>
      <c r="CW345" s="84"/>
      <c r="CX345" s="84"/>
      <c r="CY345" s="84"/>
      <c r="CZ345" s="84"/>
      <c r="DA345" s="84"/>
      <c r="DB345" s="84"/>
      <c r="DC345" s="85"/>
    </row>
    <row r="346" customFormat="false" ht="36" hidden="true" customHeight="false" outlineLevel="0" collapsed="false">
      <c r="A346" s="70" t="n">
        <f aca="false">(ROW()-6)/2</f>
        <v>170</v>
      </c>
      <c r="B346" s="71" t="n">
        <f aca="false">変更管理台帳!$A80</f>
        <v>74</v>
      </c>
      <c r="C346" s="72" t="str">
        <f aca="false">変更管理台帳!$B80</f>
        <v>引継面談／会場見学 時間予約(登録・変更・削除)画面</v>
      </c>
      <c r="D346" s="73" t="str">
        <f aca="false">変更管理台帳!$C80</f>
        <v>引継面談／会場見学 時間予約(登録・変更・削除)画面の新規作成</v>
      </c>
      <c r="E346" s="74" t="str">
        <f aca="false">変更管理台帳!$G80</f>
        <v>企業担当者</v>
      </c>
      <c r="F346" s="75" t="str">
        <f aca="false">変更管理台帳!$K80</f>
        <v>中級</v>
      </c>
      <c r="G346" s="76" t="str">
        <f aca="false">変更管理台帳!$L80</f>
        <v>C</v>
      </c>
      <c r="H346" s="77" t="s">
        <v>31</v>
      </c>
      <c r="I346" s="78" t="n">
        <f aca="false">変更管理台帳!$AX80</f>
        <v>4.85714285714286</v>
      </c>
      <c r="J346" s="79" t="s">
        <v>32</v>
      </c>
      <c r="K346" s="80" t="n">
        <v>45336</v>
      </c>
      <c r="L346" s="81" t="n">
        <f aca="false">IF($K346&lt;&gt;"",WORKDAY($K346,$I346 -0.11,祝日・休校日!$B$3:$B$62),"")</f>
        <v>45342</v>
      </c>
      <c r="M346" s="76"/>
      <c r="N346" s="82" t="n">
        <f aca="false">IF(MAX(O346:DC346)&lt;&gt;0,IF(MAX(O347:DC347)/MAX(O346:DC346)=1,1,MAX(O347:DC347)/MAX(O346:DC346)),0)</f>
        <v>0</v>
      </c>
      <c r="O346" s="83"/>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5"/>
      <c r="AT346" s="86"/>
      <c r="AU346" s="84"/>
      <c r="AV346" s="84"/>
      <c r="AW346" s="84"/>
      <c r="AX346" s="84"/>
      <c r="AY346" s="84"/>
      <c r="AZ346" s="84"/>
      <c r="BA346" s="84"/>
      <c r="BB346" s="84"/>
      <c r="BC346" s="84"/>
      <c r="BD346" s="84"/>
      <c r="BE346" s="84"/>
      <c r="BF346" s="84"/>
      <c r="BG346" s="84"/>
      <c r="BH346" s="84"/>
      <c r="BI346" s="84"/>
      <c r="BJ346" s="84"/>
      <c r="BK346" s="84"/>
      <c r="BL346" s="84"/>
      <c r="BM346" s="84"/>
      <c r="BN346" s="84"/>
      <c r="BO346" s="84"/>
      <c r="BP346" s="84"/>
      <c r="BQ346" s="84"/>
      <c r="BR346" s="84"/>
      <c r="BS346" s="84"/>
      <c r="BT346" s="84"/>
      <c r="BU346" s="84"/>
      <c r="BV346" s="84"/>
      <c r="BW346" s="84"/>
      <c r="BX346" s="85"/>
      <c r="BY346" s="86"/>
      <c r="BZ346" s="84"/>
      <c r="CA346" s="84"/>
      <c r="CB346" s="84"/>
      <c r="CC346" s="84"/>
      <c r="CD346" s="84"/>
      <c r="CE346" s="84"/>
      <c r="CF346" s="84"/>
      <c r="CG346" s="84"/>
      <c r="CH346" s="84"/>
      <c r="CI346" s="84"/>
      <c r="CJ346" s="84"/>
      <c r="CK346" s="84"/>
      <c r="CL346" s="84"/>
      <c r="CM346" s="84"/>
      <c r="CN346" s="84"/>
      <c r="CO346" s="84"/>
      <c r="CP346" s="84"/>
      <c r="CQ346" s="84"/>
      <c r="CR346" s="84"/>
      <c r="CS346" s="84"/>
      <c r="CT346" s="84"/>
      <c r="CU346" s="84"/>
      <c r="CV346" s="84"/>
      <c r="CW346" s="84"/>
      <c r="CX346" s="84"/>
      <c r="CY346" s="84"/>
      <c r="CZ346" s="84"/>
      <c r="DA346" s="84"/>
      <c r="DB346" s="84"/>
      <c r="DC346" s="85"/>
    </row>
    <row r="347" customFormat="false" ht="36" hidden="true" customHeight="false" outlineLevel="0" collapsed="false">
      <c r="A347" s="87" t="n">
        <f aca="false">A346</f>
        <v>170</v>
      </c>
      <c r="B347" s="88" t="n">
        <f aca="false">B346</f>
        <v>74</v>
      </c>
      <c r="C347" s="89" t="str">
        <f aca="false">C346</f>
        <v>引継面談／会場見学 時間予約(登録・変更・削除)画面</v>
      </c>
      <c r="D347" s="90" t="str">
        <f aca="false">D346</f>
        <v>引継面談／会場見学 時間予約(登録・変更・削除)画面の新規作成</v>
      </c>
      <c r="E347" s="91" t="str">
        <f aca="false">E346</f>
        <v>企業担当者</v>
      </c>
      <c r="F347" s="91" t="str">
        <f aca="false">F346</f>
        <v>中級</v>
      </c>
      <c r="G347" s="91" t="str">
        <f aca="false">G346</f>
        <v>C</v>
      </c>
      <c r="H347" s="92" t="str">
        <f aca="false">H346</f>
        <v>製造</v>
      </c>
      <c r="I347" s="93" t="n">
        <f aca="false">I346</f>
        <v>4.85714285714286</v>
      </c>
      <c r="J347" s="94" t="s">
        <v>33</v>
      </c>
      <c r="K347" s="110"/>
      <c r="L347" s="96"/>
      <c r="M347" s="97" t="n">
        <f aca="false">M346</f>
        <v>0</v>
      </c>
      <c r="N347" s="98" t="n">
        <f aca="false">N346</f>
        <v>0</v>
      </c>
      <c r="O347" s="83"/>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5"/>
      <c r="AT347" s="86"/>
      <c r="AU347" s="84"/>
      <c r="AV347" s="84"/>
      <c r="AW347" s="84"/>
      <c r="AX347" s="84"/>
      <c r="AY347" s="84"/>
      <c r="AZ347" s="84"/>
      <c r="BA347" s="84"/>
      <c r="BB347" s="84"/>
      <c r="BC347" s="84"/>
      <c r="BD347" s="84"/>
      <c r="BE347" s="84"/>
      <c r="BF347" s="84"/>
      <c r="BG347" s="84"/>
      <c r="BH347" s="84"/>
      <c r="BI347" s="84"/>
      <c r="BJ347" s="84"/>
      <c r="BK347" s="84"/>
      <c r="BL347" s="84"/>
      <c r="BM347" s="84"/>
      <c r="BN347" s="84"/>
      <c r="BO347" s="84"/>
      <c r="BP347" s="84"/>
      <c r="BQ347" s="84"/>
      <c r="BR347" s="84"/>
      <c r="BS347" s="84"/>
      <c r="BT347" s="84"/>
      <c r="BU347" s="84"/>
      <c r="BV347" s="84"/>
      <c r="BW347" s="84"/>
      <c r="BX347" s="85"/>
      <c r="BY347" s="86"/>
      <c r="BZ347" s="84"/>
      <c r="CA347" s="84"/>
      <c r="CB347" s="84"/>
      <c r="CC347" s="84"/>
      <c r="CD347" s="84"/>
      <c r="CE347" s="84"/>
      <c r="CF347" s="84"/>
      <c r="CG347" s="84"/>
      <c r="CH347" s="84"/>
      <c r="CI347" s="84"/>
      <c r="CJ347" s="84"/>
      <c r="CK347" s="84"/>
      <c r="CL347" s="84"/>
      <c r="CM347" s="84"/>
      <c r="CN347" s="84"/>
      <c r="CO347" s="84"/>
      <c r="CP347" s="84"/>
      <c r="CQ347" s="84"/>
      <c r="CR347" s="84"/>
      <c r="CS347" s="84"/>
      <c r="CT347" s="84"/>
      <c r="CU347" s="84"/>
      <c r="CV347" s="84"/>
      <c r="CW347" s="84"/>
      <c r="CX347" s="84"/>
      <c r="CY347" s="84"/>
      <c r="CZ347" s="84"/>
      <c r="DA347" s="84"/>
      <c r="DB347" s="84"/>
      <c r="DC347" s="85"/>
    </row>
    <row r="348" customFormat="false" ht="36" hidden="true" customHeight="false" outlineLevel="0" collapsed="false">
      <c r="A348" s="99" t="n">
        <f aca="false">(ROW()-6)/2</f>
        <v>171</v>
      </c>
      <c r="B348" s="100" t="n">
        <f aca="false">B347</f>
        <v>74</v>
      </c>
      <c r="C348" s="101" t="str">
        <f aca="false">C347</f>
        <v>引継面談／会場見学 時間予約(登録・変更・削除)画面</v>
      </c>
      <c r="D348" s="102" t="str">
        <f aca="false">D347</f>
        <v>引継面談／会場見学 時間予約(登録・変更・削除)画面の新規作成</v>
      </c>
      <c r="E348" s="74" t="str">
        <f aca="false">E346</f>
        <v>企業担当者</v>
      </c>
      <c r="F348" s="74" t="str">
        <f aca="false">F346</f>
        <v>中級</v>
      </c>
      <c r="G348" s="74" t="str">
        <f aca="false">G346</f>
        <v>C</v>
      </c>
      <c r="H348" s="103" t="s">
        <v>34</v>
      </c>
      <c r="I348" s="78" t="n">
        <f aca="false">変更管理台帳!$BW80</f>
        <v>4.55714285714286</v>
      </c>
      <c r="J348" s="79" t="s">
        <v>32</v>
      </c>
      <c r="K348" s="81" t="n">
        <f aca="false">IF($L346&lt;&gt;"",WORKDAY($L346,1,祝日・休校日!$B$3:$B$62),"")</f>
        <v>45343</v>
      </c>
      <c r="L348" s="81" t="n">
        <f aca="false">IF($K348&lt;&gt;"",WORKDAY($K348,$I348 -0.11,祝日・休校日!$B$3:$B$62),"")</f>
        <v>45350</v>
      </c>
      <c r="M348" s="76" t="n">
        <f aca="false">M347</f>
        <v>0</v>
      </c>
      <c r="N348" s="82" t="n">
        <f aca="false">IF(MAX(O348:DC348)&lt;&gt;0,IF(MAX(O349:DC349)/MAX(O348:DC348)=1,1,MAX(O349:DC349)/MAX(O348:DC348)),0)</f>
        <v>0</v>
      </c>
      <c r="O348" s="83"/>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5"/>
      <c r="AT348" s="86"/>
      <c r="AU348" s="84"/>
      <c r="AV348" s="84"/>
      <c r="AW348" s="84"/>
      <c r="AX348" s="84"/>
      <c r="AY348" s="84"/>
      <c r="AZ348" s="84"/>
      <c r="BA348" s="84"/>
      <c r="BB348" s="84"/>
      <c r="BC348" s="84"/>
      <c r="BD348" s="84"/>
      <c r="BE348" s="84"/>
      <c r="BF348" s="84"/>
      <c r="BG348" s="84"/>
      <c r="BH348" s="84"/>
      <c r="BI348" s="84"/>
      <c r="BJ348" s="84"/>
      <c r="BK348" s="84"/>
      <c r="BL348" s="84"/>
      <c r="BM348" s="84"/>
      <c r="BN348" s="84"/>
      <c r="BO348" s="84"/>
      <c r="BP348" s="84"/>
      <c r="BQ348" s="84"/>
      <c r="BR348" s="84"/>
      <c r="BS348" s="84"/>
      <c r="BT348" s="84"/>
      <c r="BU348" s="84"/>
      <c r="BV348" s="84"/>
      <c r="BW348" s="84"/>
      <c r="BX348" s="85"/>
      <c r="BY348" s="86"/>
      <c r="BZ348" s="84"/>
      <c r="CA348" s="84"/>
      <c r="CB348" s="84"/>
      <c r="CC348" s="84"/>
      <c r="CD348" s="84"/>
      <c r="CE348" s="84"/>
      <c r="CF348" s="84"/>
      <c r="CG348" s="84"/>
      <c r="CH348" s="84"/>
      <c r="CI348" s="84"/>
      <c r="CJ348" s="84"/>
      <c r="CK348" s="84"/>
      <c r="CL348" s="84"/>
      <c r="CM348" s="84"/>
      <c r="CN348" s="84"/>
      <c r="CO348" s="84"/>
      <c r="CP348" s="84"/>
      <c r="CQ348" s="84"/>
      <c r="CR348" s="84"/>
      <c r="CS348" s="84"/>
      <c r="CT348" s="84"/>
      <c r="CU348" s="84"/>
      <c r="CV348" s="84"/>
      <c r="CW348" s="84"/>
      <c r="CX348" s="84"/>
      <c r="CY348" s="84"/>
      <c r="CZ348" s="84"/>
      <c r="DA348" s="84"/>
      <c r="DB348" s="84"/>
      <c r="DC348" s="85"/>
    </row>
    <row r="349" customFormat="false" ht="36" hidden="true" customHeight="false" outlineLevel="0" collapsed="false">
      <c r="A349" s="104" t="n">
        <f aca="false">A348</f>
        <v>171</v>
      </c>
      <c r="B349" s="105" t="n">
        <f aca="false">B348</f>
        <v>74</v>
      </c>
      <c r="C349" s="106" t="str">
        <f aca="false">C348</f>
        <v>引継面談／会場見学 時間予約(登録・変更・削除)画面</v>
      </c>
      <c r="D349" s="107" t="str">
        <f aca="false">D348</f>
        <v>引継面談／会場見学 時間予約(登録・変更・削除)画面の新規作成</v>
      </c>
      <c r="E349" s="91" t="str">
        <f aca="false">E348</f>
        <v>企業担当者</v>
      </c>
      <c r="F349" s="91" t="str">
        <f aca="false">F348</f>
        <v>中級</v>
      </c>
      <c r="G349" s="91" t="str">
        <f aca="false">G348</f>
        <v>C</v>
      </c>
      <c r="H349" s="108" t="str">
        <f aca="false">H348</f>
        <v>試験</v>
      </c>
      <c r="I349" s="109" t="n">
        <f aca="false">I348</f>
        <v>4.55714285714286</v>
      </c>
      <c r="J349" s="94" t="s">
        <v>33</v>
      </c>
      <c r="K349" s="110"/>
      <c r="L349" s="96"/>
      <c r="M349" s="97" t="n">
        <f aca="false">M348</f>
        <v>0</v>
      </c>
      <c r="N349" s="98" t="n">
        <f aca="false">N348</f>
        <v>0</v>
      </c>
      <c r="O349" s="83"/>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5"/>
      <c r="AT349" s="86"/>
      <c r="AU349" s="84"/>
      <c r="AV349" s="84"/>
      <c r="AW349" s="84"/>
      <c r="AX349" s="84"/>
      <c r="AY349" s="84"/>
      <c r="AZ349" s="84"/>
      <c r="BA349" s="84"/>
      <c r="BB349" s="84"/>
      <c r="BC349" s="84"/>
      <c r="BD349" s="84"/>
      <c r="BE349" s="84"/>
      <c r="BF349" s="84"/>
      <c r="BG349" s="84"/>
      <c r="BH349" s="84"/>
      <c r="BI349" s="84"/>
      <c r="BJ349" s="84"/>
      <c r="BK349" s="84"/>
      <c r="BL349" s="84"/>
      <c r="BM349" s="84"/>
      <c r="BN349" s="84"/>
      <c r="BO349" s="84"/>
      <c r="BP349" s="84"/>
      <c r="BQ349" s="84"/>
      <c r="BR349" s="84"/>
      <c r="BS349" s="84"/>
      <c r="BT349" s="84"/>
      <c r="BU349" s="84"/>
      <c r="BV349" s="84"/>
      <c r="BW349" s="84"/>
      <c r="BX349" s="85"/>
      <c r="BY349" s="86"/>
      <c r="BZ349" s="84"/>
      <c r="CA349" s="84"/>
      <c r="CB349" s="84"/>
      <c r="CC349" s="84"/>
      <c r="CD349" s="84"/>
      <c r="CE349" s="84"/>
      <c r="CF349" s="84"/>
      <c r="CG349" s="84"/>
      <c r="CH349" s="84"/>
      <c r="CI349" s="84"/>
      <c r="CJ349" s="84"/>
      <c r="CK349" s="84"/>
      <c r="CL349" s="84"/>
      <c r="CM349" s="84"/>
      <c r="CN349" s="84"/>
      <c r="CO349" s="84"/>
      <c r="CP349" s="84"/>
      <c r="CQ349" s="84"/>
      <c r="CR349" s="84"/>
      <c r="CS349" s="84"/>
      <c r="CT349" s="84"/>
      <c r="CU349" s="84"/>
      <c r="CV349" s="84"/>
      <c r="CW349" s="84"/>
      <c r="CX349" s="84"/>
      <c r="CY349" s="84"/>
      <c r="CZ349" s="84"/>
      <c r="DA349" s="84"/>
      <c r="DB349" s="84"/>
      <c r="DC349" s="85"/>
    </row>
    <row r="350" customFormat="false" ht="18.75" hidden="true" customHeight="false" outlineLevel="0" collapsed="false">
      <c r="A350" s="70" t="n">
        <f aca="false">(ROW()-6)/2</f>
        <v>172</v>
      </c>
      <c r="B350" s="71" t="n">
        <f aca="false">変更管理台帳!$A81</f>
        <v>75</v>
      </c>
      <c r="C350" s="72" t="str">
        <f aca="false">変更管理台帳!$B81</f>
        <v>成果報告会一覧画面</v>
      </c>
      <c r="D350" s="73" t="str">
        <f aca="false">変更管理台帳!$C81</f>
        <v>成果報告会予約が未予約の場合の表示</v>
      </c>
      <c r="E350" s="74" t="str">
        <f aca="false">変更管理台帳!$G81</f>
        <v>企業担当者</v>
      </c>
      <c r="F350" s="75" t="str">
        <f aca="false">変更管理台帳!$K81</f>
        <v>初級</v>
      </c>
      <c r="G350" s="76" t="str">
        <f aca="false">変更管理台帳!$L81</f>
        <v>C</v>
      </c>
      <c r="H350" s="77" t="s">
        <v>31</v>
      </c>
      <c r="I350" s="78" t="n">
        <f aca="false">変更管理台帳!$AX81</f>
        <v>2.14285714285714</v>
      </c>
      <c r="J350" s="79" t="s">
        <v>32</v>
      </c>
      <c r="K350" s="80" t="n">
        <v>45336</v>
      </c>
      <c r="L350" s="81" t="n">
        <f aca="false">IF($K350&lt;&gt;"",WORKDAY($K350,$I350 -0.11,祝日・休校日!$B$3:$B$62),"")</f>
        <v>45338</v>
      </c>
      <c r="M350" s="76"/>
      <c r="N350" s="82" t="n">
        <f aca="false">IF(MAX(O350:DC350)&lt;&gt;0,IF(MAX(O351:DC351)/MAX(O350:DC350)=1,1,MAX(O351:DC351)/MAX(O350:DC350)),0)</f>
        <v>0</v>
      </c>
      <c r="O350" s="83"/>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5"/>
      <c r="AT350" s="86"/>
      <c r="AU350" s="84"/>
      <c r="AV350" s="84"/>
      <c r="AW350" s="84"/>
      <c r="AX350" s="84"/>
      <c r="AY350" s="84"/>
      <c r="AZ350" s="84"/>
      <c r="BA350" s="84"/>
      <c r="BB350" s="84"/>
      <c r="BC350" s="84"/>
      <c r="BD350" s="84"/>
      <c r="BE350" s="84"/>
      <c r="BF350" s="84"/>
      <c r="BG350" s="84"/>
      <c r="BH350" s="84"/>
      <c r="BI350" s="84"/>
      <c r="BJ350" s="84"/>
      <c r="BK350" s="84"/>
      <c r="BL350" s="84"/>
      <c r="BM350" s="84"/>
      <c r="BN350" s="84"/>
      <c r="BO350" s="84"/>
      <c r="BP350" s="84"/>
      <c r="BQ350" s="84"/>
      <c r="BR350" s="84"/>
      <c r="BS350" s="84"/>
      <c r="BT350" s="84"/>
      <c r="BU350" s="84"/>
      <c r="BV350" s="84"/>
      <c r="BW350" s="84"/>
      <c r="BX350" s="85"/>
      <c r="BY350" s="86"/>
      <c r="BZ350" s="84"/>
      <c r="CA350" s="84"/>
      <c r="CB350" s="84"/>
      <c r="CC350" s="84"/>
      <c r="CD350" s="84"/>
      <c r="CE350" s="84"/>
      <c r="CF350" s="84"/>
      <c r="CG350" s="84"/>
      <c r="CH350" s="84"/>
      <c r="CI350" s="84"/>
      <c r="CJ350" s="84"/>
      <c r="CK350" s="84"/>
      <c r="CL350" s="84"/>
      <c r="CM350" s="84"/>
      <c r="CN350" s="84"/>
      <c r="CO350" s="84"/>
      <c r="CP350" s="84"/>
      <c r="CQ350" s="84"/>
      <c r="CR350" s="84"/>
      <c r="CS350" s="84"/>
      <c r="CT350" s="84"/>
      <c r="CU350" s="84"/>
      <c r="CV350" s="84"/>
      <c r="CW350" s="84"/>
      <c r="CX350" s="84"/>
      <c r="CY350" s="84"/>
      <c r="CZ350" s="84"/>
      <c r="DA350" s="84"/>
      <c r="DB350" s="84"/>
      <c r="DC350" s="85"/>
    </row>
    <row r="351" customFormat="false" ht="18.75" hidden="true" customHeight="false" outlineLevel="0" collapsed="false">
      <c r="A351" s="87" t="n">
        <f aca="false">A350</f>
        <v>172</v>
      </c>
      <c r="B351" s="88" t="n">
        <f aca="false">B350</f>
        <v>75</v>
      </c>
      <c r="C351" s="89" t="str">
        <f aca="false">C350</f>
        <v>成果報告会一覧画面</v>
      </c>
      <c r="D351" s="90" t="str">
        <f aca="false">D350</f>
        <v>成果報告会予約が未予約の場合の表示</v>
      </c>
      <c r="E351" s="91" t="str">
        <f aca="false">E350</f>
        <v>企業担当者</v>
      </c>
      <c r="F351" s="91" t="str">
        <f aca="false">F350</f>
        <v>初級</v>
      </c>
      <c r="G351" s="91" t="str">
        <f aca="false">G350</f>
        <v>C</v>
      </c>
      <c r="H351" s="92" t="str">
        <f aca="false">H350</f>
        <v>製造</v>
      </c>
      <c r="I351" s="93" t="n">
        <f aca="false">I350</f>
        <v>2.14285714285714</v>
      </c>
      <c r="J351" s="94" t="s">
        <v>33</v>
      </c>
      <c r="K351" s="110"/>
      <c r="L351" s="96"/>
      <c r="M351" s="97" t="n">
        <f aca="false">M350</f>
        <v>0</v>
      </c>
      <c r="N351" s="98" t="n">
        <f aca="false">N350</f>
        <v>0</v>
      </c>
      <c r="O351" s="83"/>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5"/>
      <c r="AT351" s="86"/>
      <c r="AU351" s="84"/>
      <c r="AV351" s="84"/>
      <c r="AW351" s="84"/>
      <c r="AX351" s="84"/>
      <c r="AY351" s="84"/>
      <c r="AZ351" s="84"/>
      <c r="BA351" s="84"/>
      <c r="BB351" s="84"/>
      <c r="BC351" s="84"/>
      <c r="BD351" s="84"/>
      <c r="BE351" s="84"/>
      <c r="BF351" s="84"/>
      <c r="BG351" s="84"/>
      <c r="BH351" s="84"/>
      <c r="BI351" s="84"/>
      <c r="BJ351" s="84"/>
      <c r="BK351" s="84"/>
      <c r="BL351" s="84"/>
      <c r="BM351" s="84"/>
      <c r="BN351" s="84"/>
      <c r="BO351" s="84"/>
      <c r="BP351" s="84"/>
      <c r="BQ351" s="84"/>
      <c r="BR351" s="84"/>
      <c r="BS351" s="84"/>
      <c r="BT351" s="84"/>
      <c r="BU351" s="84"/>
      <c r="BV351" s="84"/>
      <c r="BW351" s="84"/>
      <c r="BX351" s="85"/>
      <c r="BY351" s="86"/>
      <c r="BZ351" s="84"/>
      <c r="CA351" s="84"/>
      <c r="CB351" s="84"/>
      <c r="CC351" s="84"/>
      <c r="CD351" s="84"/>
      <c r="CE351" s="84"/>
      <c r="CF351" s="84"/>
      <c r="CG351" s="84"/>
      <c r="CH351" s="84"/>
      <c r="CI351" s="84"/>
      <c r="CJ351" s="84"/>
      <c r="CK351" s="84"/>
      <c r="CL351" s="84"/>
      <c r="CM351" s="84"/>
      <c r="CN351" s="84"/>
      <c r="CO351" s="84"/>
      <c r="CP351" s="84"/>
      <c r="CQ351" s="84"/>
      <c r="CR351" s="84"/>
      <c r="CS351" s="84"/>
      <c r="CT351" s="84"/>
      <c r="CU351" s="84"/>
      <c r="CV351" s="84"/>
      <c r="CW351" s="84"/>
      <c r="CX351" s="84"/>
      <c r="CY351" s="84"/>
      <c r="CZ351" s="84"/>
      <c r="DA351" s="84"/>
      <c r="DB351" s="84"/>
      <c r="DC351" s="85"/>
    </row>
    <row r="352" customFormat="false" ht="18.75" hidden="true" customHeight="false" outlineLevel="0" collapsed="false">
      <c r="A352" s="99" t="n">
        <f aca="false">(ROW()-6)/2</f>
        <v>173</v>
      </c>
      <c r="B352" s="100" t="n">
        <f aca="false">B351</f>
        <v>75</v>
      </c>
      <c r="C352" s="101" t="str">
        <f aca="false">C351</f>
        <v>成果報告会一覧画面</v>
      </c>
      <c r="D352" s="102" t="str">
        <f aca="false">D351</f>
        <v>成果報告会予約が未予約の場合の表示</v>
      </c>
      <c r="E352" s="74" t="str">
        <f aca="false">E350</f>
        <v>企業担当者</v>
      </c>
      <c r="F352" s="74" t="str">
        <f aca="false">F350</f>
        <v>初級</v>
      </c>
      <c r="G352" s="74" t="str">
        <f aca="false">G350</f>
        <v>C</v>
      </c>
      <c r="H352" s="103" t="s">
        <v>34</v>
      </c>
      <c r="I352" s="78" t="n">
        <f aca="false">変更管理台帳!$BW81</f>
        <v>2.34285714285714</v>
      </c>
      <c r="J352" s="79" t="s">
        <v>32</v>
      </c>
      <c r="K352" s="81" t="n">
        <f aca="false">IF($L350&lt;&gt;"",WORKDAY($L350,1,祝日・休校日!$B$3:$B$62),"")</f>
        <v>45341</v>
      </c>
      <c r="L352" s="81" t="n">
        <f aca="false">IF($K352&lt;&gt;"",WORKDAY($K352,$I352 -0.11,祝日・休校日!$B$3:$B$62),"")</f>
        <v>45343</v>
      </c>
      <c r="M352" s="76" t="n">
        <f aca="false">M351</f>
        <v>0</v>
      </c>
      <c r="N352" s="82" t="n">
        <f aca="false">IF(MAX(O352:DC352)&lt;&gt;0,IF(MAX(O353:DC353)/MAX(O352:DC352)=1,1,MAX(O353:DC353)/MAX(O352:DC352)),0)</f>
        <v>0</v>
      </c>
      <c r="O352" s="83"/>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5"/>
      <c r="AT352" s="86"/>
      <c r="AU352" s="84"/>
      <c r="AV352" s="84"/>
      <c r="AW352" s="84"/>
      <c r="AX352" s="84"/>
      <c r="AY352" s="84"/>
      <c r="AZ352" s="84"/>
      <c r="BA352" s="84"/>
      <c r="BB352" s="84"/>
      <c r="BC352" s="84"/>
      <c r="BD352" s="84"/>
      <c r="BE352" s="84"/>
      <c r="BF352" s="84"/>
      <c r="BG352" s="84"/>
      <c r="BH352" s="84"/>
      <c r="BI352" s="84"/>
      <c r="BJ352" s="84"/>
      <c r="BK352" s="84"/>
      <c r="BL352" s="84"/>
      <c r="BM352" s="84"/>
      <c r="BN352" s="84"/>
      <c r="BO352" s="84"/>
      <c r="BP352" s="84"/>
      <c r="BQ352" s="84"/>
      <c r="BR352" s="84"/>
      <c r="BS352" s="84"/>
      <c r="BT352" s="84"/>
      <c r="BU352" s="84"/>
      <c r="BV352" s="84"/>
      <c r="BW352" s="84"/>
      <c r="BX352" s="85"/>
      <c r="BY352" s="86"/>
      <c r="BZ352" s="84"/>
      <c r="CA352" s="84"/>
      <c r="CB352" s="84"/>
      <c r="CC352" s="84"/>
      <c r="CD352" s="84"/>
      <c r="CE352" s="84"/>
      <c r="CF352" s="84"/>
      <c r="CG352" s="84"/>
      <c r="CH352" s="84"/>
      <c r="CI352" s="84"/>
      <c r="CJ352" s="84"/>
      <c r="CK352" s="84"/>
      <c r="CL352" s="84"/>
      <c r="CM352" s="84"/>
      <c r="CN352" s="84"/>
      <c r="CO352" s="84"/>
      <c r="CP352" s="84"/>
      <c r="CQ352" s="84"/>
      <c r="CR352" s="84"/>
      <c r="CS352" s="84"/>
      <c r="CT352" s="84"/>
      <c r="CU352" s="84"/>
      <c r="CV352" s="84"/>
      <c r="CW352" s="84"/>
      <c r="CX352" s="84"/>
      <c r="CY352" s="84"/>
      <c r="CZ352" s="84"/>
      <c r="DA352" s="84"/>
      <c r="DB352" s="84"/>
      <c r="DC352" s="85"/>
    </row>
    <row r="353" customFormat="false" ht="18.75" hidden="true" customHeight="false" outlineLevel="0" collapsed="false">
      <c r="A353" s="104" t="n">
        <f aca="false">A352</f>
        <v>173</v>
      </c>
      <c r="B353" s="105" t="n">
        <f aca="false">B352</f>
        <v>75</v>
      </c>
      <c r="C353" s="106" t="str">
        <f aca="false">C352</f>
        <v>成果報告会一覧画面</v>
      </c>
      <c r="D353" s="107" t="str">
        <f aca="false">D352</f>
        <v>成果報告会予約が未予約の場合の表示</v>
      </c>
      <c r="E353" s="91" t="str">
        <f aca="false">E352</f>
        <v>企業担当者</v>
      </c>
      <c r="F353" s="91" t="str">
        <f aca="false">F352</f>
        <v>初級</v>
      </c>
      <c r="G353" s="91" t="str">
        <f aca="false">G352</f>
        <v>C</v>
      </c>
      <c r="H353" s="108" t="str">
        <f aca="false">H352</f>
        <v>試験</v>
      </c>
      <c r="I353" s="109" t="n">
        <f aca="false">I352</f>
        <v>2.34285714285714</v>
      </c>
      <c r="J353" s="94" t="s">
        <v>33</v>
      </c>
      <c r="K353" s="110"/>
      <c r="L353" s="96"/>
      <c r="M353" s="97" t="n">
        <f aca="false">M352</f>
        <v>0</v>
      </c>
      <c r="N353" s="98" t="n">
        <f aca="false">N352</f>
        <v>0</v>
      </c>
      <c r="O353" s="83"/>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5"/>
      <c r="AT353" s="86"/>
      <c r="AU353" s="84"/>
      <c r="AV353" s="84"/>
      <c r="AW353" s="84"/>
      <c r="AX353" s="84"/>
      <c r="AY353" s="84"/>
      <c r="AZ353" s="84"/>
      <c r="BA353" s="84"/>
      <c r="BB353" s="84"/>
      <c r="BC353" s="84"/>
      <c r="BD353" s="84"/>
      <c r="BE353" s="84"/>
      <c r="BF353" s="84"/>
      <c r="BG353" s="84"/>
      <c r="BH353" s="84"/>
      <c r="BI353" s="84"/>
      <c r="BJ353" s="84"/>
      <c r="BK353" s="84"/>
      <c r="BL353" s="84"/>
      <c r="BM353" s="84"/>
      <c r="BN353" s="84"/>
      <c r="BO353" s="84"/>
      <c r="BP353" s="84"/>
      <c r="BQ353" s="84"/>
      <c r="BR353" s="84"/>
      <c r="BS353" s="84"/>
      <c r="BT353" s="84"/>
      <c r="BU353" s="84"/>
      <c r="BV353" s="84"/>
      <c r="BW353" s="84"/>
      <c r="BX353" s="85"/>
      <c r="BY353" s="86"/>
      <c r="BZ353" s="84"/>
      <c r="CA353" s="84"/>
      <c r="CB353" s="84"/>
      <c r="CC353" s="84"/>
      <c r="CD353" s="84"/>
      <c r="CE353" s="84"/>
      <c r="CF353" s="84"/>
      <c r="CG353" s="84"/>
      <c r="CH353" s="84"/>
      <c r="CI353" s="84"/>
      <c r="CJ353" s="84"/>
      <c r="CK353" s="84"/>
      <c r="CL353" s="84"/>
      <c r="CM353" s="84"/>
      <c r="CN353" s="84"/>
      <c r="CO353" s="84"/>
      <c r="CP353" s="84"/>
      <c r="CQ353" s="84"/>
      <c r="CR353" s="84"/>
      <c r="CS353" s="84"/>
      <c r="CT353" s="84"/>
      <c r="CU353" s="84"/>
      <c r="CV353" s="84"/>
      <c r="CW353" s="84"/>
      <c r="CX353" s="84"/>
      <c r="CY353" s="84"/>
      <c r="CZ353" s="84"/>
      <c r="DA353" s="84"/>
      <c r="DB353" s="84"/>
      <c r="DC353" s="85"/>
    </row>
    <row r="354" customFormat="false" ht="24" hidden="true" customHeight="false" outlineLevel="0" collapsed="false">
      <c r="A354" s="70" t="n">
        <f aca="false">(ROW()-6)/2</f>
        <v>174</v>
      </c>
      <c r="B354" s="71" t="n">
        <f aca="false">変更管理台帳!$A82</f>
        <v>76</v>
      </c>
      <c r="C354" s="72" t="str">
        <f aca="false">変更管理台帳!$B82</f>
        <v>成果報告会予約画面(新規予約)</v>
      </c>
      <c r="D354" s="73" t="str">
        <f aca="false">変更管理台帳!$C82</f>
        <v>成果報告会予約画面(新規予約)の新規作成</v>
      </c>
      <c r="E354" s="74" t="str">
        <f aca="false">変更管理台帳!$G82</f>
        <v>企業担当者</v>
      </c>
      <c r="F354" s="75" t="str">
        <f aca="false">変更管理台帳!$K82</f>
        <v>中級</v>
      </c>
      <c r="G354" s="76" t="str">
        <f aca="false">変更管理台帳!$L82</f>
        <v>C</v>
      </c>
      <c r="H354" s="112" t="s">
        <v>36</v>
      </c>
      <c r="I354" s="78" t="n">
        <f aca="false">変更管理台帳!$AE82</f>
        <v>2.17142857142857</v>
      </c>
      <c r="J354" s="79" t="s">
        <v>32</v>
      </c>
      <c r="K354" s="80" t="n">
        <v>45336</v>
      </c>
      <c r="L354" s="81" t="n">
        <f aca="false">IF($K354&lt;&gt;"",WORKDAY($K354,$I354 -0.11,祝日・休校日!$B$3:$B$62),"")</f>
        <v>45338</v>
      </c>
      <c r="M354" s="76"/>
      <c r="N354" s="82" t="n">
        <f aca="false">IF(MAX(O354:DC354)&lt;&gt;0,IF(MAX(O355:DC355)/MAX(O354:DC354)=1,1,MAX(O355:DC355)/MAX(O354:DC354)),0)</f>
        <v>0</v>
      </c>
      <c r="O354" s="83"/>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5"/>
      <c r="AT354" s="86"/>
      <c r="AU354" s="84"/>
      <c r="AV354" s="84"/>
      <c r="AW354" s="84"/>
      <c r="AX354" s="84"/>
      <c r="AY354" s="84"/>
      <c r="AZ354" s="84"/>
      <c r="BA354" s="84"/>
      <c r="BB354" s="84"/>
      <c r="BC354" s="84"/>
      <c r="BD354" s="84"/>
      <c r="BE354" s="84"/>
      <c r="BF354" s="84"/>
      <c r="BG354" s="84"/>
      <c r="BH354" s="84"/>
      <c r="BI354" s="84"/>
      <c r="BJ354" s="84"/>
      <c r="BK354" s="84"/>
      <c r="BL354" s="84"/>
      <c r="BM354" s="84"/>
      <c r="BN354" s="84"/>
      <c r="BO354" s="84"/>
      <c r="BP354" s="84"/>
      <c r="BQ354" s="84"/>
      <c r="BR354" s="84"/>
      <c r="BS354" s="84"/>
      <c r="BT354" s="84"/>
      <c r="BU354" s="84"/>
      <c r="BV354" s="84"/>
      <c r="BW354" s="84"/>
      <c r="BX354" s="85"/>
      <c r="BY354" s="86"/>
      <c r="BZ354" s="84"/>
      <c r="CA354" s="84"/>
      <c r="CB354" s="84"/>
      <c r="CC354" s="84"/>
      <c r="CD354" s="84"/>
      <c r="CE354" s="84"/>
      <c r="CF354" s="84"/>
      <c r="CG354" s="84"/>
      <c r="CH354" s="84"/>
      <c r="CI354" s="84"/>
      <c r="CJ354" s="84"/>
      <c r="CK354" s="84"/>
      <c r="CL354" s="84"/>
      <c r="CM354" s="84"/>
      <c r="CN354" s="84"/>
      <c r="CO354" s="84"/>
      <c r="CP354" s="84"/>
      <c r="CQ354" s="84"/>
      <c r="CR354" s="84"/>
      <c r="CS354" s="84"/>
      <c r="CT354" s="84"/>
      <c r="CU354" s="84"/>
      <c r="CV354" s="84"/>
      <c r="CW354" s="84"/>
      <c r="CX354" s="84"/>
      <c r="CY354" s="84"/>
      <c r="CZ354" s="84"/>
      <c r="DA354" s="84"/>
      <c r="DB354" s="84"/>
      <c r="DC354" s="85"/>
    </row>
    <row r="355" customFormat="false" ht="24" hidden="true" customHeight="false" outlineLevel="0" collapsed="false">
      <c r="A355" s="87" t="n">
        <f aca="false">A354</f>
        <v>174</v>
      </c>
      <c r="B355" s="88" t="n">
        <f aca="false">B354</f>
        <v>76</v>
      </c>
      <c r="C355" s="89" t="str">
        <f aca="false">C354</f>
        <v>成果報告会予約画面(新規予約)</v>
      </c>
      <c r="D355" s="90" t="str">
        <f aca="false">D354</f>
        <v>成果報告会予約画面(新規予約)の新規作成</v>
      </c>
      <c r="E355" s="91" t="str">
        <f aca="false">E354</f>
        <v>企業担当者</v>
      </c>
      <c r="F355" s="91" t="str">
        <f aca="false">F354</f>
        <v>中級</v>
      </c>
      <c r="G355" s="91" t="str">
        <f aca="false">G354</f>
        <v>C</v>
      </c>
      <c r="H355" s="113" t="str">
        <f aca="false">H354</f>
        <v>設計</v>
      </c>
      <c r="I355" s="93" t="n">
        <f aca="false">I354</f>
        <v>2.17142857142857</v>
      </c>
      <c r="J355" s="94" t="s">
        <v>33</v>
      </c>
      <c r="K355" s="95"/>
      <c r="L355" s="96"/>
      <c r="M355" s="97" t="n">
        <f aca="false">M354</f>
        <v>0</v>
      </c>
      <c r="N355" s="98" t="n">
        <f aca="false">N354</f>
        <v>0</v>
      </c>
      <c r="O355" s="83"/>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5"/>
      <c r="AT355" s="86"/>
      <c r="AU355" s="84"/>
      <c r="AV355" s="84"/>
      <c r="AW355" s="84"/>
      <c r="AX355" s="84"/>
      <c r="AY355" s="84"/>
      <c r="AZ355" s="84"/>
      <c r="BA355" s="84"/>
      <c r="BB355" s="84"/>
      <c r="BC355" s="84"/>
      <c r="BD355" s="84"/>
      <c r="BE355" s="84"/>
      <c r="BF355" s="84"/>
      <c r="BG355" s="84"/>
      <c r="BH355" s="84"/>
      <c r="BI355" s="84"/>
      <c r="BJ355" s="84"/>
      <c r="BK355" s="84"/>
      <c r="BL355" s="84"/>
      <c r="BM355" s="84"/>
      <c r="BN355" s="84"/>
      <c r="BO355" s="84"/>
      <c r="BP355" s="84"/>
      <c r="BQ355" s="84"/>
      <c r="BR355" s="84"/>
      <c r="BS355" s="84"/>
      <c r="BT355" s="84"/>
      <c r="BU355" s="84"/>
      <c r="BV355" s="84"/>
      <c r="BW355" s="84"/>
      <c r="BX355" s="85"/>
      <c r="BY355" s="86"/>
      <c r="BZ355" s="84"/>
      <c r="CA355" s="84"/>
      <c r="CB355" s="84"/>
      <c r="CC355" s="84"/>
      <c r="CD355" s="84"/>
      <c r="CE355" s="84"/>
      <c r="CF355" s="84"/>
      <c r="CG355" s="84"/>
      <c r="CH355" s="84"/>
      <c r="CI355" s="84"/>
      <c r="CJ355" s="84"/>
      <c r="CK355" s="84"/>
      <c r="CL355" s="84"/>
      <c r="CM355" s="84"/>
      <c r="CN355" s="84"/>
      <c r="CO355" s="84"/>
      <c r="CP355" s="84"/>
      <c r="CQ355" s="84"/>
      <c r="CR355" s="84"/>
      <c r="CS355" s="84"/>
      <c r="CT355" s="84"/>
      <c r="CU355" s="84"/>
      <c r="CV355" s="84"/>
      <c r="CW355" s="84"/>
      <c r="CX355" s="84"/>
      <c r="CY355" s="84"/>
      <c r="CZ355" s="84"/>
      <c r="DA355" s="84"/>
      <c r="DB355" s="84"/>
      <c r="DC355" s="85"/>
    </row>
    <row r="356" customFormat="false" ht="24" hidden="true" customHeight="false" outlineLevel="0" collapsed="false">
      <c r="A356" s="70" t="n">
        <f aca="false">(ROW()-6)/2</f>
        <v>175</v>
      </c>
      <c r="B356" s="100" t="n">
        <f aca="false">B355</f>
        <v>76</v>
      </c>
      <c r="C356" s="101" t="str">
        <f aca="false">C355</f>
        <v>成果報告会予約画面(新規予約)</v>
      </c>
      <c r="D356" s="102" t="str">
        <f aca="false">D355</f>
        <v>成果報告会予約画面(新規予約)の新規作成</v>
      </c>
      <c r="E356" s="74" t="str">
        <f aca="false">E354</f>
        <v>企業担当者</v>
      </c>
      <c r="F356" s="74" t="str">
        <f aca="false">F354</f>
        <v>中級</v>
      </c>
      <c r="G356" s="74" t="str">
        <f aca="false">G354</f>
        <v>C</v>
      </c>
      <c r="H356" s="77" t="s">
        <v>31</v>
      </c>
      <c r="I356" s="78" t="n">
        <f aca="false">変更管理台帳!$AX82</f>
        <v>2.82857142857143</v>
      </c>
      <c r="J356" s="79" t="s">
        <v>32</v>
      </c>
      <c r="K356" s="81" t="n">
        <f aca="false">IF($L354&lt;&gt;"",WORKDAY($L354,1,祝日・休校日!$B$3:$B$62),"")</f>
        <v>45341</v>
      </c>
      <c r="L356" s="81" t="n">
        <f aca="false">IF($K356&lt;&gt;"",WORKDAY($K356,$I356 -0.11,祝日・休校日!$B$3:$B$62),"")</f>
        <v>45343</v>
      </c>
      <c r="M356" s="76" t="n">
        <f aca="false">M355</f>
        <v>0</v>
      </c>
      <c r="N356" s="82" t="n">
        <f aca="false">IF(MAX(O356:DC356)&lt;&gt;0,IF(MAX(O357:DC357)/MAX(O356:DC356)=1,1,MAX(O357:DC357)/MAX(O356:DC356)),0)</f>
        <v>0</v>
      </c>
      <c r="O356" s="83"/>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5"/>
      <c r="AT356" s="86"/>
      <c r="AU356" s="84"/>
      <c r="AV356" s="84"/>
      <c r="AW356" s="84"/>
      <c r="AX356" s="84"/>
      <c r="AY356" s="84"/>
      <c r="AZ356" s="84"/>
      <c r="BA356" s="84"/>
      <c r="BB356" s="84"/>
      <c r="BC356" s="84"/>
      <c r="BD356" s="84"/>
      <c r="BE356" s="84"/>
      <c r="BF356" s="84"/>
      <c r="BG356" s="84"/>
      <c r="BH356" s="84"/>
      <c r="BI356" s="84"/>
      <c r="BJ356" s="84"/>
      <c r="BK356" s="84"/>
      <c r="BL356" s="84"/>
      <c r="BM356" s="84"/>
      <c r="BN356" s="84"/>
      <c r="BO356" s="84"/>
      <c r="BP356" s="84"/>
      <c r="BQ356" s="84"/>
      <c r="BR356" s="84"/>
      <c r="BS356" s="84"/>
      <c r="BT356" s="84"/>
      <c r="BU356" s="84"/>
      <c r="BV356" s="84"/>
      <c r="BW356" s="84"/>
      <c r="BX356" s="85"/>
      <c r="BY356" s="86"/>
      <c r="BZ356" s="84"/>
      <c r="CA356" s="84"/>
      <c r="CB356" s="84"/>
      <c r="CC356" s="84"/>
      <c r="CD356" s="84"/>
      <c r="CE356" s="84"/>
      <c r="CF356" s="84"/>
      <c r="CG356" s="84"/>
      <c r="CH356" s="84"/>
      <c r="CI356" s="84"/>
      <c r="CJ356" s="84"/>
      <c r="CK356" s="84"/>
      <c r="CL356" s="84"/>
      <c r="CM356" s="84"/>
      <c r="CN356" s="84"/>
      <c r="CO356" s="84"/>
      <c r="CP356" s="84"/>
      <c r="CQ356" s="84"/>
      <c r="CR356" s="84"/>
      <c r="CS356" s="84"/>
      <c r="CT356" s="84"/>
      <c r="CU356" s="84"/>
      <c r="CV356" s="84"/>
      <c r="CW356" s="84"/>
      <c r="CX356" s="84"/>
      <c r="CY356" s="84"/>
      <c r="CZ356" s="84"/>
      <c r="DA356" s="84"/>
      <c r="DB356" s="84"/>
      <c r="DC356" s="85"/>
    </row>
    <row r="357" customFormat="false" ht="24" hidden="true" customHeight="false" outlineLevel="0" collapsed="false">
      <c r="A357" s="87" t="n">
        <f aca="false">A356</f>
        <v>175</v>
      </c>
      <c r="B357" s="105" t="n">
        <f aca="false">B356</f>
        <v>76</v>
      </c>
      <c r="C357" s="106" t="str">
        <f aca="false">C356</f>
        <v>成果報告会予約画面(新規予約)</v>
      </c>
      <c r="D357" s="107" t="str">
        <f aca="false">D356</f>
        <v>成果報告会予約画面(新規予約)の新規作成</v>
      </c>
      <c r="E357" s="91" t="str">
        <f aca="false">E356</f>
        <v>企業担当者</v>
      </c>
      <c r="F357" s="91" t="str">
        <f aca="false">F356</f>
        <v>中級</v>
      </c>
      <c r="G357" s="91" t="str">
        <f aca="false">G356</f>
        <v>C</v>
      </c>
      <c r="H357" s="92" t="str">
        <f aca="false">H356</f>
        <v>製造</v>
      </c>
      <c r="I357" s="93" t="n">
        <f aca="false">I356</f>
        <v>2.82857142857143</v>
      </c>
      <c r="J357" s="94" t="s">
        <v>33</v>
      </c>
      <c r="K357" s="110"/>
      <c r="L357" s="96"/>
      <c r="M357" s="97" t="n">
        <f aca="false">M356</f>
        <v>0</v>
      </c>
      <c r="N357" s="98" t="n">
        <f aca="false">N356</f>
        <v>0</v>
      </c>
      <c r="O357" s="83"/>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5"/>
      <c r="AT357" s="86"/>
      <c r="AU357" s="84"/>
      <c r="AV357" s="84"/>
      <c r="AW357" s="84"/>
      <c r="AX357" s="84"/>
      <c r="AY357" s="84"/>
      <c r="AZ357" s="84"/>
      <c r="BA357" s="84"/>
      <c r="BB357" s="84"/>
      <c r="BC357" s="84"/>
      <c r="BD357" s="84"/>
      <c r="BE357" s="84"/>
      <c r="BF357" s="84"/>
      <c r="BG357" s="84"/>
      <c r="BH357" s="84"/>
      <c r="BI357" s="84"/>
      <c r="BJ357" s="84"/>
      <c r="BK357" s="84"/>
      <c r="BL357" s="84"/>
      <c r="BM357" s="84"/>
      <c r="BN357" s="84"/>
      <c r="BO357" s="84"/>
      <c r="BP357" s="84"/>
      <c r="BQ357" s="84"/>
      <c r="BR357" s="84"/>
      <c r="BS357" s="84"/>
      <c r="BT357" s="84"/>
      <c r="BU357" s="84"/>
      <c r="BV357" s="84"/>
      <c r="BW357" s="84"/>
      <c r="BX357" s="85"/>
      <c r="BY357" s="86"/>
      <c r="BZ357" s="84"/>
      <c r="CA357" s="84"/>
      <c r="CB357" s="84"/>
      <c r="CC357" s="84"/>
      <c r="CD357" s="84"/>
      <c r="CE357" s="84"/>
      <c r="CF357" s="84"/>
      <c r="CG357" s="84"/>
      <c r="CH357" s="84"/>
      <c r="CI357" s="84"/>
      <c r="CJ357" s="84"/>
      <c r="CK357" s="84"/>
      <c r="CL357" s="84"/>
      <c r="CM357" s="84"/>
      <c r="CN357" s="84"/>
      <c r="CO357" s="84"/>
      <c r="CP357" s="84"/>
      <c r="CQ357" s="84"/>
      <c r="CR357" s="84"/>
      <c r="CS357" s="84"/>
      <c r="CT357" s="84"/>
      <c r="CU357" s="84"/>
      <c r="CV357" s="84"/>
      <c r="CW357" s="84"/>
      <c r="CX357" s="84"/>
      <c r="CY357" s="84"/>
      <c r="CZ357" s="84"/>
      <c r="DA357" s="84"/>
      <c r="DB357" s="84"/>
      <c r="DC357" s="85"/>
    </row>
    <row r="358" customFormat="false" ht="24" hidden="true" customHeight="false" outlineLevel="0" collapsed="false">
      <c r="A358" s="99" t="n">
        <f aca="false">(ROW()-6)/2</f>
        <v>176</v>
      </c>
      <c r="B358" s="100" t="n">
        <f aca="false">B357</f>
        <v>76</v>
      </c>
      <c r="C358" s="101" t="str">
        <f aca="false">C357</f>
        <v>成果報告会予約画面(新規予約)</v>
      </c>
      <c r="D358" s="102" t="str">
        <f aca="false">D357</f>
        <v>成果報告会予約画面(新規予約)の新規作成</v>
      </c>
      <c r="E358" s="74" t="str">
        <f aca="false">E356</f>
        <v>企業担当者</v>
      </c>
      <c r="F358" s="74" t="str">
        <f aca="false">F356</f>
        <v>中級</v>
      </c>
      <c r="G358" s="74" t="str">
        <f aca="false">G356</f>
        <v>C</v>
      </c>
      <c r="H358" s="103" t="s">
        <v>34</v>
      </c>
      <c r="I358" s="78" t="n">
        <f aca="false">変更管理台帳!$BW82</f>
        <v>2.77142857142857</v>
      </c>
      <c r="J358" s="79" t="s">
        <v>32</v>
      </c>
      <c r="K358" s="81" t="n">
        <f aca="false">IF($L356&lt;&gt;"",WORKDAY($L356,1,祝日・休校日!$B$3:$B$62),"")</f>
        <v>45344</v>
      </c>
      <c r="L358" s="81" t="n">
        <f aca="false">IF($K358&lt;&gt;"",WORKDAY($K358,$I358 -0.11,祝日・休校日!$B$3:$B$62),"")</f>
        <v>45349</v>
      </c>
      <c r="M358" s="76" t="n">
        <f aca="false">M357</f>
        <v>0</v>
      </c>
      <c r="N358" s="82" t="n">
        <f aca="false">IF(MAX(O358:DC358)&lt;&gt;0,IF(MAX(O359:DC359)/MAX(O358:DC358)=1,1,MAX(O359:DC359)/MAX(O358:DC358)),0)</f>
        <v>0</v>
      </c>
      <c r="O358" s="83"/>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5"/>
      <c r="AT358" s="86"/>
      <c r="AU358" s="84"/>
      <c r="AV358" s="84"/>
      <c r="AW358" s="84"/>
      <c r="AX358" s="84"/>
      <c r="AY358" s="84"/>
      <c r="AZ358" s="84"/>
      <c r="BA358" s="84"/>
      <c r="BB358" s="84"/>
      <c r="BC358" s="84"/>
      <c r="BD358" s="84"/>
      <c r="BE358" s="84"/>
      <c r="BF358" s="84"/>
      <c r="BG358" s="84"/>
      <c r="BH358" s="84"/>
      <c r="BI358" s="84"/>
      <c r="BJ358" s="84"/>
      <c r="BK358" s="84"/>
      <c r="BL358" s="84"/>
      <c r="BM358" s="84"/>
      <c r="BN358" s="84"/>
      <c r="BO358" s="84"/>
      <c r="BP358" s="84"/>
      <c r="BQ358" s="84"/>
      <c r="BR358" s="84"/>
      <c r="BS358" s="84"/>
      <c r="BT358" s="84"/>
      <c r="BU358" s="84"/>
      <c r="BV358" s="84"/>
      <c r="BW358" s="84"/>
      <c r="BX358" s="85"/>
      <c r="BY358" s="86"/>
      <c r="BZ358" s="84"/>
      <c r="CA358" s="84"/>
      <c r="CB358" s="84"/>
      <c r="CC358" s="84"/>
      <c r="CD358" s="84"/>
      <c r="CE358" s="84"/>
      <c r="CF358" s="84"/>
      <c r="CG358" s="84"/>
      <c r="CH358" s="84"/>
      <c r="CI358" s="84"/>
      <c r="CJ358" s="84"/>
      <c r="CK358" s="84"/>
      <c r="CL358" s="84"/>
      <c r="CM358" s="84"/>
      <c r="CN358" s="84"/>
      <c r="CO358" s="84"/>
      <c r="CP358" s="84"/>
      <c r="CQ358" s="84"/>
      <c r="CR358" s="84"/>
      <c r="CS358" s="84"/>
      <c r="CT358" s="84"/>
      <c r="CU358" s="84"/>
      <c r="CV358" s="84"/>
      <c r="CW358" s="84"/>
      <c r="CX358" s="84"/>
      <c r="CY358" s="84"/>
      <c r="CZ358" s="84"/>
      <c r="DA358" s="84"/>
      <c r="DB358" s="84"/>
      <c r="DC358" s="85"/>
    </row>
    <row r="359" customFormat="false" ht="24" hidden="true" customHeight="false" outlineLevel="0" collapsed="false">
      <c r="A359" s="104" t="n">
        <f aca="false">A358</f>
        <v>176</v>
      </c>
      <c r="B359" s="105" t="n">
        <f aca="false">B358</f>
        <v>76</v>
      </c>
      <c r="C359" s="106" t="str">
        <f aca="false">C358</f>
        <v>成果報告会予約画面(新規予約)</v>
      </c>
      <c r="D359" s="107" t="str">
        <f aca="false">D358</f>
        <v>成果報告会予約画面(新規予約)の新規作成</v>
      </c>
      <c r="E359" s="91" t="str">
        <f aca="false">E358</f>
        <v>企業担当者</v>
      </c>
      <c r="F359" s="91" t="str">
        <f aca="false">F358</f>
        <v>中級</v>
      </c>
      <c r="G359" s="91" t="str">
        <f aca="false">G358</f>
        <v>C</v>
      </c>
      <c r="H359" s="108" t="str">
        <f aca="false">H358</f>
        <v>試験</v>
      </c>
      <c r="I359" s="109" t="n">
        <f aca="false">I358</f>
        <v>2.77142857142857</v>
      </c>
      <c r="J359" s="94" t="s">
        <v>33</v>
      </c>
      <c r="K359" s="110"/>
      <c r="L359" s="96"/>
      <c r="M359" s="97" t="n">
        <f aca="false">M358</f>
        <v>0</v>
      </c>
      <c r="N359" s="98" t="n">
        <f aca="false">N358</f>
        <v>0</v>
      </c>
      <c r="O359" s="83"/>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5"/>
      <c r="AT359" s="86"/>
      <c r="AU359" s="84"/>
      <c r="AV359" s="84"/>
      <c r="AW359" s="84"/>
      <c r="AX359" s="84"/>
      <c r="AY359" s="84"/>
      <c r="AZ359" s="84"/>
      <c r="BA359" s="84"/>
      <c r="BB359" s="84"/>
      <c r="BC359" s="84"/>
      <c r="BD359" s="84"/>
      <c r="BE359" s="84"/>
      <c r="BF359" s="84"/>
      <c r="BG359" s="84"/>
      <c r="BH359" s="84"/>
      <c r="BI359" s="84"/>
      <c r="BJ359" s="84"/>
      <c r="BK359" s="84"/>
      <c r="BL359" s="84"/>
      <c r="BM359" s="84"/>
      <c r="BN359" s="84"/>
      <c r="BO359" s="84"/>
      <c r="BP359" s="84"/>
      <c r="BQ359" s="84"/>
      <c r="BR359" s="84"/>
      <c r="BS359" s="84"/>
      <c r="BT359" s="84"/>
      <c r="BU359" s="84"/>
      <c r="BV359" s="84"/>
      <c r="BW359" s="84"/>
      <c r="BX359" s="85"/>
      <c r="BY359" s="86"/>
      <c r="BZ359" s="84"/>
      <c r="CA359" s="84"/>
      <c r="CB359" s="84"/>
      <c r="CC359" s="84"/>
      <c r="CD359" s="84"/>
      <c r="CE359" s="84"/>
      <c r="CF359" s="84"/>
      <c r="CG359" s="84"/>
      <c r="CH359" s="84"/>
      <c r="CI359" s="84"/>
      <c r="CJ359" s="84"/>
      <c r="CK359" s="84"/>
      <c r="CL359" s="84"/>
      <c r="CM359" s="84"/>
      <c r="CN359" s="84"/>
      <c r="CO359" s="84"/>
      <c r="CP359" s="84"/>
      <c r="CQ359" s="84"/>
      <c r="CR359" s="84"/>
      <c r="CS359" s="84"/>
      <c r="CT359" s="84"/>
      <c r="CU359" s="84"/>
      <c r="CV359" s="84"/>
      <c r="CW359" s="84"/>
      <c r="CX359" s="84"/>
      <c r="CY359" s="84"/>
      <c r="CZ359" s="84"/>
      <c r="DA359" s="84"/>
      <c r="DB359" s="84"/>
      <c r="DC359" s="85"/>
    </row>
    <row r="360" customFormat="false" ht="24" hidden="true" customHeight="false" outlineLevel="0" collapsed="false">
      <c r="A360" s="70" t="n">
        <f aca="false">(ROW()-6)/2</f>
        <v>177</v>
      </c>
      <c r="B360" s="71" t="n">
        <f aca="false">変更管理台帳!$A83</f>
        <v>77</v>
      </c>
      <c r="C360" s="72" t="str">
        <f aca="false">変更管理台帳!$B83</f>
        <v>成果報告会予約画面(予約変更)</v>
      </c>
      <c r="D360" s="73" t="str">
        <f aca="false">変更管理台帳!$C83</f>
        <v>成果報告会予約画面(予約変更)の新規作成</v>
      </c>
      <c r="E360" s="74" t="str">
        <f aca="false">変更管理台帳!$G83</f>
        <v>企業担当者</v>
      </c>
      <c r="F360" s="75" t="str">
        <f aca="false">変更管理台帳!$K83</f>
        <v>初級</v>
      </c>
      <c r="G360" s="76" t="str">
        <f aca="false">変更管理台帳!$L83</f>
        <v>C</v>
      </c>
      <c r="H360" s="112" t="s">
        <v>36</v>
      </c>
      <c r="I360" s="78" t="n">
        <f aca="false">変更管理台帳!$AE83</f>
        <v>1.65714285714286</v>
      </c>
      <c r="J360" s="79" t="s">
        <v>32</v>
      </c>
      <c r="K360" s="80" t="n">
        <v>45336</v>
      </c>
      <c r="L360" s="81" t="n">
        <f aca="false">IF($K360&lt;&gt;"",WORKDAY($K360,$I360 -0.11,祝日・休校日!$B$3:$B$62),"")</f>
        <v>45337</v>
      </c>
      <c r="M360" s="76"/>
      <c r="N360" s="82" t="n">
        <f aca="false">IF(MAX(O360:DC360)&lt;&gt;0,IF(MAX(O361:DC361)/MAX(O360:DC360)=1,1,MAX(O361:DC361)/MAX(O360:DC360)),0)</f>
        <v>0</v>
      </c>
      <c r="O360" s="83"/>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5"/>
      <c r="AT360" s="86"/>
      <c r="AU360" s="84"/>
      <c r="AV360" s="84"/>
      <c r="AW360" s="84"/>
      <c r="AX360" s="84"/>
      <c r="AY360" s="84"/>
      <c r="AZ360" s="84"/>
      <c r="BA360" s="84"/>
      <c r="BB360" s="84"/>
      <c r="BC360" s="84"/>
      <c r="BD360" s="84"/>
      <c r="BE360" s="84"/>
      <c r="BF360" s="84"/>
      <c r="BG360" s="84"/>
      <c r="BH360" s="84"/>
      <c r="BI360" s="84"/>
      <c r="BJ360" s="84"/>
      <c r="BK360" s="84"/>
      <c r="BL360" s="84"/>
      <c r="BM360" s="84"/>
      <c r="BN360" s="84"/>
      <c r="BO360" s="84"/>
      <c r="BP360" s="84"/>
      <c r="BQ360" s="84"/>
      <c r="BR360" s="84"/>
      <c r="BS360" s="84"/>
      <c r="BT360" s="84"/>
      <c r="BU360" s="84"/>
      <c r="BV360" s="84"/>
      <c r="BW360" s="84"/>
      <c r="BX360" s="85"/>
      <c r="BY360" s="86"/>
      <c r="BZ360" s="84"/>
      <c r="CA360" s="84"/>
      <c r="CB360" s="84"/>
      <c r="CC360" s="84"/>
      <c r="CD360" s="84"/>
      <c r="CE360" s="84"/>
      <c r="CF360" s="84"/>
      <c r="CG360" s="84"/>
      <c r="CH360" s="84"/>
      <c r="CI360" s="84"/>
      <c r="CJ360" s="84"/>
      <c r="CK360" s="84"/>
      <c r="CL360" s="84"/>
      <c r="CM360" s="84"/>
      <c r="CN360" s="84"/>
      <c r="CO360" s="84"/>
      <c r="CP360" s="84"/>
      <c r="CQ360" s="84"/>
      <c r="CR360" s="84"/>
      <c r="CS360" s="84"/>
      <c r="CT360" s="84"/>
      <c r="CU360" s="84"/>
      <c r="CV360" s="84"/>
      <c r="CW360" s="84"/>
      <c r="CX360" s="84"/>
      <c r="CY360" s="84"/>
      <c r="CZ360" s="84"/>
      <c r="DA360" s="84"/>
      <c r="DB360" s="84"/>
      <c r="DC360" s="85"/>
    </row>
    <row r="361" customFormat="false" ht="24" hidden="true" customHeight="false" outlineLevel="0" collapsed="false">
      <c r="A361" s="87" t="n">
        <f aca="false">A360</f>
        <v>177</v>
      </c>
      <c r="B361" s="88" t="n">
        <f aca="false">B360</f>
        <v>77</v>
      </c>
      <c r="C361" s="89" t="str">
        <f aca="false">C360</f>
        <v>成果報告会予約画面(予約変更)</v>
      </c>
      <c r="D361" s="90" t="str">
        <f aca="false">D360</f>
        <v>成果報告会予約画面(予約変更)の新規作成</v>
      </c>
      <c r="E361" s="91" t="str">
        <f aca="false">E360</f>
        <v>企業担当者</v>
      </c>
      <c r="F361" s="91" t="str">
        <f aca="false">F360</f>
        <v>初級</v>
      </c>
      <c r="G361" s="91" t="str">
        <f aca="false">G360</f>
        <v>C</v>
      </c>
      <c r="H361" s="113" t="str">
        <f aca="false">H360</f>
        <v>設計</v>
      </c>
      <c r="I361" s="93" t="n">
        <f aca="false">I360</f>
        <v>1.65714285714286</v>
      </c>
      <c r="J361" s="94" t="s">
        <v>33</v>
      </c>
      <c r="K361" s="95"/>
      <c r="L361" s="96"/>
      <c r="M361" s="97" t="n">
        <f aca="false">M360</f>
        <v>0</v>
      </c>
      <c r="N361" s="98" t="n">
        <f aca="false">N360</f>
        <v>0</v>
      </c>
      <c r="O361" s="83"/>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5"/>
      <c r="AT361" s="86"/>
      <c r="AU361" s="84"/>
      <c r="AV361" s="84"/>
      <c r="AW361" s="84"/>
      <c r="AX361" s="84"/>
      <c r="AY361" s="84"/>
      <c r="AZ361" s="84"/>
      <c r="BA361" s="84"/>
      <c r="BB361" s="84"/>
      <c r="BC361" s="84"/>
      <c r="BD361" s="84"/>
      <c r="BE361" s="84"/>
      <c r="BF361" s="84"/>
      <c r="BG361" s="84"/>
      <c r="BH361" s="84"/>
      <c r="BI361" s="84"/>
      <c r="BJ361" s="84"/>
      <c r="BK361" s="84"/>
      <c r="BL361" s="84"/>
      <c r="BM361" s="84"/>
      <c r="BN361" s="84"/>
      <c r="BO361" s="84"/>
      <c r="BP361" s="84"/>
      <c r="BQ361" s="84"/>
      <c r="BR361" s="84"/>
      <c r="BS361" s="84"/>
      <c r="BT361" s="84"/>
      <c r="BU361" s="84"/>
      <c r="BV361" s="84"/>
      <c r="BW361" s="84"/>
      <c r="BX361" s="85"/>
      <c r="BY361" s="86"/>
      <c r="BZ361" s="84"/>
      <c r="CA361" s="84"/>
      <c r="CB361" s="84"/>
      <c r="CC361" s="84"/>
      <c r="CD361" s="84"/>
      <c r="CE361" s="84"/>
      <c r="CF361" s="84"/>
      <c r="CG361" s="84"/>
      <c r="CH361" s="84"/>
      <c r="CI361" s="84"/>
      <c r="CJ361" s="84"/>
      <c r="CK361" s="84"/>
      <c r="CL361" s="84"/>
      <c r="CM361" s="84"/>
      <c r="CN361" s="84"/>
      <c r="CO361" s="84"/>
      <c r="CP361" s="84"/>
      <c r="CQ361" s="84"/>
      <c r="CR361" s="84"/>
      <c r="CS361" s="84"/>
      <c r="CT361" s="84"/>
      <c r="CU361" s="84"/>
      <c r="CV361" s="84"/>
      <c r="CW361" s="84"/>
      <c r="CX361" s="84"/>
      <c r="CY361" s="84"/>
      <c r="CZ361" s="84"/>
      <c r="DA361" s="84"/>
      <c r="DB361" s="84"/>
      <c r="DC361" s="85"/>
    </row>
    <row r="362" customFormat="false" ht="24" hidden="true" customHeight="false" outlineLevel="0" collapsed="false">
      <c r="A362" s="70" t="n">
        <f aca="false">(ROW()-6)/2</f>
        <v>178</v>
      </c>
      <c r="B362" s="100" t="n">
        <f aca="false">B361</f>
        <v>77</v>
      </c>
      <c r="C362" s="101" t="str">
        <f aca="false">C361</f>
        <v>成果報告会予約画面(予約変更)</v>
      </c>
      <c r="D362" s="102" t="str">
        <f aca="false">D361</f>
        <v>成果報告会予約画面(予約変更)の新規作成</v>
      </c>
      <c r="E362" s="74" t="str">
        <f aca="false">E360</f>
        <v>企業担当者</v>
      </c>
      <c r="F362" s="74" t="str">
        <f aca="false">F360</f>
        <v>初級</v>
      </c>
      <c r="G362" s="74" t="str">
        <f aca="false">G360</f>
        <v>C</v>
      </c>
      <c r="H362" s="77" t="s">
        <v>31</v>
      </c>
      <c r="I362" s="78" t="n">
        <f aca="false">変更管理台帳!$AX83</f>
        <v>1.54285714285714</v>
      </c>
      <c r="J362" s="79" t="s">
        <v>32</v>
      </c>
      <c r="K362" s="81" t="n">
        <f aca="false">IF($L360&lt;&gt;"",WORKDAY($L360,1,祝日・休校日!$B$3:$B$62),"")</f>
        <v>45338</v>
      </c>
      <c r="L362" s="81" t="n">
        <f aca="false">IF($K362&lt;&gt;"",WORKDAY($K362,$I362 -0.11,祝日・休校日!$B$3:$B$62),"")</f>
        <v>45341</v>
      </c>
      <c r="M362" s="76" t="n">
        <f aca="false">M361</f>
        <v>0</v>
      </c>
      <c r="N362" s="82" t="n">
        <f aca="false">IF(MAX(O362:DC362)&lt;&gt;0,IF(MAX(O363:DC363)/MAX(O362:DC362)=1,1,MAX(O363:DC363)/MAX(O362:DC362)),0)</f>
        <v>0</v>
      </c>
      <c r="O362" s="83"/>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5"/>
      <c r="AT362" s="86"/>
      <c r="AU362" s="84"/>
      <c r="AV362" s="84"/>
      <c r="AW362" s="84"/>
      <c r="AX362" s="84"/>
      <c r="AY362" s="84"/>
      <c r="AZ362" s="84"/>
      <c r="BA362" s="84"/>
      <c r="BB362" s="84"/>
      <c r="BC362" s="84"/>
      <c r="BD362" s="84"/>
      <c r="BE362" s="84"/>
      <c r="BF362" s="84"/>
      <c r="BG362" s="84"/>
      <c r="BH362" s="84"/>
      <c r="BI362" s="84"/>
      <c r="BJ362" s="84"/>
      <c r="BK362" s="84"/>
      <c r="BL362" s="84"/>
      <c r="BM362" s="84"/>
      <c r="BN362" s="84"/>
      <c r="BO362" s="84"/>
      <c r="BP362" s="84"/>
      <c r="BQ362" s="84"/>
      <c r="BR362" s="84"/>
      <c r="BS362" s="84"/>
      <c r="BT362" s="84"/>
      <c r="BU362" s="84"/>
      <c r="BV362" s="84"/>
      <c r="BW362" s="84"/>
      <c r="BX362" s="85"/>
      <c r="BY362" s="86"/>
      <c r="BZ362" s="84"/>
      <c r="CA362" s="84"/>
      <c r="CB362" s="84"/>
      <c r="CC362" s="84"/>
      <c r="CD362" s="84"/>
      <c r="CE362" s="84"/>
      <c r="CF362" s="84"/>
      <c r="CG362" s="84"/>
      <c r="CH362" s="84"/>
      <c r="CI362" s="84"/>
      <c r="CJ362" s="84"/>
      <c r="CK362" s="84"/>
      <c r="CL362" s="84"/>
      <c r="CM362" s="84"/>
      <c r="CN362" s="84"/>
      <c r="CO362" s="84"/>
      <c r="CP362" s="84"/>
      <c r="CQ362" s="84"/>
      <c r="CR362" s="84"/>
      <c r="CS362" s="84"/>
      <c r="CT362" s="84"/>
      <c r="CU362" s="84"/>
      <c r="CV362" s="84"/>
      <c r="CW362" s="84"/>
      <c r="CX362" s="84"/>
      <c r="CY362" s="84"/>
      <c r="CZ362" s="84"/>
      <c r="DA362" s="84"/>
      <c r="DB362" s="84"/>
      <c r="DC362" s="85"/>
    </row>
    <row r="363" customFormat="false" ht="24" hidden="true" customHeight="false" outlineLevel="0" collapsed="false">
      <c r="A363" s="87" t="n">
        <f aca="false">A362</f>
        <v>178</v>
      </c>
      <c r="B363" s="105" t="n">
        <f aca="false">B362</f>
        <v>77</v>
      </c>
      <c r="C363" s="106" t="str">
        <f aca="false">C362</f>
        <v>成果報告会予約画面(予約変更)</v>
      </c>
      <c r="D363" s="107" t="str">
        <f aca="false">D362</f>
        <v>成果報告会予約画面(予約変更)の新規作成</v>
      </c>
      <c r="E363" s="91" t="str">
        <f aca="false">E362</f>
        <v>企業担当者</v>
      </c>
      <c r="F363" s="91" t="str">
        <f aca="false">F362</f>
        <v>初級</v>
      </c>
      <c r="G363" s="91" t="str">
        <f aca="false">G362</f>
        <v>C</v>
      </c>
      <c r="H363" s="92" t="str">
        <f aca="false">H362</f>
        <v>製造</v>
      </c>
      <c r="I363" s="93" t="n">
        <f aca="false">I362</f>
        <v>1.54285714285714</v>
      </c>
      <c r="J363" s="94" t="s">
        <v>33</v>
      </c>
      <c r="K363" s="110"/>
      <c r="L363" s="96"/>
      <c r="M363" s="97" t="n">
        <f aca="false">M362</f>
        <v>0</v>
      </c>
      <c r="N363" s="98" t="n">
        <f aca="false">N362</f>
        <v>0</v>
      </c>
      <c r="O363" s="83"/>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5"/>
      <c r="AT363" s="86"/>
      <c r="AU363" s="84"/>
      <c r="AV363" s="84"/>
      <c r="AW363" s="84"/>
      <c r="AX363" s="84"/>
      <c r="AY363" s="84"/>
      <c r="AZ363" s="84"/>
      <c r="BA363" s="84"/>
      <c r="BB363" s="84"/>
      <c r="BC363" s="84"/>
      <c r="BD363" s="84"/>
      <c r="BE363" s="84"/>
      <c r="BF363" s="84"/>
      <c r="BG363" s="84"/>
      <c r="BH363" s="84"/>
      <c r="BI363" s="84"/>
      <c r="BJ363" s="84"/>
      <c r="BK363" s="84"/>
      <c r="BL363" s="84"/>
      <c r="BM363" s="84"/>
      <c r="BN363" s="84"/>
      <c r="BO363" s="84"/>
      <c r="BP363" s="84"/>
      <c r="BQ363" s="84"/>
      <c r="BR363" s="84"/>
      <c r="BS363" s="84"/>
      <c r="BT363" s="84"/>
      <c r="BU363" s="84"/>
      <c r="BV363" s="84"/>
      <c r="BW363" s="84"/>
      <c r="BX363" s="85"/>
      <c r="BY363" s="86"/>
      <c r="BZ363" s="84"/>
      <c r="CA363" s="84"/>
      <c r="CB363" s="84"/>
      <c r="CC363" s="84"/>
      <c r="CD363" s="84"/>
      <c r="CE363" s="84"/>
      <c r="CF363" s="84"/>
      <c r="CG363" s="84"/>
      <c r="CH363" s="84"/>
      <c r="CI363" s="84"/>
      <c r="CJ363" s="84"/>
      <c r="CK363" s="84"/>
      <c r="CL363" s="84"/>
      <c r="CM363" s="84"/>
      <c r="CN363" s="84"/>
      <c r="CO363" s="84"/>
      <c r="CP363" s="84"/>
      <c r="CQ363" s="84"/>
      <c r="CR363" s="84"/>
      <c r="CS363" s="84"/>
      <c r="CT363" s="84"/>
      <c r="CU363" s="84"/>
      <c r="CV363" s="84"/>
      <c r="CW363" s="84"/>
      <c r="CX363" s="84"/>
      <c r="CY363" s="84"/>
      <c r="CZ363" s="84"/>
      <c r="DA363" s="84"/>
      <c r="DB363" s="84"/>
      <c r="DC363" s="85"/>
    </row>
    <row r="364" customFormat="false" ht="24" hidden="true" customHeight="false" outlineLevel="0" collapsed="false">
      <c r="A364" s="99" t="n">
        <f aca="false">(ROW()-6)/2</f>
        <v>179</v>
      </c>
      <c r="B364" s="100" t="n">
        <f aca="false">B363</f>
        <v>77</v>
      </c>
      <c r="C364" s="101" t="str">
        <f aca="false">C363</f>
        <v>成果報告会予約画面(予約変更)</v>
      </c>
      <c r="D364" s="102" t="str">
        <f aca="false">D363</f>
        <v>成果報告会予約画面(予約変更)の新規作成</v>
      </c>
      <c r="E364" s="74" t="str">
        <f aca="false">E362</f>
        <v>企業担当者</v>
      </c>
      <c r="F364" s="74" t="str">
        <f aca="false">F362</f>
        <v>初級</v>
      </c>
      <c r="G364" s="74" t="str">
        <f aca="false">G362</f>
        <v>C</v>
      </c>
      <c r="H364" s="103" t="s">
        <v>34</v>
      </c>
      <c r="I364" s="78" t="n">
        <f aca="false">変更管理台帳!$BW83</f>
        <v>2.34285714285714</v>
      </c>
      <c r="J364" s="79" t="s">
        <v>32</v>
      </c>
      <c r="K364" s="81" t="n">
        <f aca="false">IF($L362&lt;&gt;"",WORKDAY($L362,1,祝日・休校日!$B$3:$B$62),"")</f>
        <v>45342</v>
      </c>
      <c r="L364" s="81" t="n">
        <f aca="false">IF($K364&lt;&gt;"",WORKDAY($K364,$I364 -0.11,祝日・休校日!$B$3:$B$62),"")</f>
        <v>45344</v>
      </c>
      <c r="M364" s="76" t="n">
        <f aca="false">M363</f>
        <v>0</v>
      </c>
      <c r="N364" s="82" t="n">
        <f aca="false">IF(MAX(O364:DC364)&lt;&gt;0,IF(MAX(O365:DC365)/MAX(O364:DC364)=1,1,MAX(O365:DC365)/MAX(O364:DC364)),0)</f>
        <v>0</v>
      </c>
      <c r="O364" s="83"/>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5"/>
      <c r="AT364" s="86"/>
      <c r="AU364" s="84"/>
      <c r="AV364" s="84"/>
      <c r="AW364" s="84"/>
      <c r="AX364" s="84"/>
      <c r="AY364" s="84"/>
      <c r="AZ364" s="84"/>
      <c r="BA364" s="84"/>
      <c r="BB364" s="84"/>
      <c r="BC364" s="84"/>
      <c r="BD364" s="84"/>
      <c r="BE364" s="84"/>
      <c r="BF364" s="84"/>
      <c r="BG364" s="84"/>
      <c r="BH364" s="84"/>
      <c r="BI364" s="84"/>
      <c r="BJ364" s="84"/>
      <c r="BK364" s="84"/>
      <c r="BL364" s="84"/>
      <c r="BM364" s="84"/>
      <c r="BN364" s="84"/>
      <c r="BO364" s="84"/>
      <c r="BP364" s="84"/>
      <c r="BQ364" s="84"/>
      <c r="BR364" s="84"/>
      <c r="BS364" s="84"/>
      <c r="BT364" s="84"/>
      <c r="BU364" s="84"/>
      <c r="BV364" s="84"/>
      <c r="BW364" s="84"/>
      <c r="BX364" s="85"/>
      <c r="BY364" s="86"/>
      <c r="BZ364" s="84"/>
      <c r="CA364" s="84"/>
      <c r="CB364" s="84"/>
      <c r="CC364" s="84"/>
      <c r="CD364" s="84"/>
      <c r="CE364" s="84"/>
      <c r="CF364" s="84"/>
      <c r="CG364" s="84"/>
      <c r="CH364" s="84"/>
      <c r="CI364" s="84"/>
      <c r="CJ364" s="84"/>
      <c r="CK364" s="84"/>
      <c r="CL364" s="84"/>
      <c r="CM364" s="84"/>
      <c r="CN364" s="84"/>
      <c r="CO364" s="84"/>
      <c r="CP364" s="84"/>
      <c r="CQ364" s="84"/>
      <c r="CR364" s="84"/>
      <c r="CS364" s="84"/>
      <c r="CT364" s="84"/>
      <c r="CU364" s="84"/>
      <c r="CV364" s="84"/>
      <c r="CW364" s="84"/>
      <c r="CX364" s="84"/>
      <c r="CY364" s="84"/>
      <c r="CZ364" s="84"/>
      <c r="DA364" s="84"/>
      <c r="DB364" s="84"/>
      <c r="DC364" s="85"/>
    </row>
    <row r="365" customFormat="false" ht="24" hidden="true" customHeight="false" outlineLevel="0" collapsed="false">
      <c r="A365" s="104" t="n">
        <f aca="false">A364</f>
        <v>179</v>
      </c>
      <c r="B365" s="105" t="n">
        <f aca="false">B364</f>
        <v>77</v>
      </c>
      <c r="C365" s="106" t="str">
        <f aca="false">C364</f>
        <v>成果報告会予約画面(予約変更)</v>
      </c>
      <c r="D365" s="107" t="str">
        <f aca="false">D364</f>
        <v>成果報告会予約画面(予約変更)の新規作成</v>
      </c>
      <c r="E365" s="91" t="str">
        <f aca="false">E364</f>
        <v>企業担当者</v>
      </c>
      <c r="F365" s="91" t="str">
        <f aca="false">F364</f>
        <v>初級</v>
      </c>
      <c r="G365" s="91" t="str">
        <f aca="false">G364</f>
        <v>C</v>
      </c>
      <c r="H365" s="108" t="str">
        <f aca="false">H364</f>
        <v>試験</v>
      </c>
      <c r="I365" s="109" t="n">
        <f aca="false">I364</f>
        <v>2.34285714285714</v>
      </c>
      <c r="J365" s="94" t="s">
        <v>33</v>
      </c>
      <c r="K365" s="110"/>
      <c r="L365" s="96"/>
      <c r="M365" s="97" t="n">
        <f aca="false">M364</f>
        <v>0</v>
      </c>
      <c r="N365" s="98" t="n">
        <f aca="false">N364</f>
        <v>0</v>
      </c>
      <c r="O365" s="83"/>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5"/>
      <c r="AT365" s="86"/>
      <c r="AU365" s="84"/>
      <c r="AV365" s="84"/>
      <c r="AW365" s="84"/>
      <c r="AX365" s="84"/>
      <c r="AY365" s="84"/>
      <c r="AZ365" s="84"/>
      <c r="BA365" s="84"/>
      <c r="BB365" s="84"/>
      <c r="BC365" s="84"/>
      <c r="BD365" s="84"/>
      <c r="BE365" s="84"/>
      <c r="BF365" s="84"/>
      <c r="BG365" s="84"/>
      <c r="BH365" s="84"/>
      <c r="BI365" s="84"/>
      <c r="BJ365" s="84"/>
      <c r="BK365" s="84"/>
      <c r="BL365" s="84"/>
      <c r="BM365" s="84"/>
      <c r="BN365" s="84"/>
      <c r="BO365" s="84"/>
      <c r="BP365" s="84"/>
      <c r="BQ365" s="84"/>
      <c r="BR365" s="84"/>
      <c r="BS365" s="84"/>
      <c r="BT365" s="84"/>
      <c r="BU365" s="84"/>
      <c r="BV365" s="84"/>
      <c r="BW365" s="84"/>
      <c r="BX365" s="85"/>
      <c r="BY365" s="86"/>
      <c r="BZ365" s="84"/>
      <c r="CA365" s="84"/>
      <c r="CB365" s="84"/>
      <c r="CC365" s="84"/>
      <c r="CD365" s="84"/>
      <c r="CE365" s="84"/>
      <c r="CF365" s="84"/>
      <c r="CG365" s="84"/>
      <c r="CH365" s="84"/>
      <c r="CI365" s="84"/>
      <c r="CJ365" s="84"/>
      <c r="CK365" s="84"/>
      <c r="CL365" s="84"/>
      <c r="CM365" s="84"/>
      <c r="CN365" s="84"/>
      <c r="CO365" s="84"/>
      <c r="CP365" s="84"/>
      <c r="CQ365" s="84"/>
      <c r="CR365" s="84"/>
      <c r="CS365" s="84"/>
      <c r="CT365" s="84"/>
      <c r="CU365" s="84"/>
      <c r="CV365" s="84"/>
      <c r="CW365" s="84"/>
      <c r="CX365" s="84"/>
      <c r="CY365" s="84"/>
      <c r="CZ365" s="84"/>
      <c r="DA365" s="84"/>
      <c r="DB365" s="84"/>
      <c r="DC365" s="85"/>
    </row>
    <row r="366" customFormat="false" ht="33.75" hidden="true" customHeight="false" outlineLevel="0" collapsed="false">
      <c r="A366" s="70" t="n">
        <f aca="false">(ROW()-6)/2</f>
        <v>180</v>
      </c>
      <c r="B366" s="71" t="n">
        <f aca="false">変更管理台帳!$A84</f>
        <v>78</v>
      </c>
      <c r="C366" s="72" t="str">
        <f aca="false">変更管理台帳!$B84</f>
        <v>コース一覧画面</v>
      </c>
      <c r="D366" s="73" t="str">
        <f aca="false">変更管理台帳!$C84</f>
        <v>①ユーザー登録ボタン追加
②変更ボタン追加
③新規登録ボタン追加</v>
      </c>
      <c r="E366" s="74" t="str">
        <f aca="false">変更管理台帳!$G84</f>
        <v>管理者</v>
      </c>
      <c r="F366" s="75" t="str">
        <f aca="false">変更管理台帳!$K84</f>
        <v>基礎</v>
      </c>
      <c r="G366" s="76" t="str">
        <f aca="false">変更管理台帳!$L84</f>
        <v>A</v>
      </c>
      <c r="H366" s="112" t="s">
        <v>36</v>
      </c>
      <c r="I366" s="78" t="n">
        <f aca="false">変更管理台帳!$AE84</f>
        <v>1.37142857142857</v>
      </c>
      <c r="J366" s="79" t="s">
        <v>32</v>
      </c>
      <c r="K366" s="80" t="n">
        <v>45355</v>
      </c>
      <c r="L366" s="81" t="n">
        <f aca="false">IF($K366&lt;&gt;"",WORKDAY($K366,$I366 -0.11,祝日・休校日!$B$3:$B$62),"")</f>
        <v>45356</v>
      </c>
      <c r="M366" s="76"/>
      <c r="N366" s="82" t="n">
        <f aca="false">IF(MAX(O366:DC366)&lt;&gt;0,IF(MAX(O367:DC367)/MAX(O366:DC366)=1,1,MAX(O367:DC367)/MAX(O366:DC366)),0)</f>
        <v>0</v>
      </c>
      <c r="O366" s="83"/>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5"/>
      <c r="AT366" s="86"/>
      <c r="AU366" s="84"/>
      <c r="AV366" s="84"/>
      <c r="AW366" s="84"/>
      <c r="AX366" s="84"/>
      <c r="AY366" s="84"/>
      <c r="AZ366" s="84"/>
      <c r="BA366" s="84"/>
      <c r="BB366" s="84"/>
      <c r="BC366" s="84"/>
      <c r="BD366" s="84"/>
      <c r="BE366" s="84"/>
      <c r="BF366" s="84"/>
      <c r="BG366" s="84"/>
      <c r="BH366" s="84"/>
      <c r="BI366" s="84"/>
      <c r="BJ366" s="84"/>
      <c r="BK366" s="84"/>
      <c r="BL366" s="84"/>
      <c r="BM366" s="84"/>
      <c r="BN366" s="84"/>
      <c r="BO366" s="84"/>
      <c r="BP366" s="84"/>
      <c r="BQ366" s="84"/>
      <c r="BR366" s="84"/>
      <c r="BS366" s="84"/>
      <c r="BT366" s="84"/>
      <c r="BU366" s="84"/>
      <c r="BV366" s="84"/>
      <c r="BW366" s="84"/>
      <c r="BX366" s="85"/>
      <c r="BY366" s="86"/>
      <c r="BZ366" s="84"/>
      <c r="CA366" s="84"/>
      <c r="CB366" s="84"/>
      <c r="CC366" s="84"/>
      <c r="CD366" s="84"/>
      <c r="CE366" s="84"/>
      <c r="CF366" s="84"/>
      <c r="CG366" s="84"/>
      <c r="CH366" s="84"/>
      <c r="CI366" s="84"/>
      <c r="CJ366" s="84"/>
      <c r="CK366" s="84"/>
      <c r="CL366" s="84"/>
      <c r="CM366" s="84"/>
      <c r="CN366" s="84"/>
      <c r="CO366" s="84"/>
      <c r="CP366" s="84"/>
      <c r="CQ366" s="84"/>
      <c r="CR366" s="84"/>
      <c r="CS366" s="84"/>
      <c r="CT366" s="84"/>
      <c r="CU366" s="84"/>
      <c r="CV366" s="84"/>
      <c r="CW366" s="84"/>
      <c r="CX366" s="84"/>
      <c r="CY366" s="84"/>
      <c r="CZ366" s="84"/>
      <c r="DA366" s="84"/>
      <c r="DB366" s="84"/>
      <c r="DC366" s="85"/>
    </row>
    <row r="367" customFormat="false" ht="33.75" hidden="true" customHeight="false" outlineLevel="0" collapsed="false">
      <c r="A367" s="87" t="n">
        <f aca="false">A366</f>
        <v>180</v>
      </c>
      <c r="B367" s="88" t="n">
        <f aca="false">B366</f>
        <v>78</v>
      </c>
      <c r="C367" s="89" t="str">
        <f aca="false">C366</f>
        <v>コース一覧画面</v>
      </c>
      <c r="D367" s="90" t="str">
        <f aca="false">D366</f>
        <v>①ユーザー登録ボタン追加
②変更ボタン追加
③新規登録ボタン追加</v>
      </c>
      <c r="E367" s="91" t="str">
        <f aca="false">E366</f>
        <v>管理者</v>
      </c>
      <c r="F367" s="91" t="str">
        <f aca="false">F366</f>
        <v>基礎</v>
      </c>
      <c r="G367" s="91" t="str">
        <f aca="false">G366</f>
        <v>A</v>
      </c>
      <c r="H367" s="113" t="str">
        <f aca="false">H366</f>
        <v>設計</v>
      </c>
      <c r="I367" s="93" t="n">
        <f aca="false">I366</f>
        <v>1.37142857142857</v>
      </c>
      <c r="J367" s="94" t="s">
        <v>33</v>
      </c>
      <c r="K367" s="95"/>
      <c r="L367" s="96"/>
      <c r="M367" s="97" t="n">
        <f aca="false">M366</f>
        <v>0</v>
      </c>
      <c r="N367" s="98" t="n">
        <f aca="false">N366</f>
        <v>0</v>
      </c>
      <c r="O367" s="83"/>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5"/>
      <c r="AT367" s="86"/>
      <c r="AU367" s="84"/>
      <c r="AV367" s="84"/>
      <c r="AW367" s="84"/>
      <c r="AX367" s="84"/>
      <c r="AY367" s="84"/>
      <c r="AZ367" s="84"/>
      <c r="BA367" s="84"/>
      <c r="BB367" s="84"/>
      <c r="BC367" s="84"/>
      <c r="BD367" s="84"/>
      <c r="BE367" s="84"/>
      <c r="BF367" s="84"/>
      <c r="BG367" s="84"/>
      <c r="BH367" s="84"/>
      <c r="BI367" s="84"/>
      <c r="BJ367" s="84"/>
      <c r="BK367" s="84"/>
      <c r="BL367" s="84"/>
      <c r="BM367" s="84"/>
      <c r="BN367" s="84"/>
      <c r="BO367" s="84"/>
      <c r="BP367" s="84"/>
      <c r="BQ367" s="84"/>
      <c r="BR367" s="84"/>
      <c r="BS367" s="84"/>
      <c r="BT367" s="84"/>
      <c r="BU367" s="84"/>
      <c r="BV367" s="84"/>
      <c r="BW367" s="84"/>
      <c r="BX367" s="85"/>
      <c r="BY367" s="86"/>
      <c r="BZ367" s="84"/>
      <c r="CA367" s="84"/>
      <c r="CB367" s="84"/>
      <c r="CC367" s="84"/>
      <c r="CD367" s="84"/>
      <c r="CE367" s="84"/>
      <c r="CF367" s="84"/>
      <c r="CG367" s="84"/>
      <c r="CH367" s="84"/>
      <c r="CI367" s="84"/>
      <c r="CJ367" s="84"/>
      <c r="CK367" s="84"/>
      <c r="CL367" s="84"/>
      <c r="CM367" s="84"/>
      <c r="CN367" s="84"/>
      <c r="CO367" s="84"/>
      <c r="CP367" s="84"/>
      <c r="CQ367" s="84"/>
      <c r="CR367" s="84"/>
      <c r="CS367" s="84"/>
      <c r="CT367" s="84"/>
      <c r="CU367" s="84"/>
      <c r="CV367" s="84"/>
      <c r="CW367" s="84"/>
      <c r="CX367" s="84"/>
      <c r="CY367" s="84"/>
      <c r="CZ367" s="84"/>
      <c r="DA367" s="84"/>
      <c r="DB367" s="84"/>
      <c r="DC367" s="85"/>
    </row>
    <row r="368" customFormat="false" ht="33.75" hidden="true" customHeight="false" outlineLevel="0" collapsed="false">
      <c r="A368" s="70" t="n">
        <f aca="false">(ROW()-6)/2</f>
        <v>181</v>
      </c>
      <c r="B368" s="100" t="n">
        <f aca="false">B367</f>
        <v>78</v>
      </c>
      <c r="C368" s="101" t="str">
        <f aca="false">C367</f>
        <v>コース一覧画面</v>
      </c>
      <c r="D368" s="102" t="str">
        <f aca="false">D367</f>
        <v>①ユーザー登録ボタン追加
②変更ボタン追加
③新規登録ボタン追加</v>
      </c>
      <c r="E368" s="74" t="str">
        <f aca="false">E366</f>
        <v>管理者</v>
      </c>
      <c r="F368" s="74" t="str">
        <f aca="false">F366</f>
        <v>基礎</v>
      </c>
      <c r="G368" s="74" t="str">
        <f aca="false">G366</f>
        <v>A</v>
      </c>
      <c r="H368" s="77" t="s">
        <v>31</v>
      </c>
      <c r="I368" s="78" t="n">
        <f aca="false">変更管理台帳!$AX84</f>
        <v>1.71428571428571</v>
      </c>
      <c r="J368" s="79" t="s">
        <v>32</v>
      </c>
      <c r="K368" s="81" t="n">
        <f aca="false">IF($L366&lt;&gt;"",WORKDAY($L366,1,祝日・休校日!$B$3:$B$62),"")</f>
        <v>45357</v>
      </c>
      <c r="L368" s="81" t="n">
        <f aca="false">IF($K368&lt;&gt;"",WORKDAY($K368,$I368 -0.11,祝日・休校日!$B$3:$B$62),"")</f>
        <v>45358</v>
      </c>
      <c r="M368" s="76" t="n">
        <f aca="false">M367</f>
        <v>0</v>
      </c>
      <c r="N368" s="82" t="n">
        <f aca="false">IF(MAX(O368:DC368)&lt;&gt;0,IF(MAX(O369:DC369)/MAX(O368:DC368)=1,1,MAX(O369:DC369)/MAX(O368:DC368)),0)</f>
        <v>0</v>
      </c>
      <c r="O368" s="83"/>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5"/>
      <c r="AT368" s="86"/>
      <c r="AU368" s="84"/>
      <c r="AV368" s="84"/>
      <c r="AW368" s="84"/>
      <c r="AX368" s="84"/>
      <c r="AY368" s="84"/>
      <c r="AZ368" s="84"/>
      <c r="BA368" s="84"/>
      <c r="BB368" s="84"/>
      <c r="BC368" s="84"/>
      <c r="BD368" s="84"/>
      <c r="BE368" s="84"/>
      <c r="BF368" s="84"/>
      <c r="BG368" s="84"/>
      <c r="BH368" s="84"/>
      <c r="BI368" s="84"/>
      <c r="BJ368" s="84"/>
      <c r="BK368" s="84"/>
      <c r="BL368" s="84"/>
      <c r="BM368" s="84"/>
      <c r="BN368" s="84"/>
      <c r="BO368" s="84"/>
      <c r="BP368" s="84"/>
      <c r="BQ368" s="84"/>
      <c r="BR368" s="84"/>
      <c r="BS368" s="84"/>
      <c r="BT368" s="84"/>
      <c r="BU368" s="84"/>
      <c r="BV368" s="84"/>
      <c r="BW368" s="84"/>
      <c r="BX368" s="85"/>
      <c r="BY368" s="86"/>
      <c r="BZ368" s="84"/>
      <c r="CA368" s="84"/>
      <c r="CB368" s="84"/>
      <c r="CC368" s="84"/>
      <c r="CD368" s="84"/>
      <c r="CE368" s="84"/>
      <c r="CF368" s="84"/>
      <c r="CG368" s="84"/>
      <c r="CH368" s="84"/>
      <c r="CI368" s="84"/>
      <c r="CJ368" s="84"/>
      <c r="CK368" s="84"/>
      <c r="CL368" s="84"/>
      <c r="CM368" s="84"/>
      <c r="CN368" s="84"/>
      <c r="CO368" s="84"/>
      <c r="CP368" s="84"/>
      <c r="CQ368" s="84"/>
      <c r="CR368" s="84"/>
      <c r="CS368" s="84"/>
      <c r="CT368" s="84"/>
      <c r="CU368" s="84"/>
      <c r="CV368" s="84"/>
      <c r="CW368" s="84"/>
      <c r="CX368" s="84"/>
      <c r="CY368" s="84"/>
      <c r="CZ368" s="84"/>
      <c r="DA368" s="84"/>
      <c r="DB368" s="84"/>
      <c r="DC368" s="85"/>
    </row>
    <row r="369" customFormat="false" ht="33.75" hidden="true" customHeight="false" outlineLevel="0" collapsed="false">
      <c r="A369" s="87" t="n">
        <f aca="false">A368</f>
        <v>181</v>
      </c>
      <c r="B369" s="105" t="n">
        <f aca="false">B368</f>
        <v>78</v>
      </c>
      <c r="C369" s="106" t="str">
        <f aca="false">C368</f>
        <v>コース一覧画面</v>
      </c>
      <c r="D369" s="107" t="str">
        <f aca="false">D368</f>
        <v>①ユーザー登録ボタン追加
②変更ボタン追加
③新規登録ボタン追加</v>
      </c>
      <c r="E369" s="91" t="str">
        <f aca="false">E368</f>
        <v>管理者</v>
      </c>
      <c r="F369" s="91" t="str">
        <f aca="false">F368</f>
        <v>基礎</v>
      </c>
      <c r="G369" s="91" t="str">
        <f aca="false">G368</f>
        <v>A</v>
      </c>
      <c r="H369" s="92" t="str">
        <f aca="false">H368</f>
        <v>製造</v>
      </c>
      <c r="I369" s="93" t="n">
        <f aca="false">I368</f>
        <v>1.71428571428571</v>
      </c>
      <c r="J369" s="94" t="s">
        <v>33</v>
      </c>
      <c r="K369" s="110"/>
      <c r="L369" s="96"/>
      <c r="M369" s="97" t="n">
        <f aca="false">M368</f>
        <v>0</v>
      </c>
      <c r="N369" s="98" t="n">
        <f aca="false">N368</f>
        <v>0</v>
      </c>
      <c r="O369" s="83"/>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5"/>
      <c r="AT369" s="86"/>
      <c r="AU369" s="84"/>
      <c r="AV369" s="84"/>
      <c r="AW369" s="84"/>
      <c r="AX369" s="84"/>
      <c r="AY369" s="84"/>
      <c r="AZ369" s="84"/>
      <c r="BA369" s="84"/>
      <c r="BB369" s="84"/>
      <c r="BC369" s="84"/>
      <c r="BD369" s="84"/>
      <c r="BE369" s="84"/>
      <c r="BF369" s="84"/>
      <c r="BG369" s="84"/>
      <c r="BH369" s="84"/>
      <c r="BI369" s="84"/>
      <c r="BJ369" s="84"/>
      <c r="BK369" s="84"/>
      <c r="BL369" s="84"/>
      <c r="BM369" s="84"/>
      <c r="BN369" s="84"/>
      <c r="BO369" s="84"/>
      <c r="BP369" s="84"/>
      <c r="BQ369" s="84"/>
      <c r="BR369" s="84"/>
      <c r="BS369" s="84"/>
      <c r="BT369" s="84"/>
      <c r="BU369" s="84"/>
      <c r="BV369" s="84"/>
      <c r="BW369" s="84"/>
      <c r="BX369" s="85"/>
      <c r="BY369" s="86"/>
      <c r="BZ369" s="84"/>
      <c r="CA369" s="84"/>
      <c r="CB369" s="84"/>
      <c r="CC369" s="84"/>
      <c r="CD369" s="84"/>
      <c r="CE369" s="84"/>
      <c r="CF369" s="84"/>
      <c r="CG369" s="84"/>
      <c r="CH369" s="84"/>
      <c r="CI369" s="84"/>
      <c r="CJ369" s="84"/>
      <c r="CK369" s="84"/>
      <c r="CL369" s="84"/>
      <c r="CM369" s="84"/>
      <c r="CN369" s="84"/>
      <c r="CO369" s="84"/>
      <c r="CP369" s="84"/>
      <c r="CQ369" s="84"/>
      <c r="CR369" s="84"/>
      <c r="CS369" s="84"/>
      <c r="CT369" s="84"/>
      <c r="CU369" s="84"/>
      <c r="CV369" s="84"/>
      <c r="CW369" s="84"/>
      <c r="CX369" s="84"/>
      <c r="CY369" s="84"/>
      <c r="CZ369" s="84"/>
      <c r="DA369" s="84"/>
      <c r="DB369" s="84"/>
      <c r="DC369" s="85"/>
    </row>
    <row r="370" customFormat="false" ht="33.75" hidden="true" customHeight="false" outlineLevel="0" collapsed="false">
      <c r="A370" s="99" t="n">
        <f aca="false">(ROW()-6)/2</f>
        <v>182</v>
      </c>
      <c r="B370" s="100" t="n">
        <f aca="false">B369</f>
        <v>78</v>
      </c>
      <c r="C370" s="101" t="str">
        <f aca="false">C369</f>
        <v>コース一覧画面</v>
      </c>
      <c r="D370" s="102" t="str">
        <f aca="false">D369</f>
        <v>①ユーザー登録ボタン追加
②変更ボタン追加
③新規登録ボタン追加</v>
      </c>
      <c r="E370" s="74" t="str">
        <f aca="false">E368</f>
        <v>管理者</v>
      </c>
      <c r="F370" s="74" t="str">
        <f aca="false">F368</f>
        <v>基礎</v>
      </c>
      <c r="G370" s="74" t="str">
        <f aca="false">G368</f>
        <v>A</v>
      </c>
      <c r="H370" s="103" t="s">
        <v>34</v>
      </c>
      <c r="I370" s="78" t="n">
        <f aca="false">変更管理台帳!$BW84</f>
        <v>1.22857142857143</v>
      </c>
      <c r="J370" s="79" t="s">
        <v>32</v>
      </c>
      <c r="K370" s="81" t="n">
        <f aca="false">IF($L368&lt;&gt;"",WORKDAY($L368,1,祝日・休校日!$B$3:$B$62),"")</f>
        <v>45359</v>
      </c>
      <c r="L370" s="81" t="n">
        <f aca="false">IF($K370&lt;&gt;"",WORKDAY($K370,$I370 -0.11,祝日・休校日!$B$3:$B$62),"")</f>
        <v>45362</v>
      </c>
      <c r="M370" s="76" t="n">
        <f aca="false">M369</f>
        <v>0</v>
      </c>
      <c r="N370" s="82" t="n">
        <f aca="false">IF(MAX(O370:DC370)&lt;&gt;0,IF(MAX(O371:DC371)/MAX(O370:DC370)=1,1,MAX(O371:DC371)/MAX(O370:DC370)),0)</f>
        <v>0</v>
      </c>
      <c r="O370" s="83"/>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5"/>
      <c r="AT370" s="86"/>
      <c r="AU370" s="84"/>
      <c r="AV370" s="84"/>
      <c r="AW370" s="84"/>
      <c r="AX370" s="84"/>
      <c r="AY370" s="84"/>
      <c r="AZ370" s="84"/>
      <c r="BA370" s="84"/>
      <c r="BB370" s="84"/>
      <c r="BC370" s="84"/>
      <c r="BD370" s="84"/>
      <c r="BE370" s="84"/>
      <c r="BF370" s="84"/>
      <c r="BG370" s="84"/>
      <c r="BH370" s="84"/>
      <c r="BI370" s="84"/>
      <c r="BJ370" s="84"/>
      <c r="BK370" s="84"/>
      <c r="BL370" s="84"/>
      <c r="BM370" s="84"/>
      <c r="BN370" s="84"/>
      <c r="BO370" s="84"/>
      <c r="BP370" s="84"/>
      <c r="BQ370" s="84"/>
      <c r="BR370" s="84"/>
      <c r="BS370" s="84"/>
      <c r="BT370" s="84"/>
      <c r="BU370" s="84"/>
      <c r="BV370" s="84"/>
      <c r="BW370" s="84"/>
      <c r="BX370" s="85"/>
      <c r="BY370" s="86"/>
      <c r="BZ370" s="84"/>
      <c r="CA370" s="84"/>
      <c r="CB370" s="84"/>
      <c r="CC370" s="84"/>
      <c r="CD370" s="84"/>
      <c r="CE370" s="84"/>
      <c r="CF370" s="84"/>
      <c r="CG370" s="84"/>
      <c r="CH370" s="84"/>
      <c r="CI370" s="84"/>
      <c r="CJ370" s="84"/>
      <c r="CK370" s="84"/>
      <c r="CL370" s="84"/>
      <c r="CM370" s="84"/>
      <c r="CN370" s="84"/>
      <c r="CO370" s="84"/>
      <c r="CP370" s="84"/>
      <c r="CQ370" s="84"/>
      <c r="CR370" s="84"/>
      <c r="CS370" s="84"/>
      <c r="CT370" s="84"/>
      <c r="CU370" s="84"/>
      <c r="CV370" s="84"/>
      <c r="CW370" s="84"/>
      <c r="CX370" s="84"/>
      <c r="CY370" s="84"/>
      <c r="CZ370" s="84"/>
      <c r="DA370" s="84"/>
      <c r="DB370" s="84"/>
      <c r="DC370" s="85"/>
    </row>
    <row r="371" customFormat="false" ht="33.75" hidden="true" customHeight="false" outlineLevel="0" collapsed="false">
      <c r="A371" s="104" t="n">
        <f aca="false">A370</f>
        <v>182</v>
      </c>
      <c r="B371" s="105" t="n">
        <f aca="false">B370</f>
        <v>78</v>
      </c>
      <c r="C371" s="106" t="str">
        <f aca="false">C370</f>
        <v>コース一覧画面</v>
      </c>
      <c r="D371" s="107" t="str">
        <f aca="false">D370</f>
        <v>①ユーザー登録ボタン追加
②変更ボタン追加
③新規登録ボタン追加</v>
      </c>
      <c r="E371" s="91" t="str">
        <f aca="false">E370</f>
        <v>管理者</v>
      </c>
      <c r="F371" s="91" t="str">
        <f aca="false">F370</f>
        <v>基礎</v>
      </c>
      <c r="G371" s="91" t="str">
        <f aca="false">G370</f>
        <v>A</v>
      </c>
      <c r="H371" s="108" t="str">
        <f aca="false">H370</f>
        <v>試験</v>
      </c>
      <c r="I371" s="109" t="n">
        <f aca="false">I370</f>
        <v>1.22857142857143</v>
      </c>
      <c r="J371" s="94" t="s">
        <v>33</v>
      </c>
      <c r="K371" s="110"/>
      <c r="L371" s="96"/>
      <c r="M371" s="97" t="n">
        <f aca="false">M370</f>
        <v>0</v>
      </c>
      <c r="N371" s="98" t="n">
        <f aca="false">N370</f>
        <v>0</v>
      </c>
      <c r="O371" s="83"/>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5"/>
      <c r="AT371" s="86"/>
      <c r="AU371" s="84"/>
      <c r="AV371" s="84"/>
      <c r="AW371" s="84"/>
      <c r="AX371" s="84"/>
      <c r="AY371" s="84"/>
      <c r="AZ371" s="84"/>
      <c r="BA371" s="84"/>
      <c r="BB371" s="84"/>
      <c r="BC371" s="84"/>
      <c r="BD371" s="84"/>
      <c r="BE371" s="84"/>
      <c r="BF371" s="84"/>
      <c r="BG371" s="84"/>
      <c r="BH371" s="84"/>
      <c r="BI371" s="84"/>
      <c r="BJ371" s="84"/>
      <c r="BK371" s="84"/>
      <c r="BL371" s="84"/>
      <c r="BM371" s="84"/>
      <c r="BN371" s="84"/>
      <c r="BO371" s="84"/>
      <c r="BP371" s="84"/>
      <c r="BQ371" s="84"/>
      <c r="BR371" s="84"/>
      <c r="BS371" s="84"/>
      <c r="BT371" s="84"/>
      <c r="BU371" s="84"/>
      <c r="BV371" s="84"/>
      <c r="BW371" s="84"/>
      <c r="BX371" s="85"/>
      <c r="BY371" s="86"/>
      <c r="BZ371" s="84"/>
      <c r="CA371" s="84"/>
      <c r="CB371" s="84"/>
      <c r="CC371" s="84"/>
      <c r="CD371" s="84"/>
      <c r="CE371" s="84"/>
      <c r="CF371" s="84"/>
      <c r="CG371" s="84"/>
      <c r="CH371" s="84"/>
      <c r="CI371" s="84"/>
      <c r="CJ371" s="84"/>
      <c r="CK371" s="84"/>
      <c r="CL371" s="84"/>
      <c r="CM371" s="84"/>
      <c r="CN371" s="84"/>
      <c r="CO371" s="84"/>
      <c r="CP371" s="84"/>
      <c r="CQ371" s="84"/>
      <c r="CR371" s="84"/>
      <c r="CS371" s="84"/>
      <c r="CT371" s="84"/>
      <c r="CU371" s="84"/>
      <c r="CV371" s="84"/>
      <c r="CW371" s="84"/>
      <c r="CX371" s="84"/>
      <c r="CY371" s="84"/>
      <c r="CZ371" s="84"/>
      <c r="DA371" s="84"/>
      <c r="DB371" s="84"/>
      <c r="DC371" s="85"/>
    </row>
    <row r="372" customFormat="false" ht="56.25" hidden="true" customHeight="false" outlineLevel="0" collapsed="false">
      <c r="A372" s="70" t="n">
        <f aca="false">(ROW()-6)/2</f>
        <v>183</v>
      </c>
      <c r="B372" s="71" t="n">
        <f aca="false">変更管理台帳!$A85</f>
        <v>79</v>
      </c>
      <c r="C372" s="72" t="str">
        <f aca="false">変更管理台帳!$B85</f>
        <v>ユーザー一覧画面</v>
      </c>
      <c r="D372" s="73" t="str">
        <f aca="false">変更管理台帳!$C85</f>
        <v>①新規登録ボタン追加
②検索条件の追加
③一括削除ボタン追加
④変更ボタン追加
⑤削除ボタン追加</v>
      </c>
      <c r="E372" s="74" t="str">
        <f aca="false">変更管理台帳!$G85</f>
        <v>管理者</v>
      </c>
      <c r="F372" s="75" t="str">
        <f aca="false">変更管理台帳!$K85</f>
        <v>上級</v>
      </c>
      <c r="G372" s="76" t="str">
        <f aca="false">変更管理台帳!$L85</f>
        <v>A</v>
      </c>
      <c r="H372" s="112" t="s">
        <v>36</v>
      </c>
      <c r="I372" s="78" t="n">
        <f aca="false">変更管理台帳!$AE85</f>
        <v>4.98571428571429</v>
      </c>
      <c r="J372" s="79" t="s">
        <v>32</v>
      </c>
      <c r="K372" s="80" t="n">
        <v>45355</v>
      </c>
      <c r="L372" s="81" t="n">
        <f aca="false">IF($K372&lt;&gt;"",WORKDAY($K372,$I372 -0.11,祝日・休校日!$B$3:$B$62),"")</f>
        <v>45359</v>
      </c>
      <c r="M372" s="76"/>
      <c r="N372" s="82" t="n">
        <f aca="false">IF(MAX(O372:DC372)&lt;&gt;0,IF(MAX(O373:DC373)/MAX(O372:DC372)=1,1,MAX(O373:DC373)/MAX(O372:DC372)),0)</f>
        <v>0</v>
      </c>
      <c r="O372" s="83"/>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5"/>
      <c r="AT372" s="86"/>
      <c r="AU372" s="84"/>
      <c r="AV372" s="84"/>
      <c r="AW372" s="84"/>
      <c r="AX372" s="84"/>
      <c r="AY372" s="84"/>
      <c r="AZ372" s="84"/>
      <c r="BA372" s="84"/>
      <c r="BB372" s="84"/>
      <c r="BC372" s="84"/>
      <c r="BD372" s="84"/>
      <c r="BE372" s="84"/>
      <c r="BF372" s="84"/>
      <c r="BG372" s="84"/>
      <c r="BH372" s="84"/>
      <c r="BI372" s="84"/>
      <c r="BJ372" s="84"/>
      <c r="BK372" s="84"/>
      <c r="BL372" s="84"/>
      <c r="BM372" s="84"/>
      <c r="BN372" s="84"/>
      <c r="BO372" s="84"/>
      <c r="BP372" s="84"/>
      <c r="BQ372" s="84"/>
      <c r="BR372" s="84"/>
      <c r="BS372" s="84"/>
      <c r="BT372" s="84"/>
      <c r="BU372" s="84"/>
      <c r="BV372" s="84"/>
      <c r="BW372" s="84"/>
      <c r="BX372" s="85"/>
      <c r="BY372" s="86"/>
      <c r="BZ372" s="84"/>
      <c r="CA372" s="84"/>
      <c r="CB372" s="84"/>
      <c r="CC372" s="84"/>
      <c r="CD372" s="84"/>
      <c r="CE372" s="84"/>
      <c r="CF372" s="84"/>
      <c r="CG372" s="84"/>
      <c r="CH372" s="84"/>
      <c r="CI372" s="84"/>
      <c r="CJ372" s="84"/>
      <c r="CK372" s="84"/>
      <c r="CL372" s="84"/>
      <c r="CM372" s="84"/>
      <c r="CN372" s="84"/>
      <c r="CO372" s="84"/>
      <c r="CP372" s="84"/>
      <c r="CQ372" s="84"/>
      <c r="CR372" s="84"/>
      <c r="CS372" s="84"/>
      <c r="CT372" s="84"/>
      <c r="CU372" s="84"/>
      <c r="CV372" s="84"/>
      <c r="CW372" s="84"/>
      <c r="CX372" s="84"/>
      <c r="CY372" s="84"/>
      <c r="CZ372" s="84"/>
      <c r="DA372" s="84"/>
      <c r="DB372" s="84"/>
      <c r="DC372" s="85"/>
    </row>
    <row r="373" customFormat="false" ht="56.25" hidden="true" customHeight="false" outlineLevel="0" collapsed="false">
      <c r="A373" s="87" t="n">
        <f aca="false">A372</f>
        <v>183</v>
      </c>
      <c r="B373" s="88" t="n">
        <f aca="false">B372</f>
        <v>79</v>
      </c>
      <c r="C373" s="89" t="str">
        <f aca="false">C372</f>
        <v>ユーザー一覧画面</v>
      </c>
      <c r="D373" s="90" t="str">
        <f aca="false">D372</f>
        <v>①新規登録ボタン追加
②検索条件の追加
③一括削除ボタン追加
④変更ボタン追加
⑤削除ボタン追加</v>
      </c>
      <c r="E373" s="91" t="str">
        <f aca="false">E372</f>
        <v>管理者</v>
      </c>
      <c r="F373" s="91" t="str">
        <f aca="false">F372</f>
        <v>上級</v>
      </c>
      <c r="G373" s="91" t="str">
        <f aca="false">G372</f>
        <v>A</v>
      </c>
      <c r="H373" s="113" t="str">
        <f aca="false">H372</f>
        <v>設計</v>
      </c>
      <c r="I373" s="93" t="n">
        <f aca="false">I372</f>
        <v>4.98571428571429</v>
      </c>
      <c r="J373" s="94" t="s">
        <v>33</v>
      </c>
      <c r="K373" s="95"/>
      <c r="L373" s="96"/>
      <c r="M373" s="97" t="n">
        <f aca="false">M372</f>
        <v>0</v>
      </c>
      <c r="N373" s="98" t="n">
        <f aca="false">N372</f>
        <v>0</v>
      </c>
      <c r="O373" s="83"/>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5"/>
      <c r="AT373" s="86"/>
      <c r="AU373" s="84"/>
      <c r="AV373" s="84"/>
      <c r="AW373" s="84"/>
      <c r="AX373" s="84"/>
      <c r="AY373" s="84"/>
      <c r="AZ373" s="84"/>
      <c r="BA373" s="84"/>
      <c r="BB373" s="84"/>
      <c r="BC373" s="84"/>
      <c r="BD373" s="84"/>
      <c r="BE373" s="84"/>
      <c r="BF373" s="84"/>
      <c r="BG373" s="84"/>
      <c r="BH373" s="84"/>
      <c r="BI373" s="84"/>
      <c r="BJ373" s="84"/>
      <c r="BK373" s="84"/>
      <c r="BL373" s="84"/>
      <c r="BM373" s="84"/>
      <c r="BN373" s="84"/>
      <c r="BO373" s="84"/>
      <c r="BP373" s="84"/>
      <c r="BQ373" s="84"/>
      <c r="BR373" s="84"/>
      <c r="BS373" s="84"/>
      <c r="BT373" s="84"/>
      <c r="BU373" s="84"/>
      <c r="BV373" s="84"/>
      <c r="BW373" s="84"/>
      <c r="BX373" s="85"/>
      <c r="BY373" s="86"/>
      <c r="BZ373" s="84"/>
      <c r="CA373" s="84"/>
      <c r="CB373" s="84"/>
      <c r="CC373" s="84"/>
      <c r="CD373" s="84"/>
      <c r="CE373" s="84"/>
      <c r="CF373" s="84"/>
      <c r="CG373" s="84"/>
      <c r="CH373" s="84"/>
      <c r="CI373" s="84"/>
      <c r="CJ373" s="84"/>
      <c r="CK373" s="84"/>
      <c r="CL373" s="84"/>
      <c r="CM373" s="84"/>
      <c r="CN373" s="84"/>
      <c r="CO373" s="84"/>
      <c r="CP373" s="84"/>
      <c r="CQ373" s="84"/>
      <c r="CR373" s="84"/>
      <c r="CS373" s="84"/>
      <c r="CT373" s="84"/>
      <c r="CU373" s="84"/>
      <c r="CV373" s="84"/>
      <c r="CW373" s="84"/>
      <c r="CX373" s="84"/>
      <c r="CY373" s="84"/>
      <c r="CZ373" s="84"/>
      <c r="DA373" s="84"/>
      <c r="DB373" s="84"/>
      <c r="DC373" s="85"/>
    </row>
    <row r="374" customFormat="false" ht="56.25" hidden="true" customHeight="false" outlineLevel="0" collapsed="false">
      <c r="A374" s="70" t="n">
        <f aca="false">(ROW()-6)/2</f>
        <v>184</v>
      </c>
      <c r="B374" s="100" t="n">
        <f aca="false">B373</f>
        <v>79</v>
      </c>
      <c r="C374" s="101" t="str">
        <f aca="false">C373</f>
        <v>ユーザー一覧画面</v>
      </c>
      <c r="D374" s="102" t="str">
        <f aca="false">D373</f>
        <v>①新規登録ボタン追加
②検索条件の追加
③一括削除ボタン追加
④変更ボタン追加
⑤削除ボタン追加</v>
      </c>
      <c r="E374" s="74" t="str">
        <f aca="false">E372</f>
        <v>管理者</v>
      </c>
      <c r="F374" s="74" t="str">
        <f aca="false">F372</f>
        <v>上級</v>
      </c>
      <c r="G374" s="74" t="str">
        <f aca="false">G372</f>
        <v>A</v>
      </c>
      <c r="H374" s="77" t="s">
        <v>31</v>
      </c>
      <c r="I374" s="78" t="n">
        <f aca="false">変更管理台帳!$AX85</f>
        <v>7.71428571428571</v>
      </c>
      <c r="J374" s="79" t="s">
        <v>32</v>
      </c>
      <c r="K374" s="81" t="n">
        <f aca="false">IF($L372&lt;&gt;"",WORKDAY($L372,1,祝日・休校日!$B$3:$B$62),"")</f>
        <v>45362</v>
      </c>
      <c r="L374" s="81" t="n">
        <f aca="false">IF($K374&lt;&gt;"",WORKDAY($K374,$I374 -0.11,祝日・休校日!$B$3:$B$62),"")</f>
        <v>45372</v>
      </c>
      <c r="M374" s="76" t="n">
        <f aca="false">M373</f>
        <v>0</v>
      </c>
      <c r="N374" s="82" t="n">
        <f aca="false">IF(MAX(O374:DC374)&lt;&gt;0,IF(MAX(O375:DC375)/MAX(O374:DC374)=1,1,MAX(O375:DC375)/MAX(O374:DC374)),0)</f>
        <v>0</v>
      </c>
      <c r="O374" s="83"/>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5"/>
      <c r="AT374" s="86"/>
      <c r="AU374" s="84"/>
      <c r="AV374" s="84"/>
      <c r="AW374" s="84"/>
      <c r="AX374" s="84"/>
      <c r="AY374" s="84"/>
      <c r="AZ374" s="84"/>
      <c r="BA374" s="84"/>
      <c r="BB374" s="84"/>
      <c r="BC374" s="84"/>
      <c r="BD374" s="84"/>
      <c r="BE374" s="84"/>
      <c r="BF374" s="84"/>
      <c r="BG374" s="84"/>
      <c r="BH374" s="84"/>
      <c r="BI374" s="84"/>
      <c r="BJ374" s="84"/>
      <c r="BK374" s="84"/>
      <c r="BL374" s="84"/>
      <c r="BM374" s="84"/>
      <c r="BN374" s="84"/>
      <c r="BO374" s="84"/>
      <c r="BP374" s="84"/>
      <c r="BQ374" s="84"/>
      <c r="BR374" s="84"/>
      <c r="BS374" s="84"/>
      <c r="BT374" s="84"/>
      <c r="BU374" s="84"/>
      <c r="BV374" s="84"/>
      <c r="BW374" s="84"/>
      <c r="BX374" s="85"/>
      <c r="BY374" s="86"/>
      <c r="BZ374" s="84"/>
      <c r="CA374" s="84"/>
      <c r="CB374" s="84"/>
      <c r="CC374" s="84"/>
      <c r="CD374" s="84"/>
      <c r="CE374" s="84"/>
      <c r="CF374" s="84"/>
      <c r="CG374" s="84"/>
      <c r="CH374" s="84"/>
      <c r="CI374" s="84"/>
      <c r="CJ374" s="84"/>
      <c r="CK374" s="84"/>
      <c r="CL374" s="84"/>
      <c r="CM374" s="84"/>
      <c r="CN374" s="84"/>
      <c r="CO374" s="84"/>
      <c r="CP374" s="84"/>
      <c r="CQ374" s="84"/>
      <c r="CR374" s="84"/>
      <c r="CS374" s="84"/>
      <c r="CT374" s="84"/>
      <c r="CU374" s="84"/>
      <c r="CV374" s="84"/>
      <c r="CW374" s="84"/>
      <c r="CX374" s="84"/>
      <c r="CY374" s="84"/>
      <c r="CZ374" s="84"/>
      <c r="DA374" s="84"/>
      <c r="DB374" s="84"/>
      <c r="DC374" s="85"/>
    </row>
    <row r="375" customFormat="false" ht="56.25" hidden="true" customHeight="false" outlineLevel="0" collapsed="false">
      <c r="A375" s="87" t="n">
        <f aca="false">A374</f>
        <v>184</v>
      </c>
      <c r="B375" s="105" t="n">
        <f aca="false">B374</f>
        <v>79</v>
      </c>
      <c r="C375" s="106" t="str">
        <f aca="false">C374</f>
        <v>ユーザー一覧画面</v>
      </c>
      <c r="D375" s="107" t="str">
        <f aca="false">D374</f>
        <v>①新規登録ボタン追加
②検索条件の追加
③一括削除ボタン追加
④変更ボタン追加
⑤削除ボタン追加</v>
      </c>
      <c r="E375" s="91" t="str">
        <f aca="false">E374</f>
        <v>管理者</v>
      </c>
      <c r="F375" s="91" t="str">
        <f aca="false">F374</f>
        <v>上級</v>
      </c>
      <c r="G375" s="91" t="str">
        <f aca="false">G374</f>
        <v>A</v>
      </c>
      <c r="H375" s="92" t="str">
        <f aca="false">H374</f>
        <v>製造</v>
      </c>
      <c r="I375" s="93" t="n">
        <f aca="false">I374</f>
        <v>7.71428571428571</v>
      </c>
      <c r="J375" s="94" t="s">
        <v>33</v>
      </c>
      <c r="K375" s="110"/>
      <c r="L375" s="96"/>
      <c r="M375" s="97" t="n">
        <f aca="false">M374</f>
        <v>0</v>
      </c>
      <c r="N375" s="98" t="n">
        <f aca="false">N374</f>
        <v>0</v>
      </c>
      <c r="O375" s="83"/>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5"/>
      <c r="AT375" s="86"/>
      <c r="AU375" s="84"/>
      <c r="AV375" s="84"/>
      <c r="AW375" s="84"/>
      <c r="AX375" s="84"/>
      <c r="AY375" s="84"/>
      <c r="AZ375" s="84"/>
      <c r="BA375" s="84"/>
      <c r="BB375" s="84"/>
      <c r="BC375" s="84"/>
      <c r="BD375" s="84"/>
      <c r="BE375" s="84"/>
      <c r="BF375" s="84"/>
      <c r="BG375" s="84"/>
      <c r="BH375" s="84"/>
      <c r="BI375" s="84"/>
      <c r="BJ375" s="84"/>
      <c r="BK375" s="84"/>
      <c r="BL375" s="84"/>
      <c r="BM375" s="84"/>
      <c r="BN375" s="84"/>
      <c r="BO375" s="84"/>
      <c r="BP375" s="84"/>
      <c r="BQ375" s="84"/>
      <c r="BR375" s="84"/>
      <c r="BS375" s="84"/>
      <c r="BT375" s="84"/>
      <c r="BU375" s="84"/>
      <c r="BV375" s="84"/>
      <c r="BW375" s="84"/>
      <c r="BX375" s="85"/>
      <c r="BY375" s="86"/>
      <c r="BZ375" s="84"/>
      <c r="CA375" s="84"/>
      <c r="CB375" s="84"/>
      <c r="CC375" s="84"/>
      <c r="CD375" s="84"/>
      <c r="CE375" s="84"/>
      <c r="CF375" s="84"/>
      <c r="CG375" s="84"/>
      <c r="CH375" s="84"/>
      <c r="CI375" s="84"/>
      <c r="CJ375" s="84"/>
      <c r="CK375" s="84"/>
      <c r="CL375" s="84"/>
      <c r="CM375" s="84"/>
      <c r="CN375" s="84"/>
      <c r="CO375" s="84"/>
      <c r="CP375" s="84"/>
      <c r="CQ375" s="84"/>
      <c r="CR375" s="84"/>
      <c r="CS375" s="84"/>
      <c r="CT375" s="84"/>
      <c r="CU375" s="84"/>
      <c r="CV375" s="84"/>
      <c r="CW375" s="84"/>
      <c r="CX375" s="84"/>
      <c r="CY375" s="84"/>
      <c r="CZ375" s="84"/>
      <c r="DA375" s="84"/>
      <c r="DB375" s="84"/>
      <c r="DC375" s="85"/>
    </row>
    <row r="376" customFormat="false" ht="56.25" hidden="true" customHeight="false" outlineLevel="0" collapsed="false">
      <c r="A376" s="99" t="n">
        <f aca="false">(ROW()-6)/2</f>
        <v>185</v>
      </c>
      <c r="B376" s="100" t="n">
        <f aca="false">B375</f>
        <v>79</v>
      </c>
      <c r="C376" s="101" t="str">
        <f aca="false">C375</f>
        <v>ユーザー一覧画面</v>
      </c>
      <c r="D376" s="102" t="str">
        <f aca="false">D375</f>
        <v>①新規登録ボタン追加
②検索条件の追加
③一括削除ボタン追加
④変更ボタン追加
⑤削除ボタン追加</v>
      </c>
      <c r="E376" s="74" t="str">
        <f aca="false">E374</f>
        <v>管理者</v>
      </c>
      <c r="F376" s="74" t="str">
        <f aca="false">F374</f>
        <v>上級</v>
      </c>
      <c r="G376" s="74" t="str">
        <f aca="false">G374</f>
        <v>A</v>
      </c>
      <c r="H376" s="103" t="s">
        <v>34</v>
      </c>
      <c r="I376" s="78" t="n">
        <f aca="false">変更管理台帳!$BW85</f>
        <v>5.38571428571429</v>
      </c>
      <c r="J376" s="79" t="s">
        <v>32</v>
      </c>
      <c r="K376" s="81" t="n">
        <f aca="false">IF($L374&lt;&gt;"",WORKDAY($L374,1,祝日・休校日!$B$3:$B$62),"")</f>
        <v>45373</v>
      </c>
      <c r="L376" s="81" t="n">
        <f aca="false">IF($K376&lt;&gt;"",WORKDAY($K376,$I376 -0.11,祝日・休校日!$B$3:$B$62),"")</f>
        <v>45380</v>
      </c>
      <c r="M376" s="76" t="n">
        <f aca="false">M375</f>
        <v>0</v>
      </c>
      <c r="N376" s="82" t="n">
        <f aca="false">IF(MAX(O376:DC376)&lt;&gt;0,IF(MAX(O377:DC377)/MAX(O376:DC376)=1,1,MAX(O377:DC377)/MAX(O376:DC376)),0)</f>
        <v>0</v>
      </c>
      <c r="O376" s="83"/>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5"/>
      <c r="AT376" s="86"/>
      <c r="AU376" s="84"/>
      <c r="AV376" s="84"/>
      <c r="AW376" s="84"/>
      <c r="AX376" s="84"/>
      <c r="AY376" s="84"/>
      <c r="AZ376" s="84"/>
      <c r="BA376" s="84"/>
      <c r="BB376" s="84"/>
      <c r="BC376" s="84"/>
      <c r="BD376" s="84"/>
      <c r="BE376" s="84"/>
      <c r="BF376" s="84"/>
      <c r="BG376" s="84"/>
      <c r="BH376" s="84"/>
      <c r="BI376" s="84"/>
      <c r="BJ376" s="84"/>
      <c r="BK376" s="84"/>
      <c r="BL376" s="84"/>
      <c r="BM376" s="84"/>
      <c r="BN376" s="84"/>
      <c r="BO376" s="84"/>
      <c r="BP376" s="84"/>
      <c r="BQ376" s="84"/>
      <c r="BR376" s="84"/>
      <c r="BS376" s="84"/>
      <c r="BT376" s="84"/>
      <c r="BU376" s="84"/>
      <c r="BV376" s="84"/>
      <c r="BW376" s="84"/>
      <c r="BX376" s="85"/>
      <c r="BY376" s="86"/>
      <c r="BZ376" s="84"/>
      <c r="CA376" s="84"/>
      <c r="CB376" s="84"/>
      <c r="CC376" s="84"/>
      <c r="CD376" s="84"/>
      <c r="CE376" s="84"/>
      <c r="CF376" s="84"/>
      <c r="CG376" s="84"/>
      <c r="CH376" s="84"/>
      <c r="CI376" s="84"/>
      <c r="CJ376" s="84"/>
      <c r="CK376" s="84"/>
      <c r="CL376" s="84"/>
      <c r="CM376" s="84"/>
      <c r="CN376" s="84"/>
      <c r="CO376" s="84"/>
      <c r="CP376" s="84"/>
      <c r="CQ376" s="84"/>
      <c r="CR376" s="84"/>
      <c r="CS376" s="84"/>
      <c r="CT376" s="84"/>
      <c r="CU376" s="84"/>
      <c r="CV376" s="84"/>
      <c r="CW376" s="84"/>
      <c r="CX376" s="84"/>
      <c r="CY376" s="84"/>
      <c r="CZ376" s="84"/>
      <c r="DA376" s="84"/>
      <c r="DB376" s="84"/>
      <c r="DC376" s="85"/>
    </row>
    <row r="377" customFormat="false" ht="56.25" hidden="true" customHeight="false" outlineLevel="0" collapsed="false">
      <c r="A377" s="104" t="n">
        <f aca="false">A376</f>
        <v>185</v>
      </c>
      <c r="B377" s="105" t="n">
        <f aca="false">B376</f>
        <v>79</v>
      </c>
      <c r="C377" s="106" t="str">
        <f aca="false">C376</f>
        <v>ユーザー一覧画面</v>
      </c>
      <c r="D377" s="107" t="str">
        <f aca="false">D376</f>
        <v>①新規登録ボタン追加
②検索条件の追加
③一括削除ボタン追加
④変更ボタン追加
⑤削除ボタン追加</v>
      </c>
      <c r="E377" s="91" t="str">
        <f aca="false">E376</f>
        <v>管理者</v>
      </c>
      <c r="F377" s="91" t="str">
        <f aca="false">F376</f>
        <v>上級</v>
      </c>
      <c r="G377" s="91" t="str">
        <f aca="false">G376</f>
        <v>A</v>
      </c>
      <c r="H377" s="108" t="str">
        <f aca="false">H376</f>
        <v>試験</v>
      </c>
      <c r="I377" s="109" t="n">
        <f aca="false">I376</f>
        <v>5.38571428571429</v>
      </c>
      <c r="J377" s="94" t="s">
        <v>33</v>
      </c>
      <c r="K377" s="110"/>
      <c r="L377" s="96"/>
      <c r="M377" s="97" t="n">
        <f aca="false">M376</f>
        <v>0</v>
      </c>
      <c r="N377" s="98" t="n">
        <f aca="false">N376</f>
        <v>0</v>
      </c>
      <c r="O377" s="83"/>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5"/>
      <c r="AT377" s="86"/>
      <c r="AU377" s="84"/>
      <c r="AV377" s="84"/>
      <c r="AW377" s="84"/>
      <c r="AX377" s="84"/>
      <c r="AY377" s="84"/>
      <c r="AZ377" s="84"/>
      <c r="BA377" s="84"/>
      <c r="BB377" s="84"/>
      <c r="BC377" s="84"/>
      <c r="BD377" s="84"/>
      <c r="BE377" s="84"/>
      <c r="BF377" s="84"/>
      <c r="BG377" s="84"/>
      <c r="BH377" s="84"/>
      <c r="BI377" s="84"/>
      <c r="BJ377" s="84"/>
      <c r="BK377" s="84"/>
      <c r="BL377" s="84"/>
      <c r="BM377" s="84"/>
      <c r="BN377" s="84"/>
      <c r="BO377" s="84"/>
      <c r="BP377" s="84"/>
      <c r="BQ377" s="84"/>
      <c r="BR377" s="84"/>
      <c r="BS377" s="84"/>
      <c r="BT377" s="84"/>
      <c r="BU377" s="84"/>
      <c r="BV377" s="84"/>
      <c r="BW377" s="84"/>
      <c r="BX377" s="85"/>
      <c r="BY377" s="86"/>
      <c r="BZ377" s="84"/>
      <c r="CA377" s="84"/>
      <c r="CB377" s="84"/>
      <c r="CC377" s="84"/>
      <c r="CD377" s="84"/>
      <c r="CE377" s="84"/>
      <c r="CF377" s="84"/>
      <c r="CG377" s="84"/>
      <c r="CH377" s="84"/>
      <c r="CI377" s="84"/>
      <c r="CJ377" s="84"/>
      <c r="CK377" s="84"/>
      <c r="CL377" s="84"/>
      <c r="CM377" s="84"/>
      <c r="CN377" s="84"/>
      <c r="CO377" s="84"/>
      <c r="CP377" s="84"/>
      <c r="CQ377" s="84"/>
      <c r="CR377" s="84"/>
      <c r="CS377" s="84"/>
      <c r="CT377" s="84"/>
      <c r="CU377" s="84"/>
      <c r="CV377" s="84"/>
      <c r="CW377" s="84"/>
      <c r="CX377" s="84"/>
      <c r="CY377" s="84"/>
      <c r="CZ377" s="84"/>
      <c r="DA377" s="84"/>
      <c r="DB377" s="84"/>
      <c r="DC377" s="85"/>
    </row>
    <row r="378" customFormat="false" ht="22.5" hidden="true" customHeight="false" outlineLevel="0" collapsed="false">
      <c r="A378" s="70" t="n">
        <f aca="false">(ROW()-6)/2</f>
        <v>186</v>
      </c>
      <c r="B378" s="71" t="n">
        <f aca="false">変更管理台帳!$A86</f>
        <v>80</v>
      </c>
      <c r="C378" s="72" t="str">
        <f aca="false">変更管理台帳!$B86</f>
        <v>レポート一覧画面</v>
      </c>
      <c r="D378" s="73" t="str">
        <f aca="false">変更管理台帳!$C86</f>
        <v>①会場検索のセレクトボックス化
②コース終了受講生の検索</v>
      </c>
      <c r="E378" s="74" t="str">
        <f aca="false">変更管理台帳!$G86</f>
        <v>管理者</v>
      </c>
      <c r="F378" s="75" t="str">
        <f aca="false">変更管理台帳!$K86</f>
        <v>初級</v>
      </c>
      <c r="G378" s="76" t="str">
        <f aca="false">変更管理台帳!$L86</f>
        <v>A</v>
      </c>
      <c r="H378" s="112" t="s">
        <v>36</v>
      </c>
      <c r="I378" s="78" t="n">
        <f aca="false">変更管理台帳!$AE86</f>
        <v>0.602857142857143</v>
      </c>
      <c r="J378" s="79" t="s">
        <v>32</v>
      </c>
      <c r="K378" s="80" t="n">
        <v>45355</v>
      </c>
      <c r="L378" s="81" t="n">
        <f aca="false">IF($K378&lt;&gt;"",WORKDAY($K378,$I378 -0.11,祝日・休校日!$B$3:$B$62),"")</f>
        <v>45355</v>
      </c>
      <c r="M378" s="76"/>
      <c r="N378" s="82" t="n">
        <f aca="false">IF(MAX(O378:DC378)&lt;&gt;0,IF(MAX(O379:DC379)/MAX(O378:DC378)=1,1,MAX(O379:DC379)/MAX(O378:DC378)),0)</f>
        <v>0</v>
      </c>
      <c r="O378" s="83"/>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5"/>
      <c r="AT378" s="86"/>
      <c r="AU378" s="84"/>
      <c r="AV378" s="84"/>
      <c r="AW378" s="84"/>
      <c r="AX378" s="84"/>
      <c r="AY378" s="84"/>
      <c r="AZ378" s="84"/>
      <c r="BA378" s="84"/>
      <c r="BB378" s="84"/>
      <c r="BC378" s="84"/>
      <c r="BD378" s="84"/>
      <c r="BE378" s="84"/>
      <c r="BF378" s="84"/>
      <c r="BG378" s="84"/>
      <c r="BH378" s="84"/>
      <c r="BI378" s="84"/>
      <c r="BJ378" s="84"/>
      <c r="BK378" s="84"/>
      <c r="BL378" s="84"/>
      <c r="BM378" s="84"/>
      <c r="BN378" s="84"/>
      <c r="BO378" s="84"/>
      <c r="BP378" s="84"/>
      <c r="BQ378" s="84"/>
      <c r="BR378" s="84"/>
      <c r="BS378" s="84"/>
      <c r="BT378" s="84"/>
      <c r="BU378" s="84"/>
      <c r="BV378" s="84"/>
      <c r="BW378" s="84"/>
      <c r="BX378" s="85"/>
      <c r="BY378" s="86"/>
      <c r="BZ378" s="84"/>
      <c r="CA378" s="84"/>
      <c r="CB378" s="84"/>
      <c r="CC378" s="84"/>
      <c r="CD378" s="84"/>
      <c r="CE378" s="84"/>
      <c r="CF378" s="84"/>
      <c r="CG378" s="84"/>
      <c r="CH378" s="84"/>
      <c r="CI378" s="84"/>
      <c r="CJ378" s="84"/>
      <c r="CK378" s="84"/>
      <c r="CL378" s="84"/>
      <c r="CM378" s="84"/>
      <c r="CN378" s="84"/>
      <c r="CO378" s="84"/>
      <c r="CP378" s="84"/>
      <c r="CQ378" s="84"/>
      <c r="CR378" s="84"/>
      <c r="CS378" s="84"/>
      <c r="CT378" s="84"/>
      <c r="CU378" s="84"/>
      <c r="CV378" s="84"/>
      <c r="CW378" s="84"/>
      <c r="CX378" s="84"/>
      <c r="CY378" s="84"/>
      <c r="CZ378" s="84"/>
      <c r="DA378" s="84"/>
      <c r="DB378" s="84"/>
      <c r="DC378" s="85"/>
    </row>
    <row r="379" customFormat="false" ht="22.5" hidden="true" customHeight="false" outlineLevel="0" collapsed="false">
      <c r="A379" s="87" t="n">
        <f aca="false">A378</f>
        <v>186</v>
      </c>
      <c r="B379" s="88" t="n">
        <f aca="false">B378</f>
        <v>80</v>
      </c>
      <c r="C379" s="89" t="str">
        <f aca="false">C378</f>
        <v>レポート一覧画面</v>
      </c>
      <c r="D379" s="90" t="str">
        <f aca="false">D378</f>
        <v>①会場検索のセレクトボックス化
②コース終了受講生の検索</v>
      </c>
      <c r="E379" s="91" t="str">
        <f aca="false">E378</f>
        <v>管理者</v>
      </c>
      <c r="F379" s="91" t="str">
        <f aca="false">F378</f>
        <v>初級</v>
      </c>
      <c r="G379" s="91" t="str">
        <f aca="false">G378</f>
        <v>A</v>
      </c>
      <c r="H379" s="113" t="str">
        <f aca="false">H378</f>
        <v>設計</v>
      </c>
      <c r="I379" s="93" t="n">
        <f aca="false">I378</f>
        <v>0.602857142857143</v>
      </c>
      <c r="J379" s="94" t="s">
        <v>33</v>
      </c>
      <c r="K379" s="95"/>
      <c r="L379" s="96"/>
      <c r="M379" s="97" t="n">
        <f aca="false">M378</f>
        <v>0</v>
      </c>
      <c r="N379" s="98" t="n">
        <f aca="false">N378</f>
        <v>0</v>
      </c>
      <c r="O379" s="83"/>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5"/>
      <c r="AT379" s="86"/>
      <c r="AU379" s="84"/>
      <c r="AV379" s="84"/>
      <c r="AW379" s="84"/>
      <c r="AX379" s="84"/>
      <c r="AY379" s="84"/>
      <c r="AZ379" s="84"/>
      <c r="BA379" s="84"/>
      <c r="BB379" s="84"/>
      <c r="BC379" s="84"/>
      <c r="BD379" s="84"/>
      <c r="BE379" s="84"/>
      <c r="BF379" s="84"/>
      <c r="BG379" s="84"/>
      <c r="BH379" s="84"/>
      <c r="BI379" s="84"/>
      <c r="BJ379" s="84"/>
      <c r="BK379" s="84"/>
      <c r="BL379" s="84"/>
      <c r="BM379" s="84"/>
      <c r="BN379" s="84"/>
      <c r="BO379" s="84"/>
      <c r="BP379" s="84"/>
      <c r="BQ379" s="84"/>
      <c r="BR379" s="84"/>
      <c r="BS379" s="84"/>
      <c r="BT379" s="84"/>
      <c r="BU379" s="84"/>
      <c r="BV379" s="84"/>
      <c r="BW379" s="84"/>
      <c r="BX379" s="85"/>
      <c r="BY379" s="86"/>
      <c r="BZ379" s="84"/>
      <c r="CA379" s="84"/>
      <c r="CB379" s="84"/>
      <c r="CC379" s="84"/>
      <c r="CD379" s="84"/>
      <c r="CE379" s="84"/>
      <c r="CF379" s="84"/>
      <c r="CG379" s="84"/>
      <c r="CH379" s="84"/>
      <c r="CI379" s="84"/>
      <c r="CJ379" s="84"/>
      <c r="CK379" s="84"/>
      <c r="CL379" s="84"/>
      <c r="CM379" s="84"/>
      <c r="CN379" s="84"/>
      <c r="CO379" s="84"/>
      <c r="CP379" s="84"/>
      <c r="CQ379" s="84"/>
      <c r="CR379" s="84"/>
      <c r="CS379" s="84"/>
      <c r="CT379" s="84"/>
      <c r="CU379" s="84"/>
      <c r="CV379" s="84"/>
      <c r="CW379" s="84"/>
      <c r="CX379" s="84"/>
      <c r="CY379" s="84"/>
      <c r="CZ379" s="84"/>
      <c r="DA379" s="84"/>
      <c r="DB379" s="84"/>
      <c r="DC379" s="85"/>
    </row>
    <row r="380" customFormat="false" ht="22.5" hidden="true" customHeight="false" outlineLevel="0" collapsed="false">
      <c r="A380" s="70" t="n">
        <f aca="false">(ROW()-6)/2</f>
        <v>187</v>
      </c>
      <c r="B380" s="100" t="n">
        <f aca="false">B379</f>
        <v>80</v>
      </c>
      <c r="C380" s="101" t="str">
        <f aca="false">C379</f>
        <v>レポート一覧画面</v>
      </c>
      <c r="D380" s="102" t="str">
        <f aca="false">D379</f>
        <v>①会場検索のセレクトボックス化
②コース終了受講生の検索</v>
      </c>
      <c r="E380" s="74" t="str">
        <f aca="false">E378</f>
        <v>管理者</v>
      </c>
      <c r="F380" s="74" t="str">
        <f aca="false">F378</f>
        <v>初級</v>
      </c>
      <c r="G380" s="74" t="str">
        <f aca="false">G378</f>
        <v>A</v>
      </c>
      <c r="H380" s="77" t="s">
        <v>31</v>
      </c>
      <c r="I380" s="78" t="n">
        <f aca="false">変更管理台帳!$AX86</f>
        <v>1.77142857142857</v>
      </c>
      <c r="J380" s="79" t="s">
        <v>32</v>
      </c>
      <c r="K380" s="81" t="n">
        <f aca="false">IF($L378&lt;&gt;"",WORKDAY($L378,1,祝日・休校日!$B$3:$B$62),"")</f>
        <v>45356</v>
      </c>
      <c r="L380" s="81" t="n">
        <f aca="false">IF($K380&lt;&gt;"",WORKDAY($K380,$I380 -0.11,祝日・休校日!$B$3:$B$62),"")</f>
        <v>45357</v>
      </c>
      <c r="M380" s="76" t="n">
        <f aca="false">M379</f>
        <v>0</v>
      </c>
      <c r="N380" s="82" t="n">
        <f aca="false">IF(MAX(O380:DC380)&lt;&gt;0,IF(MAX(O381:DC381)/MAX(O380:DC380)=1,1,MAX(O381:DC381)/MAX(O380:DC380)),0)</f>
        <v>0</v>
      </c>
      <c r="O380" s="83"/>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5"/>
      <c r="AT380" s="86"/>
      <c r="AU380" s="84"/>
      <c r="AV380" s="84"/>
      <c r="AW380" s="84"/>
      <c r="AX380" s="84"/>
      <c r="AY380" s="84"/>
      <c r="AZ380" s="84"/>
      <c r="BA380" s="84"/>
      <c r="BB380" s="84"/>
      <c r="BC380" s="84"/>
      <c r="BD380" s="84"/>
      <c r="BE380" s="84"/>
      <c r="BF380" s="84"/>
      <c r="BG380" s="84"/>
      <c r="BH380" s="84"/>
      <c r="BI380" s="84"/>
      <c r="BJ380" s="84"/>
      <c r="BK380" s="84"/>
      <c r="BL380" s="84"/>
      <c r="BM380" s="84"/>
      <c r="BN380" s="84"/>
      <c r="BO380" s="84"/>
      <c r="BP380" s="84"/>
      <c r="BQ380" s="84"/>
      <c r="BR380" s="84"/>
      <c r="BS380" s="84"/>
      <c r="BT380" s="84"/>
      <c r="BU380" s="84"/>
      <c r="BV380" s="84"/>
      <c r="BW380" s="84"/>
      <c r="BX380" s="85"/>
      <c r="BY380" s="86"/>
      <c r="BZ380" s="84"/>
      <c r="CA380" s="84"/>
      <c r="CB380" s="84"/>
      <c r="CC380" s="84"/>
      <c r="CD380" s="84"/>
      <c r="CE380" s="84"/>
      <c r="CF380" s="84"/>
      <c r="CG380" s="84"/>
      <c r="CH380" s="84"/>
      <c r="CI380" s="84"/>
      <c r="CJ380" s="84"/>
      <c r="CK380" s="84"/>
      <c r="CL380" s="84"/>
      <c r="CM380" s="84"/>
      <c r="CN380" s="84"/>
      <c r="CO380" s="84"/>
      <c r="CP380" s="84"/>
      <c r="CQ380" s="84"/>
      <c r="CR380" s="84"/>
      <c r="CS380" s="84"/>
      <c r="CT380" s="84"/>
      <c r="CU380" s="84"/>
      <c r="CV380" s="84"/>
      <c r="CW380" s="84"/>
      <c r="CX380" s="84"/>
      <c r="CY380" s="84"/>
      <c r="CZ380" s="84"/>
      <c r="DA380" s="84"/>
      <c r="DB380" s="84"/>
      <c r="DC380" s="85"/>
    </row>
    <row r="381" customFormat="false" ht="22.5" hidden="true" customHeight="false" outlineLevel="0" collapsed="false">
      <c r="A381" s="87" t="n">
        <f aca="false">A380</f>
        <v>187</v>
      </c>
      <c r="B381" s="105" t="n">
        <f aca="false">B380</f>
        <v>80</v>
      </c>
      <c r="C381" s="106" t="str">
        <f aca="false">C380</f>
        <v>レポート一覧画面</v>
      </c>
      <c r="D381" s="107" t="str">
        <f aca="false">D380</f>
        <v>①会場検索のセレクトボックス化
②コース終了受講生の検索</v>
      </c>
      <c r="E381" s="91" t="str">
        <f aca="false">E380</f>
        <v>管理者</v>
      </c>
      <c r="F381" s="91" t="str">
        <f aca="false">F380</f>
        <v>初級</v>
      </c>
      <c r="G381" s="91" t="str">
        <f aca="false">G380</f>
        <v>A</v>
      </c>
      <c r="H381" s="92" t="str">
        <f aca="false">H380</f>
        <v>製造</v>
      </c>
      <c r="I381" s="93" t="n">
        <f aca="false">I380</f>
        <v>1.77142857142857</v>
      </c>
      <c r="J381" s="94" t="s">
        <v>33</v>
      </c>
      <c r="K381" s="110"/>
      <c r="L381" s="96"/>
      <c r="M381" s="97" t="n">
        <f aca="false">M380</f>
        <v>0</v>
      </c>
      <c r="N381" s="98" t="n">
        <f aca="false">N380</f>
        <v>0</v>
      </c>
      <c r="O381" s="83"/>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5"/>
      <c r="AT381" s="86"/>
      <c r="AU381" s="84"/>
      <c r="AV381" s="84"/>
      <c r="AW381" s="84"/>
      <c r="AX381" s="84"/>
      <c r="AY381" s="84"/>
      <c r="AZ381" s="84"/>
      <c r="BA381" s="84"/>
      <c r="BB381" s="84"/>
      <c r="BC381" s="84"/>
      <c r="BD381" s="84"/>
      <c r="BE381" s="84"/>
      <c r="BF381" s="84"/>
      <c r="BG381" s="84"/>
      <c r="BH381" s="84"/>
      <c r="BI381" s="84"/>
      <c r="BJ381" s="84"/>
      <c r="BK381" s="84"/>
      <c r="BL381" s="84"/>
      <c r="BM381" s="84"/>
      <c r="BN381" s="84"/>
      <c r="BO381" s="84"/>
      <c r="BP381" s="84"/>
      <c r="BQ381" s="84"/>
      <c r="BR381" s="84"/>
      <c r="BS381" s="84"/>
      <c r="BT381" s="84"/>
      <c r="BU381" s="84"/>
      <c r="BV381" s="84"/>
      <c r="BW381" s="84"/>
      <c r="BX381" s="85"/>
      <c r="BY381" s="86"/>
      <c r="BZ381" s="84"/>
      <c r="CA381" s="84"/>
      <c r="CB381" s="84"/>
      <c r="CC381" s="84"/>
      <c r="CD381" s="84"/>
      <c r="CE381" s="84"/>
      <c r="CF381" s="84"/>
      <c r="CG381" s="84"/>
      <c r="CH381" s="84"/>
      <c r="CI381" s="84"/>
      <c r="CJ381" s="84"/>
      <c r="CK381" s="84"/>
      <c r="CL381" s="84"/>
      <c r="CM381" s="84"/>
      <c r="CN381" s="84"/>
      <c r="CO381" s="84"/>
      <c r="CP381" s="84"/>
      <c r="CQ381" s="84"/>
      <c r="CR381" s="84"/>
      <c r="CS381" s="84"/>
      <c r="CT381" s="84"/>
      <c r="CU381" s="84"/>
      <c r="CV381" s="84"/>
      <c r="CW381" s="84"/>
      <c r="CX381" s="84"/>
      <c r="CY381" s="84"/>
      <c r="CZ381" s="84"/>
      <c r="DA381" s="84"/>
      <c r="DB381" s="84"/>
      <c r="DC381" s="85"/>
    </row>
    <row r="382" customFormat="false" ht="22.5" hidden="true" customHeight="false" outlineLevel="0" collapsed="false">
      <c r="A382" s="99" t="n">
        <f aca="false">(ROW()-6)/2</f>
        <v>188</v>
      </c>
      <c r="B382" s="100" t="n">
        <f aca="false">B381</f>
        <v>80</v>
      </c>
      <c r="C382" s="101" t="str">
        <f aca="false">C381</f>
        <v>レポート一覧画面</v>
      </c>
      <c r="D382" s="102" t="str">
        <f aca="false">D381</f>
        <v>①会場検索のセレクトボックス化
②コース終了受講生の検索</v>
      </c>
      <c r="E382" s="74" t="str">
        <f aca="false">E380</f>
        <v>管理者</v>
      </c>
      <c r="F382" s="74" t="str">
        <f aca="false">F380</f>
        <v>初級</v>
      </c>
      <c r="G382" s="74" t="str">
        <f aca="false">G380</f>
        <v>A</v>
      </c>
      <c r="H382" s="103" t="s">
        <v>34</v>
      </c>
      <c r="I382" s="78" t="n">
        <f aca="false">変更管理台帳!$BW86</f>
        <v>2.25714285714286</v>
      </c>
      <c r="J382" s="79" t="s">
        <v>32</v>
      </c>
      <c r="K382" s="81" t="n">
        <f aca="false">IF($L380&lt;&gt;"",WORKDAY($L380,1,祝日・休校日!$B$3:$B$62),"")</f>
        <v>45358</v>
      </c>
      <c r="L382" s="81" t="n">
        <f aca="false">IF($K382&lt;&gt;"",WORKDAY($K382,$I382 -0.11,祝日・休校日!$B$3:$B$62),"")</f>
        <v>45362</v>
      </c>
      <c r="M382" s="76" t="n">
        <f aca="false">M381</f>
        <v>0</v>
      </c>
      <c r="N382" s="82" t="n">
        <f aca="false">IF(MAX(O382:DC382)&lt;&gt;0,IF(MAX(O383:DC383)/MAX(O382:DC382)=1,1,MAX(O383:DC383)/MAX(O382:DC382)),0)</f>
        <v>0</v>
      </c>
      <c r="O382" s="83"/>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5"/>
      <c r="AT382" s="86"/>
      <c r="AU382" s="84"/>
      <c r="AV382" s="84"/>
      <c r="AW382" s="84"/>
      <c r="AX382" s="84"/>
      <c r="AY382" s="84"/>
      <c r="AZ382" s="84"/>
      <c r="BA382" s="84"/>
      <c r="BB382" s="84"/>
      <c r="BC382" s="84"/>
      <c r="BD382" s="84"/>
      <c r="BE382" s="84"/>
      <c r="BF382" s="84"/>
      <c r="BG382" s="84"/>
      <c r="BH382" s="84"/>
      <c r="BI382" s="84"/>
      <c r="BJ382" s="84"/>
      <c r="BK382" s="84"/>
      <c r="BL382" s="84"/>
      <c r="BM382" s="84"/>
      <c r="BN382" s="84"/>
      <c r="BO382" s="84"/>
      <c r="BP382" s="84"/>
      <c r="BQ382" s="84"/>
      <c r="BR382" s="84"/>
      <c r="BS382" s="84"/>
      <c r="BT382" s="84"/>
      <c r="BU382" s="84"/>
      <c r="BV382" s="84"/>
      <c r="BW382" s="84"/>
      <c r="BX382" s="85"/>
      <c r="BY382" s="86"/>
      <c r="BZ382" s="84"/>
      <c r="CA382" s="84"/>
      <c r="CB382" s="84"/>
      <c r="CC382" s="84"/>
      <c r="CD382" s="84"/>
      <c r="CE382" s="84"/>
      <c r="CF382" s="84"/>
      <c r="CG382" s="84"/>
      <c r="CH382" s="84"/>
      <c r="CI382" s="84"/>
      <c r="CJ382" s="84"/>
      <c r="CK382" s="84"/>
      <c r="CL382" s="84"/>
      <c r="CM382" s="84"/>
      <c r="CN382" s="84"/>
      <c r="CO382" s="84"/>
      <c r="CP382" s="84"/>
      <c r="CQ382" s="84"/>
      <c r="CR382" s="84"/>
      <c r="CS382" s="84"/>
      <c r="CT382" s="84"/>
      <c r="CU382" s="84"/>
      <c r="CV382" s="84"/>
      <c r="CW382" s="84"/>
      <c r="CX382" s="84"/>
      <c r="CY382" s="84"/>
      <c r="CZ382" s="84"/>
      <c r="DA382" s="84"/>
      <c r="DB382" s="84"/>
      <c r="DC382" s="85"/>
    </row>
    <row r="383" customFormat="false" ht="22.5" hidden="true" customHeight="false" outlineLevel="0" collapsed="false">
      <c r="A383" s="104" t="n">
        <f aca="false">A382</f>
        <v>188</v>
      </c>
      <c r="B383" s="105" t="n">
        <f aca="false">B382</f>
        <v>80</v>
      </c>
      <c r="C383" s="106" t="str">
        <f aca="false">C382</f>
        <v>レポート一覧画面</v>
      </c>
      <c r="D383" s="107" t="str">
        <f aca="false">D382</f>
        <v>①会場検索のセレクトボックス化
②コース終了受講生の検索</v>
      </c>
      <c r="E383" s="91" t="str">
        <f aca="false">E382</f>
        <v>管理者</v>
      </c>
      <c r="F383" s="91" t="str">
        <f aca="false">F382</f>
        <v>初級</v>
      </c>
      <c r="G383" s="91" t="str">
        <f aca="false">G382</f>
        <v>A</v>
      </c>
      <c r="H383" s="108" t="str">
        <f aca="false">H382</f>
        <v>試験</v>
      </c>
      <c r="I383" s="109" t="n">
        <f aca="false">I382</f>
        <v>2.25714285714286</v>
      </c>
      <c r="J383" s="94" t="s">
        <v>33</v>
      </c>
      <c r="K383" s="110"/>
      <c r="L383" s="96"/>
      <c r="M383" s="97" t="n">
        <f aca="false">M382</f>
        <v>0</v>
      </c>
      <c r="N383" s="98" t="n">
        <f aca="false">N382</f>
        <v>0</v>
      </c>
      <c r="O383" s="83"/>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5"/>
      <c r="AT383" s="86"/>
      <c r="AU383" s="84"/>
      <c r="AV383" s="84"/>
      <c r="AW383" s="84"/>
      <c r="AX383" s="84"/>
      <c r="AY383" s="84"/>
      <c r="AZ383" s="84"/>
      <c r="BA383" s="84"/>
      <c r="BB383" s="84"/>
      <c r="BC383" s="84"/>
      <c r="BD383" s="84"/>
      <c r="BE383" s="84"/>
      <c r="BF383" s="84"/>
      <c r="BG383" s="84"/>
      <c r="BH383" s="84"/>
      <c r="BI383" s="84"/>
      <c r="BJ383" s="84"/>
      <c r="BK383" s="84"/>
      <c r="BL383" s="84"/>
      <c r="BM383" s="84"/>
      <c r="BN383" s="84"/>
      <c r="BO383" s="84"/>
      <c r="BP383" s="84"/>
      <c r="BQ383" s="84"/>
      <c r="BR383" s="84"/>
      <c r="BS383" s="84"/>
      <c r="BT383" s="84"/>
      <c r="BU383" s="84"/>
      <c r="BV383" s="84"/>
      <c r="BW383" s="84"/>
      <c r="BX383" s="85"/>
      <c r="BY383" s="86"/>
      <c r="BZ383" s="84"/>
      <c r="CA383" s="84"/>
      <c r="CB383" s="84"/>
      <c r="CC383" s="84"/>
      <c r="CD383" s="84"/>
      <c r="CE383" s="84"/>
      <c r="CF383" s="84"/>
      <c r="CG383" s="84"/>
      <c r="CH383" s="84"/>
      <c r="CI383" s="84"/>
      <c r="CJ383" s="84"/>
      <c r="CK383" s="84"/>
      <c r="CL383" s="84"/>
      <c r="CM383" s="84"/>
      <c r="CN383" s="84"/>
      <c r="CO383" s="84"/>
      <c r="CP383" s="84"/>
      <c r="CQ383" s="84"/>
      <c r="CR383" s="84"/>
      <c r="CS383" s="84"/>
      <c r="CT383" s="84"/>
      <c r="CU383" s="84"/>
      <c r="CV383" s="84"/>
      <c r="CW383" s="84"/>
      <c r="CX383" s="84"/>
      <c r="CY383" s="84"/>
      <c r="CZ383" s="84"/>
      <c r="DA383" s="84"/>
      <c r="DB383" s="84"/>
      <c r="DC383" s="85"/>
    </row>
    <row r="384" customFormat="false" ht="45" hidden="true" customHeight="false" outlineLevel="0" collapsed="false">
      <c r="A384" s="70" t="n">
        <f aca="false">(ROW()-6)/2</f>
        <v>189</v>
      </c>
      <c r="B384" s="71" t="n">
        <f aca="false">変更管理台帳!$A87</f>
        <v>81</v>
      </c>
      <c r="C384" s="72" t="str">
        <f aca="false">変更管理台帳!$B87</f>
        <v>試験一覧画面</v>
      </c>
      <c r="D384" s="73" t="str">
        <f aca="false">変更管理台帳!$C87</f>
        <v>①新規登録ボタン追加
②検索条件の追加
③変更ボタン追加
④削除ボタン追加</v>
      </c>
      <c r="E384" s="74" t="str">
        <f aca="false">変更管理台帳!$G87</f>
        <v>管理者</v>
      </c>
      <c r="F384" s="75" t="str">
        <f aca="false">変更管理台帳!$K87</f>
        <v>中級</v>
      </c>
      <c r="G384" s="76" t="str">
        <f aca="false">変更管理台帳!$L87</f>
        <v>A</v>
      </c>
      <c r="H384" s="112" t="s">
        <v>36</v>
      </c>
      <c r="I384" s="78" t="n">
        <f aca="false">変更管理台帳!$AE87</f>
        <v>2.4</v>
      </c>
      <c r="J384" s="79" t="s">
        <v>32</v>
      </c>
      <c r="K384" s="80" t="n">
        <v>45355</v>
      </c>
      <c r="L384" s="81" t="n">
        <f aca="false">IF($K384&lt;&gt;"",WORKDAY($K384,$I384 -0.11,祝日・休校日!$B$3:$B$62),"")</f>
        <v>45357</v>
      </c>
      <c r="M384" s="76"/>
      <c r="N384" s="82" t="n">
        <f aca="false">IF(MAX(O384:DC384)&lt;&gt;0,IF(MAX(O385:DC385)/MAX(O384:DC384)=1,1,MAX(O385:DC385)/MAX(O384:DC384)),0)</f>
        <v>0</v>
      </c>
      <c r="O384" s="83"/>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5"/>
      <c r="AT384" s="86"/>
      <c r="AU384" s="84"/>
      <c r="AV384" s="84"/>
      <c r="AW384" s="84"/>
      <c r="AX384" s="84"/>
      <c r="AY384" s="84"/>
      <c r="AZ384" s="84"/>
      <c r="BA384" s="84"/>
      <c r="BB384" s="84"/>
      <c r="BC384" s="84"/>
      <c r="BD384" s="84"/>
      <c r="BE384" s="84"/>
      <c r="BF384" s="84"/>
      <c r="BG384" s="84"/>
      <c r="BH384" s="84"/>
      <c r="BI384" s="84"/>
      <c r="BJ384" s="84"/>
      <c r="BK384" s="84"/>
      <c r="BL384" s="84"/>
      <c r="BM384" s="84"/>
      <c r="BN384" s="84"/>
      <c r="BO384" s="84"/>
      <c r="BP384" s="84"/>
      <c r="BQ384" s="84"/>
      <c r="BR384" s="84"/>
      <c r="BS384" s="84"/>
      <c r="BT384" s="84"/>
      <c r="BU384" s="84"/>
      <c r="BV384" s="84"/>
      <c r="BW384" s="84"/>
      <c r="BX384" s="85"/>
      <c r="BY384" s="86"/>
      <c r="BZ384" s="84"/>
      <c r="CA384" s="84"/>
      <c r="CB384" s="84"/>
      <c r="CC384" s="84"/>
      <c r="CD384" s="84"/>
      <c r="CE384" s="84"/>
      <c r="CF384" s="84"/>
      <c r="CG384" s="84"/>
      <c r="CH384" s="84"/>
      <c r="CI384" s="84"/>
      <c r="CJ384" s="84"/>
      <c r="CK384" s="84"/>
      <c r="CL384" s="84"/>
      <c r="CM384" s="84"/>
      <c r="CN384" s="84"/>
      <c r="CO384" s="84"/>
      <c r="CP384" s="84"/>
      <c r="CQ384" s="84"/>
      <c r="CR384" s="84"/>
      <c r="CS384" s="84"/>
      <c r="CT384" s="84"/>
      <c r="CU384" s="84"/>
      <c r="CV384" s="84"/>
      <c r="CW384" s="84"/>
      <c r="CX384" s="84"/>
      <c r="CY384" s="84"/>
      <c r="CZ384" s="84"/>
      <c r="DA384" s="84"/>
      <c r="DB384" s="84"/>
      <c r="DC384" s="85"/>
    </row>
    <row r="385" customFormat="false" ht="45" hidden="true" customHeight="false" outlineLevel="0" collapsed="false">
      <c r="A385" s="87" t="n">
        <f aca="false">A384</f>
        <v>189</v>
      </c>
      <c r="B385" s="88" t="n">
        <f aca="false">B384</f>
        <v>81</v>
      </c>
      <c r="C385" s="89" t="str">
        <f aca="false">C384</f>
        <v>試験一覧画面</v>
      </c>
      <c r="D385" s="90" t="str">
        <f aca="false">D384</f>
        <v>①新規登録ボタン追加
②検索条件の追加
③変更ボタン追加
④削除ボタン追加</v>
      </c>
      <c r="E385" s="91" t="str">
        <f aca="false">E384</f>
        <v>管理者</v>
      </c>
      <c r="F385" s="91" t="str">
        <f aca="false">F384</f>
        <v>中級</v>
      </c>
      <c r="G385" s="91" t="str">
        <f aca="false">G384</f>
        <v>A</v>
      </c>
      <c r="H385" s="113" t="str">
        <f aca="false">H384</f>
        <v>設計</v>
      </c>
      <c r="I385" s="93" t="n">
        <f aca="false">I384</f>
        <v>2.4</v>
      </c>
      <c r="J385" s="94" t="s">
        <v>33</v>
      </c>
      <c r="K385" s="95"/>
      <c r="L385" s="96"/>
      <c r="M385" s="97" t="n">
        <f aca="false">M384</f>
        <v>0</v>
      </c>
      <c r="N385" s="98" t="n">
        <f aca="false">N384</f>
        <v>0</v>
      </c>
      <c r="O385" s="83"/>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c r="AN385" s="84"/>
      <c r="AO385" s="84"/>
      <c r="AP385" s="84"/>
      <c r="AQ385" s="84"/>
      <c r="AR385" s="84"/>
      <c r="AS385" s="85"/>
      <c r="AT385" s="86"/>
      <c r="AU385" s="84"/>
      <c r="AV385" s="84"/>
      <c r="AW385" s="84"/>
      <c r="AX385" s="84"/>
      <c r="AY385" s="84"/>
      <c r="AZ385" s="84"/>
      <c r="BA385" s="84"/>
      <c r="BB385" s="84"/>
      <c r="BC385" s="84"/>
      <c r="BD385" s="84"/>
      <c r="BE385" s="84"/>
      <c r="BF385" s="84"/>
      <c r="BG385" s="84"/>
      <c r="BH385" s="84"/>
      <c r="BI385" s="84"/>
      <c r="BJ385" s="84"/>
      <c r="BK385" s="84"/>
      <c r="BL385" s="84"/>
      <c r="BM385" s="84"/>
      <c r="BN385" s="84"/>
      <c r="BO385" s="84"/>
      <c r="BP385" s="84"/>
      <c r="BQ385" s="84"/>
      <c r="BR385" s="84"/>
      <c r="BS385" s="84"/>
      <c r="BT385" s="84"/>
      <c r="BU385" s="84"/>
      <c r="BV385" s="84"/>
      <c r="BW385" s="84"/>
      <c r="BX385" s="85"/>
      <c r="BY385" s="86"/>
      <c r="BZ385" s="84"/>
      <c r="CA385" s="84"/>
      <c r="CB385" s="84"/>
      <c r="CC385" s="84"/>
      <c r="CD385" s="84"/>
      <c r="CE385" s="84"/>
      <c r="CF385" s="84"/>
      <c r="CG385" s="84"/>
      <c r="CH385" s="84"/>
      <c r="CI385" s="84"/>
      <c r="CJ385" s="84"/>
      <c r="CK385" s="84"/>
      <c r="CL385" s="84"/>
      <c r="CM385" s="84"/>
      <c r="CN385" s="84"/>
      <c r="CO385" s="84"/>
      <c r="CP385" s="84"/>
      <c r="CQ385" s="84"/>
      <c r="CR385" s="84"/>
      <c r="CS385" s="84"/>
      <c r="CT385" s="84"/>
      <c r="CU385" s="84"/>
      <c r="CV385" s="84"/>
      <c r="CW385" s="84"/>
      <c r="CX385" s="84"/>
      <c r="CY385" s="84"/>
      <c r="CZ385" s="84"/>
      <c r="DA385" s="84"/>
      <c r="DB385" s="84"/>
      <c r="DC385" s="85"/>
    </row>
    <row r="386" customFormat="false" ht="45" hidden="true" customHeight="false" outlineLevel="0" collapsed="false">
      <c r="A386" s="70" t="n">
        <f aca="false">(ROW()-6)/2</f>
        <v>190</v>
      </c>
      <c r="B386" s="100" t="n">
        <f aca="false">B385</f>
        <v>81</v>
      </c>
      <c r="C386" s="101" t="str">
        <f aca="false">C385</f>
        <v>試験一覧画面</v>
      </c>
      <c r="D386" s="102" t="str">
        <f aca="false">D385</f>
        <v>①新規登録ボタン追加
②検索条件の追加
③変更ボタン追加
④削除ボタン追加</v>
      </c>
      <c r="E386" s="74" t="str">
        <f aca="false">E384</f>
        <v>管理者</v>
      </c>
      <c r="F386" s="74" t="str">
        <f aca="false">F384</f>
        <v>中級</v>
      </c>
      <c r="G386" s="74" t="str">
        <f aca="false">G384</f>
        <v>A</v>
      </c>
      <c r="H386" s="77" t="s">
        <v>31</v>
      </c>
      <c r="I386" s="78" t="n">
        <f aca="false">変更管理台帳!$AX87</f>
        <v>3.68571428571429</v>
      </c>
      <c r="J386" s="79" t="s">
        <v>32</v>
      </c>
      <c r="K386" s="81" t="n">
        <f aca="false">IF($L384&lt;&gt;"",WORKDAY($L384,1,祝日・休校日!$B$3:$B$62),"")</f>
        <v>45358</v>
      </c>
      <c r="L386" s="81" t="n">
        <f aca="false">IF($K386&lt;&gt;"",WORKDAY($K386,$I386 -0.11,祝日・休校日!$B$3:$B$62),"")</f>
        <v>45363</v>
      </c>
      <c r="M386" s="76" t="n">
        <f aca="false">M385</f>
        <v>0</v>
      </c>
      <c r="N386" s="82" t="n">
        <f aca="false">IF(MAX(O386:DC386)&lt;&gt;0,IF(MAX(O387:DC387)/MAX(O386:DC386)=1,1,MAX(O387:DC387)/MAX(O386:DC386)),0)</f>
        <v>0</v>
      </c>
      <c r="O386" s="83"/>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5"/>
      <c r="AT386" s="86"/>
      <c r="AU386" s="84"/>
      <c r="AV386" s="84"/>
      <c r="AW386" s="84"/>
      <c r="AX386" s="84"/>
      <c r="AY386" s="84"/>
      <c r="AZ386" s="84"/>
      <c r="BA386" s="84"/>
      <c r="BB386" s="84"/>
      <c r="BC386" s="84"/>
      <c r="BD386" s="84"/>
      <c r="BE386" s="84"/>
      <c r="BF386" s="84"/>
      <c r="BG386" s="84"/>
      <c r="BH386" s="84"/>
      <c r="BI386" s="84"/>
      <c r="BJ386" s="84"/>
      <c r="BK386" s="84"/>
      <c r="BL386" s="84"/>
      <c r="BM386" s="84"/>
      <c r="BN386" s="84"/>
      <c r="BO386" s="84"/>
      <c r="BP386" s="84"/>
      <c r="BQ386" s="84"/>
      <c r="BR386" s="84"/>
      <c r="BS386" s="84"/>
      <c r="BT386" s="84"/>
      <c r="BU386" s="84"/>
      <c r="BV386" s="84"/>
      <c r="BW386" s="84"/>
      <c r="BX386" s="85"/>
      <c r="BY386" s="86"/>
      <c r="BZ386" s="84"/>
      <c r="CA386" s="84"/>
      <c r="CB386" s="84"/>
      <c r="CC386" s="84"/>
      <c r="CD386" s="84"/>
      <c r="CE386" s="84"/>
      <c r="CF386" s="84"/>
      <c r="CG386" s="84"/>
      <c r="CH386" s="84"/>
      <c r="CI386" s="84"/>
      <c r="CJ386" s="84"/>
      <c r="CK386" s="84"/>
      <c r="CL386" s="84"/>
      <c r="CM386" s="84"/>
      <c r="CN386" s="84"/>
      <c r="CO386" s="84"/>
      <c r="CP386" s="84"/>
      <c r="CQ386" s="84"/>
      <c r="CR386" s="84"/>
      <c r="CS386" s="84"/>
      <c r="CT386" s="84"/>
      <c r="CU386" s="84"/>
      <c r="CV386" s="84"/>
      <c r="CW386" s="84"/>
      <c r="CX386" s="84"/>
      <c r="CY386" s="84"/>
      <c r="CZ386" s="84"/>
      <c r="DA386" s="84"/>
      <c r="DB386" s="84"/>
      <c r="DC386" s="85"/>
    </row>
    <row r="387" customFormat="false" ht="45" hidden="true" customHeight="false" outlineLevel="0" collapsed="false">
      <c r="A387" s="87" t="n">
        <f aca="false">A386</f>
        <v>190</v>
      </c>
      <c r="B387" s="105" t="n">
        <f aca="false">B386</f>
        <v>81</v>
      </c>
      <c r="C387" s="106" t="str">
        <f aca="false">C386</f>
        <v>試験一覧画面</v>
      </c>
      <c r="D387" s="107" t="str">
        <f aca="false">D386</f>
        <v>①新規登録ボタン追加
②検索条件の追加
③変更ボタン追加
④削除ボタン追加</v>
      </c>
      <c r="E387" s="91" t="str">
        <f aca="false">E386</f>
        <v>管理者</v>
      </c>
      <c r="F387" s="91" t="str">
        <f aca="false">F386</f>
        <v>中級</v>
      </c>
      <c r="G387" s="91" t="str">
        <f aca="false">G386</f>
        <v>A</v>
      </c>
      <c r="H387" s="92" t="str">
        <f aca="false">H386</f>
        <v>製造</v>
      </c>
      <c r="I387" s="93" t="n">
        <f aca="false">I386</f>
        <v>3.68571428571429</v>
      </c>
      <c r="J387" s="94" t="s">
        <v>33</v>
      </c>
      <c r="K387" s="110"/>
      <c r="L387" s="96"/>
      <c r="M387" s="97" t="n">
        <f aca="false">M386</f>
        <v>0</v>
      </c>
      <c r="N387" s="98" t="n">
        <f aca="false">N386</f>
        <v>0</v>
      </c>
      <c r="O387" s="83"/>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5"/>
      <c r="AT387" s="86"/>
      <c r="AU387" s="84"/>
      <c r="AV387" s="84"/>
      <c r="AW387" s="84"/>
      <c r="AX387" s="84"/>
      <c r="AY387" s="84"/>
      <c r="AZ387" s="84"/>
      <c r="BA387" s="84"/>
      <c r="BB387" s="84"/>
      <c r="BC387" s="84"/>
      <c r="BD387" s="84"/>
      <c r="BE387" s="84"/>
      <c r="BF387" s="84"/>
      <c r="BG387" s="84"/>
      <c r="BH387" s="84"/>
      <c r="BI387" s="84"/>
      <c r="BJ387" s="84"/>
      <c r="BK387" s="84"/>
      <c r="BL387" s="84"/>
      <c r="BM387" s="84"/>
      <c r="BN387" s="84"/>
      <c r="BO387" s="84"/>
      <c r="BP387" s="84"/>
      <c r="BQ387" s="84"/>
      <c r="BR387" s="84"/>
      <c r="BS387" s="84"/>
      <c r="BT387" s="84"/>
      <c r="BU387" s="84"/>
      <c r="BV387" s="84"/>
      <c r="BW387" s="84"/>
      <c r="BX387" s="85"/>
      <c r="BY387" s="86"/>
      <c r="BZ387" s="84"/>
      <c r="CA387" s="84"/>
      <c r="CB387" s="84"/>
      <c r="CC387" s="84"/>
      <c r="CD387" s="84"/>
      <c r="CE387" s="84"/>
      <c r="CF387" s="84"/>
      <c r="CG387" s="84"/>
      <c r="CH387" s="84"/>
      <c r="CI387" s="84"/>
      <c r="CJ387" s="84"/>
      <c r="CK387" s="84"/>
      <c r="CL387" s="84"/>
      <c r="CM387" s="84"/>
      <c r="CN387" s="84"/>
      <c r="CO387" s="84"/>
      <c r="CP387" s="84"/>
      <c r="CQ387" s="84"/>
      <c r="CR387" s="84"/>
      <c r="CS387" s="84"/>
      <c r="CT387" s="84"/>
      <c r="CU387" s="84"/>
      <c r="CV387" s="84"/>
      <c r="CW387" s="84"/>
      <c r="CX387" s="84"/>
      <c r="CY387" s="84"/>
      <c r="CZ387" s="84"/>
      <c r="DA387" s="84"/>
      <c r="DB387" s="84"/>
      <c r="DC387" s="85"/>
    </row>
    <row r="388" customFormat="false" ht="45" hidden="true" customHeight="false" outlineLevel="0" collapsed="false">
      <c r="A388" s="99" t="n">
        <f aca="false">(ROW()-6)/2</f>
        <v>191</v>
      </c>
      <c r="B388" s="100" t="n">
        <f aca="false">B387</f>
        <v>81</v>
      </c>
      <c r="C388" s="101" t="str">
        <f aca="false">C387</f>
        <v>試験一覧画面</v>
      </c>
      <c r="D388" s="102" t="str">
        <f aca="false">D387</f>
        <v>①新規登録ボタン追加
②検索条件の追加
③変更ボタン追加
④削除ボタン追加</v>
      </c>
      <c r="E388" s="74" t="str">
        <f aca="false">E386</f>
        <v>管理者</v>
      </c>
      <c r="F388" s="74" t="str">
        <f aca="false">F386</f>
        <v>中級</v>
      </c>
      <c r="G388" s="74" t="str">
        <f aca="false">G386</f>
        <v>A</v>
      </c>
      <c r="H388" s="103" t="s">
        <v>34</v>
      </c>
      <c r="I388" s="78" t="n">
        <f aca="false">変更管理台帳!$BW87</f>
        <v>4.08571428571429</v>
      </c>
      <c r="J388" s="79" t="s">
        <v>32</v>
      </c>
      <c r="K388" s="81" t="n">
        <f aca="false">IF($L386&lt;&gt;"",WORKDAY($L386,1,祝日・休校日!$B$3:$B$62),"")</f>
        <v>45364</v>
      </c>
      <c r="L388" s="81" t="n">
        <f aca="false">IF($K388&lt;&gt;"",WORKDAY($K388,$I388 -0.11,祝日・休校日!$B$3:$B$62),"")</f>
        <v>45369</v>
      </c>
      <c r="M388" s="76" t="n">
        <f aca="false">M387</f>
        <v>0</v>
      </c>
      <c r="N388" s="82" t="n">
        <f aca="false">IF(MAX(O388:DC388)&lt;&gt;0,IF(MAX(O389:DC389)/MAX(O388:DC388)=1,1,MAX(O389:DC389)/MAX(O388:DC388)),0)</f>
        <v>0</v>
      </c>
      <c r="O388" s="83"/>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5"/>
      <c r="AT388" s="86"/>
      <c r="AU388" s="84"/>
      <c r="AV388" s="84"/>
      <c r="AW388" s="84"/>
      <c r="AX388" s="84"/>
      <c r="AY388" s="84"/>
      <c r="AZ388" s="84"/>
      <c r="BA388" s="84"/>
      <c r="BB388" s="84"/>
      <c r="BC388" s="84"/>
      <c r="BD388" s="84"/>
      <c r="BE388" s="84"/>
      <c r="BF388" s="84"/>
      <c r="BG388" s="84"/>
      <c r="BH388" s="84"/>
      <c r="BI388" s="84"/>
      <c r="BJ388" s="84"/>
      <c r="BK388" s="84"/>
      <c r="BL388" s="84"/>
      <c r="BM388" s="84"/>
      <c r="BN388" s="84"/>
      <c r="BO388" s="84"/>
      <c r="BP388" s="84"/>
      <c r="BQ388" s="84"/>
      <c r="BR388" s="84"/>
      <c r="BS388" s="84"/>
      <c r="BT388" s="84"/>
      <c r="BU388" s="84"/>
      <c r="BV388" s="84"/>
      <c r="BW388" s="84"/>
      <c r="BX388" s="85"/>
      <c r="BY388" s="86"/>
      <c r="BZ388" s="84"/>
      <c r="CA388" s="84"/>
      <c r="CB388" s="84"/>
      <c r="CC388" s="84"/>
      <c r="CD388" s="84"/>
      <c r="CE388" s="84"/>
      <c r="CF388" s="84"/>
      <c r="CG388" s="84"/>
      <c r="CH388" s="84"/>
      <c r="CI388" s="84"/>
      <c r="CJ388" s="84"/>
      <c r="CK388" s="84"/>
      <c r="CL388" s="84"/>
      <c r="CM388" s="84"/>
      <c r="CN388" s="84"/>
      <c r="CO388" s="84"/>
      <c r="CP388" s="84"/>
      <c r="CQ388" s="84"/>
      <c r="CR388" s="84"/>
      <c r="CS388" s="84"/>
      <c r="CT388" s="84"/>
      <c r="CU388" s="84"/>
      <c r="CV388" s="84"/>
      <c r="CW388" s="84"/>
      <c r="CX388" s="84"/>
      <c r="CY388" s="84"/>
      <c r="CZ388" s="84"/>
      <c r="DA388" s="84"/>
      <c r="DB388" s="84"/>
      <c r="DC388" s="85"/>
    </row>
    <row r="389" customFormat="false" ht="45" hidden="true" customHeight="false" outlineLevel="0" collapsed="false">
      <c r="A389" s="104" t="n">
        <f aca="false">A388</f>
        <v>191</v>
      </c>
      <c r="B389" s="105" t="n">
        <f aca="false">B388</f>
        <v>81</v>
      </c>
      <c r="C389" s="106" t="str">
        <f aca="false">C388</f>
        <v>試験一覧画面</v>
      </c>
      <c r="D389" s="107" t="str">
        <f aca="false">D388</f>
        <v>①新規登録ボタン追加
②検索条件の追加
③変更ボタン追加
④削除ボタン追加</v>
      </c>
      <c r="E389" s="91" t="str">
        <f aca="false">E388</f>
        <v>管理者</v>
      </c>
      <c r="F389" s="91" t="str">
        <f aca="false">F388</f>
        <v>中級</v>
      </c>
      <c r="G389" s="91" t="str">
        <f aca="false">G388</f>
        <v>A</v>
      </c>
      <c r="H389" s="108" t="str">
        <f aca="false">H388</f>
        <v>試験</v>
      </c>
      <c r="I389" s="109" t="n">
        <f aca="false">I388</f>
        <v>4.08571428571429</v>
      </c>
      <c r="J389" s="94" t="s">
        <v>33</v>
      </c>
      <c r="K389" s="110"/>
      <c r="L389" s="96"/>
      <c r="M389" s="97" t="n">
        <f aca="false">M388</f>
        <v>0</v>
      </c>
      <c r="N389" s="98" t="n">
        <f aca="false">N388</f>
        <v>0</v>
      </c>
      <c r="O389" s="83"/>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5"/>
      <c r="AT389" s="86"/>
      <c r="AU389" s="84"/>
      <c r="AV389" s="84"/>
      <c r="AW389" s="84"/>
      <c r="AX389" s="84"/>
      <c r="AY389" s="84"/>
      <c r="AZ389" s="84"/>
      <c r="BA389" s="84"/>
      <c r="BB389" s="84"/>
      <c r="BC389" s="84"/>
      <c r="BD389" s="84"/>
      <c r="BE389" s="84"/>
      <c r="BF389" s="84"/>
      <c r="BG389" s="84"/>
      <c r="BH389" s="84"/>
      <c r="BI389" s="84"/>
      <c r="BJ389" s="84"/>
      <c r="BK389" s="84"/>
      <c r="BL389" s="84"/>
      <c r="BM389" s="84"/>
      <c r="BN389" s="84"/>
      <c r="BO389" s="84"/>
      <c r="BP389" s="84"/>
      <c r="BQ389" s="84"/>
      <c r="BR389" s="84"/>
      <c r="BS389" s="84"/>
      <c r="BT389" s="84"/>
      <c r="BU389" s="84"/>
      <c r="BV389" s="84"/>
      <c r="BW389" s="84"/>
      <c r="BX389" s="85"/>
      <c r="BY389" s="86"/>
      <c r="BZ389" s="84"/>
      <c r="CA389" s="84"/>
      <c r="CB389" s="84"/>
      <c r="CC389" s="84"/>
      <c r="CD389" s="84"/>
      <c r="CE389" s="84"/>
      <c r="CF389" s="84"/>
      <c r="CG389" s="84"/>
      <c r="CH389" s="84"/>
      <c r="CI389" s="84"/>
      <c r="CJ389" s="84"/>
      <c r="CK389" s="84"/>
      <c r="CL389" s="84"/>
      <c r="CM389" s="84"/>
      <c r="CN389" s="84"/>
      <c r="CO389" s="84"/>
      <c r="CP389" s="84"/>
      <c r="CQ389" s="84"/>
      <c r="CR389" s="84"/>
      <c r="CS389" s="84"/>
      <c r="CT389" s="84"/>
      <c r="CU389" s="84"/>
      <c r="CV389" s="84"/>
      <c r="CW389" s="84"/>
      <c r="CX389" s="84"/>
      <c r="CY389" s="84"/>
      <c r="CZ389" s="84"/>
      <c r="DA389" s="84"/>
      <c r="DB389" s="84"/>
      <c r="DC389" s="85"/>
    </row>
    <row r="390" customFormat="false" ht="18.75" hidden="true" customHeight="false" outlineLevel="0" collapsed="false">
      <c r="A390" s="70" t="n">
        <f aca="false">(ROW()-6)/2</f>
        <v>192</v>
      </c>
      <c r="B390" s="71" t="n">
        <f aca="false">変更管理台帳!$A88</f>
        <v>82</v>
      </c>
      <c r="C390" s="72" t="str">
        <f aca="false">変更管理台帳!$B88</f>
        <v>お知らせ画面</v>
      </c>
      <c r="D390" s="73" t="str">
        <f aca="false">変更管理台帳!$C88</f>
        <v>お知らせ画面の新規作成</v>
      </c>
      <c r="E390" s="74" t="str">
        <f aca="false">変更管理台帳!$G88</f>
        <v>管理者</v>
      </c>
      <c r="F390" s="75" t="str">
        <f aca="false">変更管理台帳!$K88</f>
        <v>初級</v>
      </c>
      <c r="G390" s="76" t="str">
        <f aca="false">変更管理台帳!$L88</f>
        <v>A</v>
      </c>
      <c r="H390" s="112" t="s">
        <v>36</v>
      </c>
      <c r="I390" s="78" t="n">
        <f aca="false">変更管理台帳!$AE88</f>
        <v>1.42857142857143</v>
      </c>
      <c r="J390" s="79" t="s">
        <v>32</v>
      </c>
      <c r="K390" s="80" t="n">
        <v>45355</v>
      </c>
      <c r="L390" s="81" t="n">
        <f aca="false">IF($K390&lt;&gt;"",WORKDAY($K390,$I390 -0.11,祝日・休校日!$B$3:$B$62),"")</f>
        <v>45356</v>
      </c>
      <c r="M390" s="76"/>
      <c r="N390" s="82" t="n">
        <f aca="false">IF(MAX(O390:DC390)&lt;&gt;0,IF(MAX(O391:DC391)/MAX(O390:DC390)=1,1,MAX(O391:DC391)/MAX(O390:DC390)),0)</f>
        <v>0</v>
      </c>
      <c r="O390" s="83"/>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5"/>
      <c r="AT390" s="86"/>
      <c r="AU390" s="84"/>
      <c r="AV390" s="84"/>
      <c r="AW390" s="84"/>
      <c r="AX390" s="84"/>
      <c r="AY390" s="84"/>
      <c r="AZ390" s="84"/>
      <c r="BA390" s="84"/>
      <c r="BB390" s="84"/>
      <c r="BC390" s="84"/>
      <c r="BD390" s="84"/>
      <c r="BE390" s="84"/>
      <c r="BF390" s="84"/>
      <c r="BG390" s="84"/>
      <c r="BH390" s="84"/>
      <c r="BI390" s="84"/>
      <c r="BJ390" s="84"/>
      <c r="BK390" s="84"/>
      <c r="BL390" s="84"/>
      <c r="BM390" s="84"/>
      <c r="BN390" s="84"/>
      <c r="BO390" s="84"/>
      <c r="BP390" s="84"/>
      <c r="BQ390" s="84"/>
      <c r="BR390" s="84"/>
      <c r="BS390" s="84"/>
      <c r="BT390" s="84"/>
      <c r="BU390" s="84"/>
      <c r="BV390" s="84"/>
      <c r="BW390" s="84"/>
      <c r="BX390" s="85"/>
      <c r="BY390" s="86"/>
      <c r="BZ390" s="84"/>
      <c r="CA390" s="84"/>
      <c r="CB390" s="84"/>
      <c r="CC390" s="84"/>
      <c r="CD390" s="84"/>
      <c r="CE390" s="84"/>
      <c r="CF390" s="84"/>
      <c r="CG390" s="84"/>
      <c r="CH390" s="84"/>
      <c r="CI390" s="84"/>
      <c r="CJ390" s="84"/>
      <c r="CK390" s="84"/>
      <c r="CL390" s="84"/>
      <c r="CM390" s="84"/>
      <c r="CN390" s="84"/>
      <c r="CO390" s="84"/>
      <c r="CP390" s="84"/>
      <c r="CQ390" s="84"/>
      <c r="CR390" s="84"/>
      <c r="CS390" s="84"/>
      <c r="CT390" s="84"/>
      <c r="CU390" s="84"/>
      <c r="CV390" s="84"/>
      <c r="CW390" s="84"/>
      <c r="CX390" s="84"/>
      <c r="CY390" s="84"/>
      <c r="CZ390" s="84"/>
      <c r="DA390" s="84"/>
      <c r="DB390" s="84"/>
      <c r="DC390" s="85"/>
    </row>
    <row r="391" customFormat="false" ht="18.75" hidden="true" customHeight="false" outlineLevel="0" collapsed="false">
      <c r="A391" s="87" t="n">
        <f aca="false">A390</f>
        <v>192</v>
      </c>
      <c r="B391" s="88" t="n">
        <f aca="false">B390</f>
        <v>82</v>
      </c>
      <c r="C391" s="89" t="str">
        <f aca="false">C390</f>
        <v>お知らせ画面</v>
      </c>
      <c r="D391" s="90" t="str">
        <f aca="false">D390</f>
        <v>お知らせ画面の新規作成</v>
      </c>
      <c r="E391" s="91" t="str">
        <f aca="false">E390</f>
        <v>管理者</v>
      </c>
      <c r="F391" s="91" t="str">
        <f aca="false">F390</f>
        <v>初級</v>
      </c>
      <c r="G391" s="91" t="str">
        <f aca="false">G390</f>
        <v>A</v>
      </c>
      <c r="H391" s="113" t="str">
        <f aca="false">H390</f>
        <v>設計</v>
      </c>
      <c r="I391" s="93" t="n">
        <f aca="false">I390</f>
        <v>1.42857142857143</v>
      </c>
      <c r="J391" s="94" t="s">
        <v>33</v>
      </c>
      <c r="K391" s="95"/>
      <c r="L391" s="96"/>
      <c r="M391" s="97" t="n">
        <f aca="false">M390</f>
        <v>0</v>
      </c>
      <c r="N391" s="98" t="n">
        <f aca="false">N390</f>
        <v>0</v>
      </c>
      <c r="O391" s="83"/>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c r="AN391" s="84"/>
      <c r="AO391" s="84"/>
      <c r="AP391" s="84"/>
      <c r="AQ391" s="84"/>
      <c r="AR391" s="84"/>
      <c r="AS391" s="85"/>
      <c r="AT391" s="86"/>
      <c r="AU391" s="84"/>
      <c r="AV391" s="84"/>
      <c r="AW391" s="84"/>
      <c r="AX391" s="84"/>
      <c r="AY391" s="84"/>
      <c r="AZ391" s="84"/>
      <c r="BA391" s="84"/>
      <c r="BB391" s="84"/>
      <c r="BC391" s="84"/>
      <c r="BD391" s="84"/>
      <c r="BE391" s="84"/>
      <c r="BF391" s="84"/>
      <c r="BG391" s="84"/>
      <c r="BH391" s="84"/>
      <c r="BI391" s="84"/>
      <c r="BJ391" s="84"/>
      <c r="BK391" s="84"/>
      <c r="BL391" s="84"/>
      <c r="BM391" s="84"/>
      <c r="BN391" s="84"/>
      <c r="BO391" s="84"/>
      <c r="BP391" s="84"/>
      <c r="BQ391" s="84"/>
      <c r="BR391" s="84"/>
      <c r="BS391" s="84"/>
      <c r="BT391" s="84"/>
      <c r="BU391" s="84"/>
      <c r="BV391" s="84"/>
      <c r="BW391" s="84"/>
      <c r="BX391" s="85"/>
      <c r="BY391" s="86"/>
      <c r="BZ391" s="84"/>
      <c r="CA391" s="84"/>
      <c r="CB391" s="84"/>
      <c r="CC391" s="84"/>
      <c r="CD391" s="84"/>
      <c r="CE391" s="84"/>
      <c r="CF391" s="84"/>
      <c r="CG391" s="84"/>
      <c r="CH391" s="84"/>
      <c r="CI391" s="84"/>
      <c r="CJ391" s="84"/>
      <c r="CK391" s="84"/>
      <c r="CL391" s="84"/>
      <c r="CM391" s="84"/>
      <c r="CN391" s="84"/>
      <c r="CO391" s="84"/>
      <c r="CP391" s="84"/>
      <c r="CQ391" s="84"/>
      <c r="CR391" s="84"/>
      <c r="CS391" s="84"/>
      <c r="CT391" s="84"/>
      <c r="CU391" s="84"/>
      <c r="CV391" s="84"/>
      <c r="CW391" s="84"/>
      <c r="CX391" s="84"/>
      <c r="CY391" s="84"/>
      <c r="CZ391" s="84"/>
      <c r="DA391" s="84"/>
      <c r="DB391" s="84"/>
      <c r="DC391" s="85"/>
    </row>
    <row r="392" customFormat="false" ht="18.75" hidden="true" customHeight="false" outlineLevel="0" collapsed="false">
      <c r="A392" s="70" t="n">
        <f aca="false">(ROW()-6)/2</f>
        <v>193</v>
      </c>
      <c r="B392" s="100" t="n">
        <f aca="false">B391</f>
        <v>82</v>
      </c>
      <c r="C392" s="101" t="str">
        <f aca="false">C391</f>
        <v>お知らせ画面</v>
      </c>
      <c r="D392" s="102" t="str">
        <f aca="false">D391</f>
        <v>お知らせ画面の新規作成</v>
      </c>
      <c r="E392" s="74" t="str">
        <f aca="false">E390</f>
        <v>管理者</v>
      </c>
      <c r="F392" s="74" t="str">
        <f aca="false">F390</f>
        <v>初級</v>
      </c>
      <c r="G392" s="74" t="str">
        <f aca="false">G390</f>
        <v>A</v>
      </c>
      <c r="H392" s="77" t="s">
        <v>31</v>
      </c>
      <c r="I392" s="78" t="n">
        <f aca="false">変更管理台帳!$AX88</f>
        <v>1.54285714285714</v>
      </c>
      <c r="J392" s="79" t="s">
        <v>32</v>
      </c>
      <c r="K392" s="81" t="n">
        <f aca="false">IF($L390&lt;&gt;"",WORKDAY($L390,1,祝日・休校日!$B$3:$B$62),"")</f>
        <v>45357</v>
      </c>
      <c r="L392" s="81" t="n">
        <f aca="false">IF($K392&lt;&gt;"",WORKDAY($K392,$I392 -0.11,祝日・休校日!$B$3:$B$62),"")</f>
        <v>45358</v>
      </c>
      <c r="M392" s="76" t="n">
        <f aca="false">M391</f>
        <v>0</v>
      </c>
      <c r="N392" s="82" t="n">
        <f aca="false">IF(MAX(O392:DC392)&lt;&gt;0,IF(MAX(O393:DC393)/MAX(O392:DC392)=1,1,MAX(O393:DC393)/MAX(O392:DC392)),0)</f>
        <v>0</v>
      </c>
      <c r="O392" s="83"/>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c r="AN392" s="84"/>
      <c r="AO392" s="84"/>
      <c r="AP392" s="84"/>
      <c r="AQ392" s="84"/>
      <c r="AR392" s="84"/>
      <c r="AS392" s="85"/>
      <c r="AT392" s="86"/>
      <c r="AU392" s="84"/>
      <c r="AV392" s="84"/>
      <c r="AW392" s="84"/>
      <c r="AX392" s="84"/>
      <c r="AY392" s="84"/>
      <c r="AZ392" s="84"/>
      <c r="BA392" s="84"/>
      <c r="BB392" s="84"/>
      <c r="BC392" s="84"/>
      <c r="BD392" s="84"/>
      <c r="BE392" s="84"/>
      <c r="BF392" s="84"/>
      <c r="BG392" s="84"/>
      <c r="BH392" s="84"/>
      <c r="BI392" s="84"/>
      <c r="BJ392" s="84"/>
      <c r="BK392" s="84"/>
      <c r="BL392" s="84"/>
      <c r="BM392" s="84"/>
      <c r="BN392" s="84"/>
      <c r="BO392" s="84"/>
      <c r="BP392" s="84"/>
      <c r="BQ392" s="84"/>
      <c r="BR392" s="84"/>
      <c r="BS392" s="84"/>
      <c r="BT392" s="84"/>
      <c r="BU392" s="84"/>
      <c r="BV392" s="84"/>
      <c r="BW392" s="84"/>
      <c r="BX392" s="85"/>
      <c r="BY392" s="86"/>
      <c r="BZ392" s="84"/>
      <c r="CA392" s="84"/>
      <c r="CB392" s="84"/>
      <c r="CC392" s="84"/>
      <c r="CD392" s="84"/>
      <c r="CE392" s="84"/>
      <c r="CF392" s="84"/>
      <c r="CG392" s="84"/>
      <c r="CH392" s="84"/>
      <c r="CI392" s="84"/>
      <c r="CJ392" s="84"/>
      <c r="CK392" s="84"/>
      <c r="CL392" s="84"/>
      <c r="CM392" s="84"/>
      <c r="CN392" s="84"/>
      <c r="CO392" s="84"/>
      <c r="CP392" s="84"/>
      <c r="CQ392" s="84"/>
      <c r="CR392" s="84"/>
      <c r="CS392" s="84"/>
      <c r="CT392" s="84"/>
      <c r="CU392" s="84"/>
      <c r="CV392" s="84"/>
      <c r="CW392" s="84"/>
      <c r="CX392" s="84"/>
      <c r="CY392" s="84"/>
      <c r="CZ392" s="84"/>
      <c r="DA392" s="84"/>
      <c r="DB392" s="84"/>
      <c r="DC392" s="85"/>
    </row>
    <row r="393" customFormat="false" ht="18.75" hidden="true" customHeight="false" outlineLevel="0" collapsed="false">
      <c r="A393" s="87" t="n">
        <f aca="false">A392</f>
        <v>193</v>
      </c>
      <c r="B393" s="105" t="n">
        <f aca="false">B392</f>
        <v>82</v>
      </c>
      <c r="C393" s="106" t="str">
        <f aca="false">C392</f>
        <v>お知らせ画面</v>
      </c>
      <c r="D393" s="107" t="str">
        <f aca="false">D392</f>
        <v>お知らせ画面の新規作成</v>
      </c>
      <c r="E393" s="91" t="str">
        <f aca="false">E392</f>
        <v>管理者</v>
      </c>
      <c r="F393" s="91" t="str">
        <f aca="false">F392</f>
        <v>初級</v>
      </c>
      <c r="G393" s="91" t="str">
        <f aca="false">G392</f>
        <v>A</v>
      </c>
      <c r="H393" s="92" t="str">
        <f aca="false">H392</f>
        <v>製造</v>
      </c>
      <c r="I393" s="93" t="n">
        <f aca="false">I392</f>
        <v>1.54285714285714</v>
      </c>
      <c r="J393" s="94" t="s">
        <v>33</v>
      </c>
      <c r="K393" s="110"/>
      <c r="L393" s="96"/>
      <c r="M393" s="97" t="n">
        <f aca="false">M392</f>
        <v>0</v>
      </c>
      <c r="N393" s="98" t="n">
        <f aca="false">N392</f>
        <v>0</v>
      </c>
      <c r="O393" s="83"/>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5"/>
      <c r="AT393" s="86"/>
      <c r="AU393" s="84"/>
      <c r="AV393" s="84"/>
      <c r="AW393" s="84"/>
      <c r="AX393" s="84"/>
      <c r="AY393" s="84"/>
      <c r="AZ393" s="84"/>
      <c r="BA393" s="84"/>
      <c r="BB393" s="84"/>
      <c r="BC393" s="84"/>
      <c r="BD393" s="84"/>
      <c r="BE393" s="84"/>
      <c r="BF393" s="84"/>
      <c r="BG393" s="84"/>
      <c r="BH393" s="84"/>
      <c r="BI393" s="84"/>
      <c r="BJ393" s="84"/>
      <c r="BK393" s="84"/>
      <c r="BL393" s="84"/>
      <c r="BM393" s="84"/>
      <c r="BN393" s="84"/>
      <c r="BO393" s="84"/>
      <c r="BP393" s="84"/>
      <c r="BQ393" s="84"/>
      <c r="BR393" s="84"/>
      <c r="BS393" s="84"/>
      <c r="BT393" s="84"/>
      <c r="BU393" s="84"/>
      <c r="BV393" s="84"/>
      <c r="BW393" s="84"/>
      <c r="BX393" s="85"/>
      <c r="BY393" s="86"/>
      <c r="BZ393" s="84"/>
      <c r="CA393" s="84"/>
      <c r="CB393" s="84"/>
      <c r="CC393" s="84"/>
      <c r="CD393" s="84"/>
      <c r="CE393" s="84"/>
      <c r="CF393" s="84"/>
      <c r="CG393" s="84"/>
      <c r="CH393" s="84"/>
      <c r="CI393" s="84"/>
      <c r="CJ393" s="84"/>
      <c r="CK393" s="84"/>
      <c r="CL393" s="84"/>
      <c r="CM393" s="84"/>
      <c r="CN393" s="84"/>
      <c r="CO393" s="84"/>
      <c r="CP393" s="84"/>
      <c r="CQ393" s="84"/>
      <c r="CR393" s="84"/>
      <c r="CS393" s="84"/>
      <c r="CT393" s="84"/>
      <c r="CU393" s="84"/>
      <c r="CV393" s="84"/>
      <c r="CW393" s="84"/>
      <c r="CX393" s="84"/>
      <c r="CY393" s="84"/>
      <c r="CZ393" s="84"/>
      <c r="DA393" s="84"/>
      <c r="DB393" s="84"/>
      <c r="DC393" s="85"/>
    </row>
    <row r="394" customFormat="false" ht="18.75" hidden="true" customHeight="false" outlineLevel="0" collapsed="false">
      <c r="A394" s="99" t="n">
        <f aca="false">(ROW()-6)/2</f>
        <v>194</v>
      </c>
      <c r="B394" s="100" t="n">
        <f aca="false">B393</f>
        <v>82</v>
      </c>
      <c r="C394" s="101" t="str">
        <f aca="false">C393</f>
        <v>お知らせ画面</v>
      </c>
      <c r="D394" s="102" t="str">
        <f aca="false">D393</f>
        <v>お知らせ画面の新規作成</v>
      </c>
      <c r="E394" s="74" t="str">
        <f aca="false">E392</f>
        <v>管理者</v>
      </c>
      <c r="F394" s="74" t="str">
        <f aca="false">F392</f>
        <v>初級</v>
      </c>
      <c r="G394" s="74" t="str">
        <f aca="false">G392</f>
        <v>A</v>
      </c>
      <c r="H394" s="103" t="s">
        <v>34</v>
      </c>
      <c r="I394" s="78" t="n">
        <f aca="false">変更管理台帳!$BW88</f>
        <v>1.92857142857143</v>
      </c>
      <c r="J394" s="79" t="s">
        <v>32</v>
      </c>
      <c r="K394" s="81" t="n">
        <f aca="false">IF($L392&lt;&gt;"",WORKDAY($L392,1,祝日・休校日!$B$3:$B$62),"")</f>
        <v>45359</v>
      </c>
      <c r="L394" s="81" t="n">
        <f aca="false">IF($K394&lt;&gt;"",WORKDAY($K394,$I394 -0.11,祝日・休校日!$B$3:$B$62),"")</f>
        <v>45362</v>
      </c>
      <c r="M394" s="76" t="n">
        <f aca="false">M393</f>
        <v>0</v>
      </c>
      <c r="N394" s="82" t="n">
        <f aca="false">IF(MAX(O394:DC394)&lt;&gt;0,IF(MAX(O395:DC395)/MAX(O394:DC394)=1,1,MAX(O395:DC395)/MAX(O394:DC394)),0)</f>
        <v>0</v>
      </c>
      <c r="O394" s="83"/>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5"/>
      <c r="AT394" s="86"/>
      <c r="AU394" s="84"/>
      <c r="AV394" s="84"/>
      <c r="AW394" s="84"/>
      <c r="AX394" s="84"/>
      <c r="AY394" s="84"/>
      <c r="AZ394" s="84"/>
      <c r="BA394" s="84"/>
      <c r="BB394" s="84"/>
      <c r="BC394" s="84"/>
      <c r="BD394" s="84"/>
      <c r="BE394" s="84"/>
      <c r="BF394" s="84"/>
      <c r="BG394" s="84"/>
      <c r="BH394" s="84"/>
      <c r="BI394" s="84"/>
      <c r="BJ394" s="84"/>
      <c r="BK394" s="84"/>
      <c r="BL394" s="84"/>
      <c r="BM394" s="84"/>
      <c r="BN394" s="84"/>
      <c r="BO394" s="84"/>
      <c r="BP394" s="84"/>
      <c r="BQ394" s="84"/>
      <c r="BR394" s="84"/>
      <c r="BS394" s="84"/>
      <c r="BT394" s="84"/>
      <c r="BU394" s="84"/>
      <c r="BV394" s="84"/>
      <c r="BW394" s="84"/>
      <c r="BX394" s="85"/>
      <c r="BY394" s="86"/>
      <c r="BZ394" s="84"/>
      <c r="CA394" s="84"/>
      <c r="CB394" s="84"/>
      <c r="CC394" s="84"/>
      <c r="CD394" s="84"/>
      <c r="CE394" s="84"/>
      <c r="CF394" s="84"/>
      <c r="CG394" s="84"/>
      <c r="CH394" s="84"/>
      <c r="CI394" s="84"/>
      <c r="CJ394" s="84"/>
      <c r="CK394" s="84"/>
      <c r="CL394" s="84"/>
      <c r="CM394" s="84"/>
      <c r="CN394" s="84"/>
      <c r="CO394" s="84"/>
      <c r="CP394" s="84"/>
      <c r="CQ394" s="84"/>
      <c r="CR394" s="84"/>
      <c r="CS394" s="84"/>
      <c r="CT394" s="84"/>
      <c r="CU394" s="84"/>
      <c r="CV394" s="84"/>
      <c r="CW394" s="84"/>
      <c r="CX394" s="84"/>
      <c r="CY394" s="84"/>
      <c r="CZ394" s="84"/>
      <c r="DA394" s="84"/>
      <c r="DB394" s="84"/>
      <c r="DC394" s="85"/>
    </row>
    <row r="395" customFormat="false" ht="18.75" hidden="true" customHeight="false" outlineLevel="0" collapsed="false">
      <c r="A395" s="104" t="n">
        <f aca="false">A394</f>
        <v>194</v>
      </c>
      <c r="B395" s="105" t="n">
        <f aca="false">B394</f>
        <v>82</v>
      </c>
      <c r="C395" s="106" t="str">
        <f aca="false">C394</f>
        <v>お知らせ画面</v>
      </c>
      <c r="D395" s="107" t="str">
        <f aca="false">D394</f>
        <v>お知らせ画面の新規作成</v>
      </c>
      <c r="E395" s="91" t="str">
        <f aca="false">E394</f>
        <v>管理者</v>
      </c>
      <c r="F395" s="91" t="str">
        <f aca="false">F394</f>
        <v>初級</v>
      </c>
      <c r="G395" s="91" t="str">
        <f aca="false">G394</f>
        <v>A</v>
      </c>
      <c r="H395" s="108" t="str">
        <f aca="false">H394</f>
        <v>試験</v>
      </c>
      <c r="I395" s="109" t="n">
        <f aca="false">I394</f>
        <v>1.92857142857143</v>
      </c>
      <c r="J395" s="94" t="s">
        <v>33</v>
      </c>
      <c r="K395" s="110"/>
      <c r="L395" s="96"/>
      <c r="M395" s="97" t="n">
        <f aca="false">M394</f>
        <v>0</v>
      </c>
      <c r="N395" s="98" t="n">
        <f aca="false">N394</f>
        <v>0</v>
      </c>
      <c r="O395" s="83"/>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5"/>
      <c r="AT395" s="86"/>
      <c r="AU395" s="84"/>
      <c r="AV395" s="84"/>
      <c r="AW395" s="84"/>
      <c r="AX395" s="84"/>
      <c r="AY395" s="84"/>
      <c r="AZ395" s="84"/>
      <c r="BA395" s="84"/>
      <c r="BB395" s="84"/>
      <c r="BC395" s="84"/>
      <c r="BD395" s="84"/>
      <c r="BE395" s="84"/>
      <c r="BF395" s="84"/>
      <c r="BG395" s="84"/>
      <c r="BH395" s="84"/>
      <c r="BI395" s="84"/>
      <c r="BJ395" s="84"/>
      <c r="BK395" s="84"/>
      <c r="BL395" s="84"/>
      <c r="BM395" s="84"/>
      <c r="BN395" s="84"/>
      <c r="BO395" s="84"/>
      <c r="BP395" s="84"/>
      <c r="BQ395" s="84"/>
      <c r="BR395" s="84"/>
      <c r="BS395" s="84"/>
      <c r="BT395" s="84"/>
      <c r="BU395" s="84"/>
      <c r="BV395" s="84"/>
      <c r="BW395" s="84"/>
      <c r="BX395" s="85"/>
      <c r="BY395" s="86"/>
      <c r="BZ395" s="84"/>
      <c r="CA395" s="84"/>
      <c r="CB395" s="84"/>
      <c r="CC395" s="84"/>
      <c r="CD395" s="84"/>
      <c r="CE395" s="84"/>
      <c r="CF395" s="84"/>
      <c r="CG395" s="84"/>
      <c r="CH395" s="84"/>
      <c r="CI395" s="84"/>
      <c r="CJ395" s="84"/>
      <c r="CK395" s="84"/>
      <c r="CL395" s="84"/>
      <c r="CM395" s="84"/>
      <c r="CN395" s="84"/>
      <c r="CO395" s="84"/>
      <c r="CP395" s="84"/>
      <c r="CQ395" s="84"/>
      <c r="CR395" s="84"/>
      <c r="CS395" s="84"/>
      <c r="CT395" s="84"/>
      <c r="CU395" s="84"/>
      <c r="CV395" s="84"/>
      <c r="CW395" s="84"/>
      <c r="CX395" s="84"/>
      <c r="CY395" s="84"/>
      <c r="CZ395" s="84"/>
      <c r="DA395" s="84"/>
      <c r="DB395" s="84"/>
      <c r="DC395" s="85"/>
    </row>
    <row r="396" customFormat="false" ht="18.75" hidden="true" customHeight="false" outlineLevel="0" collapsed="false">
      <c r="A396" s="70" t="n">
        <f aca="false">(ROW()-6)/2</f>
        <v>195</v>
      </c>
      <c r="B396" s="71" t="n">
        <f aca="false">変更管理台帳!$A89</f>
        <v>83</v>
      </c>
      <c r="C396" s="72" t="str">
        <f aca="false">変更管理台帳!$B89</f>
        <v>お知らせ登録画面</v>
      </c>
      <c r="D396" s="73" t="str">
        <f aca="false">変更管理台帳!$C89</f>
        <v>お知らせ登録画面の新規作成</v>
      </c>
      <c r="E396" s="74" t="str">
        <f aca="false">変更管理台帳!$G89</f>
        <v>管理者</v>
      </c>
      <c r="F396" s="75" t="str">
        <f aca="false">変更管理台帳!$K89</f>
        <v>初級</v>
      </c>
      <c r="G396" s="76" t="str">
        <f aca="false">変更管理台帳!$L89</f>
        <v>B</v>
      </c>
      <c r="H396" s="112" t="s">
        <v>36</v>
      </c>
      <c r="I396" s="78" t="n">
        <f aca="false">変更管理台帳!$AE89</f>
        <v>1.38571428571429</v>
      </c>
      <c r="J396" s="79" t="s">
        <v>32</v>
      </c>
      <c r="K396" s="80" t="n">
        <v>45384</v>
      </c>
      <c r="L396" s="81" t="n">
        <f aca="false">IF($K396&lt;&gt;"",WORKDAY($K396,$I396 -0.11,祝日・休校日!$B$3:$B$62),"")</f>
        <v>45385</v>
      </c>
      <c r="M396" s="76"/>
      <c r="N396" s="82" t="n">
        <f aca="false">IF(MAX(O396:DC396)&lt;&gt;0,IF(MAX(O397:DC397)/MAX(O396:DC396)=1,1,MAX(O397:DC397)/MAX(O396:DC396)),0)</f>
        <v>0</v>
      </c>
      <c r="O396" s="83"/>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5"/>
      <c r="AT396" s="86"/>
      <c r="AU396" s="84"/>
      <c r="AV396" s="84"/>
      <c r="AW396" s="84"/>
      <c r="AX396" s="84"/>
      <c r="AY396" s="84"/>
      <c r="AZ396" s="84"/>
      <c r="BA396" s="84"/>
      <c r="BB396" s="84"/>
      <c r="BC396" s="84"/>
      <c r="BD396" s="84"/>
      <c r="BE396" s="84"/>
      <c r="BF396" s="84"/>
      <c r="BG396" s="84"/>
      <c r="BH396" s="84"/>
      <c r="BI396" s="84"/>
      <c r="BJ396" s="84"/>
      <c r="BK396" s="84"/>
      <c r="BL396" s="84"/>
      <c r="BM396" s="84"/>
      <c r="BN396" s="84"/>
      <c r="BO396" s="84"/>
      <c r="BP396" s="84"/>
      <c r="BQ396" s="84"/>
      <c r="BR396" s="84"/>
      <c r="BS396" s="84"/>
      <c r="BT396" s="84"/>
      <c r="BU396" s="84"/>
      <c r="BV396" s="84"/>
      <c r="BW396" s="84"/>
      <c r="BX396" s="85"/>
      <c r="BY396" s="86"/>
      <c r="BZ396" s="84"/>
      <c r="CA396" s="84"/>
      <c r="CB396" s="84"/>
      <c r="CC396" s="84"/>
      <c r="CD396" s="84"/>
      <c r="CE396" s="84"/>
      <c r="CF396" s="84"/>
      <c r="CG396" s="84"/>
      <c r="CH396" s="84"/>
      <c r="CI396" s="84"/>
      <c r="CJ396" s="84"/>
      <c r="CK396" s="84"/>
      <c r="CL396" s="84"/>
      <c r="CM396" s="84"/>
      <c r="CN396" s="84"/>
      <c r="CO396" s="84"/>
      <c r="CP396" s="84"/>
      <c r="CQ396" s="84"/>
      <c r="CR396" s="84"/>
      <c r="CS396" s="84"/>
      <c r="CT396" s="84"/>
      <c r="CU396" s="84"/>
      <c r="CV396" s="84"/>
      <c r="CW396" s="84"/>
      <c r="CX396" s="84"/>
      <c r="CY396" s="84"/>
      <c r="CZ396" s="84"/>
      <c r="DA396" s="84"/>
      <c r="DB396" s="84"/>
      <c r="DC396" s="85"/>
    </row>
    <row r="397" customFormat="false" ht="18.75" hidden="true" customHeight="false" outlineLevel="0" collapsed="false">
      <c r="A397" s="87" t="n">
        <f aca="false">A396</f>
        <v>195</v>
      </c>
      <c r="B397" s="88" t="n">
        <f aca="false">B396</f>
        <v>83</v>
      </c>
      <c r="C397" s="89" t="str">
        <f aca="false">C396</f>
        <v>お知らせ登録画面</v>
      </c>
      <c r="D397" s="90" t="str">
        <f aca="false">D396</f>
        <v>お知らせ登録画面の新規作成</v>
      </c>
      <c r="E397" s="91" t="str">
        <f aca="false">E396</f>
        <v>管理者</v>
      </c>
      <c r="F397" s="91" t="str">
        <f aca="false">F396</f>
        <v>初級</v>
      </c>
      <c r="G397" s="91" t="str">
        <f aca="false">G396</f>
        <v>B</v>
      </c>
      <c r="H397" s="113" t="str">
        <f aca="false">H396</f>
        <v>設計</v>
      </c>
      <c r="I397" s="93" t="n">
        <f aca="false">I396</f>
        <v>1.38571428571429</v>
      </c>
      <c r="J397" s="94" t="s">
        <v>33</v>
      </c>
      <c r="K397" s="95"/>
      <c r="L397" s="96"/>
      <c r="M397" s="97" t="n">
        <f aca="false">M396</f>
        <v>0</v>
      </c>
      <c r="N397" s="98" t="n">
        <f aca="false">N396</f>
        <v>0</v>
      </c>
      <c r="O397" s="83"/>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5"/>
      <c r="AT397" s="86"/>
      <c r="AU397" s="84"/>
      <c r="AV397" s="84"/>
      <c r="AW397" s="84"/>
      <c r="AX397" s="84"/>
      <c r="AY397" s="84"/>
      <c r="AZ397" s="84"/>
      <c r="BA397" s="84"/>
      <c r="BB397" s="84"/>
      <c r="BC397" s="84"/>
      <c r="BD397" s="84"/>
      <c r="BE397" s="84"/>
      <c r="BF397" s="84"/>
      <c r="BG397" s="84"/>
      <c r="BH397" s="84"/>
      <c r="BI397" s="84"/>
      <c r="BJ397" s="84"/>
      <c r="BK397" s="84"/>
      <c r="BL397" s="84"/>
      <c r="BM397" s="84"/>
      <c r="BN397" s="84"/>
      <c r="BO397" s="84"/>
      <c r="BP397" s="84"/>
      <c r="BQ397" s="84"/>
      <c r="BR397" s="84"/>
      <c r="BS397" s="84"/>
      <c r="BT397" s="84"/>
      <c r="BU397" s="84"/>
      <c r="BV397" s="84"/>
      <c r="BW397" s="84"/>
      <c r="BX397" s="85"/>
      <c r="BY397" s="86"/>
      <c r="BZ397" s="84"/>
      <c r="CA397" s="84"/>
      <c r="CB397" s="84"/>
      <c r="CC397" s="84"/>
      <c r="CD397" s="84"/>
      <c r="CE397" s="84"/>
      <c r="CF397" s="84"/>
      <c r="CG397" s="84"/>
      <c r="CH397" s="84"/>
      <c r="CI397" s="84"/>
      <c r="CJ397" s="84"/>
      <c r="CK397" s="84"/>
      <c r="CL397" s="84"/>
      <c r="CM397" s="84"/>
      <c r="CN397" s="84"/>
      <c r="CO397" s="84"/>
      <c r="CP397" s="84"/>
      <c r="CQ397" s="84"/>
      <c r="CR397" s="84"/>
      <c r="CS397" s="84"/>
      <c r="CT397" s="84"/>
      <c r="CU397" s="84"/>
      <c r="CV397" s="84"/>
      <c r="CW397" s="84"/>
      <c r="CX397" s="84"/>
      <c r="CY397" s="84"/>
      <c r="CZ397" s="84"/>
      <c r="DA397" s="84"/>
      <c r="DB397" s="84"/>
      <c r="DC397" s="85"/>
    </row>
    <row r="398" customFormat="false" ht="18.75" hidden="true" customHeight="false" outlineLevel="0" collapsed="false">
      <c r="A398" s="70" t="n">
        <f aca="false">(ROW()-6)/2</f>
        <v>196</v>
      </c>
      <c r="B398" s="100" t="n">
        <f aca="false">B397</f>
        <v>83</v>
      </c>
      <c r="C398" s="101" t="str">
        <f aca="false">C397</f>
        <v>お知らせ登録画面</v>
      </c>
      <c r="D398" s="102" t="str">
        <f aca="false">D397</f>
        <v>お知らせ登録画面の新規作成</v>
      </c>
      <c r="E398" s="74" t="str">
        <f aca="false">E396</f>
        <v>管理者</v>
      </c>
      <c r="F398" s="74" t="str">
        <f aca="false">F396</f>
        <v>初級</v>
      </c>
      <c r="G398" s="74" t="str">
        <f aca="false">G396</f>
        <v>B</v>
      </c>
      <c r="H398" s="77" t="s">
        <v>31</v>
      </c>
      <c r="I398" s="78" t="n">
        <f aca="false">変更管理台帳!$AX89</f>
        <v>3.68571428571429</v>
      </c>
      <c r="J398" s="79" t="s">
        <v>32</v>
      </c>
      <c r="K398" s="81" t="n">
        <f aca="false">IF($L396&lt;&gt;"",WORKDAY($L396,1,祝日・休校日!$B$3:$B$62),"")</f>
        <v>45386</v>
      </c>
      <c r="L398" s="81" t="n">
        <f aca="false">IF($K398&lt;&gt;"",WORKDAY($K398,$I398 -0.11,祝日・休校日!$B$3:$B$62),"")</f>
        <v>45391</v>
      </c>
      <c r="M398" s="76" t="n">
        <f aca="false">M397</f>
        <v>0</v>
      </c>
      <c r="N398" s="82" t="n">
        <f aca="false">IF(MAX(O398:DC398)&lt;&gt;0,IF(MAX(O399:DC399)/MAX(O398:DC398)=1,1,MAX(O399:DC399)/MAX(O398:DC398)),0)</f>
        <v>0</v>
      </c>
      <c r="O398" s="83"/>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5"/>
      <c r="AT398" s="86"/>
      <c r="AU398" s="84"/>
      <c r="AV398" s="84"/>
      <c r="AW398" s="84"/>
      <c r="AX398" s="84"/>
      <c r="AY398" s="84"/>
      <c r="AZ398" s="84"/>
      <c r="BA398" s="84"/>
      <c r="BB398" s="84"/>
      <c r="BC398" s="84"/>
      <c r="BD398" s="84"/>
      <c r="BE398" s="84"/>
      <c r="BF398" s="84"/>
      <c r="BG398" s="84"/>
      <c r="BH398" s="84"/>
      <c r="BI398" s="84"/>
      <c r="BJ398" s="84"/>
      <c r="BK398" s="84"/>
      <c r="BL398" s="84"/>
      <c r="BM398" s="84"/>
      <c r="BN398" s="84"/>
      <c r="BO398" s="84"/>
      <c r="BP398" s="84"/>
      <c r="BQ398" s="84"/>
      <c r="BR398" s="84"/>
      <c r="BS398" s="84"/>
      <c r="BT398" s="84"/>
      <c r="BU398" s="84"/>
      <c r="BV398" s="84"/>
      <c r="BW398" s="84"/>
      <c r="BX398" s="85"/>
      <c r="BY398" s="86"/>
      <c r="BZ398" s="84"/>
      <c r="CA398" s="84"/>
      <c r="CB398" s="84"/>
      <c r="CC398" s="84"/>
      <c r="CD398" s="84"/>
      <c r="CE398" s="84"/>
      <c r="CF398" s="84"/>
      <c r="CG398" s="84"/>
      <c r="CH398" s="84"/>
      <c r="CI398" s="84"/>
      <c r="CJ398" s="84"/>
      <c r="CK398" s="84"/>
      <c r="CL398" s="84"/>
      <c r="CM398" s="84"/>
      <c r="CN398" s="84"/>
      <c r="CO398" s="84"/>
      <c r="CP398" s="84"/>
      <c r="CQ398" s="84"/>
      <c r="CR398" s="84"/>
      <c r="CS398" s="84"/>
      <c r="CT398" s="84"/>
      <c r="CU398" s="84"/>
      <c r="CV398" s="84"/>
      <c r="CW398" s="84"/>
      <c r="CX398" s="84"/>
      <c r="CY398" s="84"/>
      <c r="CZ398" s="84"/>
      <c r="DA398" s="84"/>
      <c r="DB398" s="84"/>
      <c r="DC398" s="85"/>
    </row>
    <row r="399" customFormat="false" ht="18.75" hidden="true" customHeight="false" outlineLevel="0" collapsed="false">
      <c r="A399" s="87" t="n">
        <f aca="false">A398</f>
        <v>196</v>
      </c>
      <c r="B399" s="105" t="n">
        <f aca="false">B398</f>
        <v>83</v>
      </c>
      <c r="C399" s="106" t="str">
        <f aca="false">C398</f>
        <v>お知らせ登録画面</v>
      </c>
      <c r="D399" s="107" t="str">
        <f aca="false">D398</f>
        <v>お知らせ登録画面の新規作成</v>
      </c>
      <c r="E399" s="91" t="str">
        <f aca="false">E398</f>
        <v>管理者</v>
      </c>
      <c r="F399" s="91" t="str">
        <f aca="false">F398</f>
        <v>初級</v>
      </c>
      <c r="G399" s="91" t="str">
        <f aca="false">G398</f>
        <v>B</v>
      </c>
      <c r="H399" s="92" t="str">
        <f aca="false">H398</f>
        <v>製造</v>
      </c>
      <c r="I399" s="93" t="n">
        <f aca="false">I398</f>
        <v>3.68571428571429</v>
      </c>
      <c r="J399" s="94" t="s">
        <v>33</v>
      </c>
      <c r="K399" s="110"/>
      <c r="L399" s="96"/>
      <c r="M399" s="97" t="n">
        <f aca="false">M398</f>
        <v>0</v>
      </c>
      <c r="N399" s="98" t="n">
        <f aca="false">N398</f>
        <v>0</v>
      </c>
      <c r="O399" s="83"/>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5"/>
      <c r="AT399" s="86"/>
      <c r="AU399" s="84"/>
      <c r="AV399" s="84"/>
      <c r="AW399" s="84"/>
      <c r="AX399" s="84"/>
      <c r="AY399" s="84"/>
      <c r="AZ399" s="84"/>
      <c r="BA399" s="84"/>
      <c r="BB399" s="84"/>
      <c r="BC399" s="84"/>
      <c r="BD399" s="84"/>
      <c r="BE399" s="84"/>
      <c r="BF399" s="84"/>
      <c r="BG399" s="84"/>
      <c r="BH399" s="84"/>
      <c r="BI399" s="84"/>
      <c r="BJ399" s="84"/>
      <c r="BK399" s="84"/>
      <c r="BL399" s="84"/>
      <c r="BM399" s="84"/>
      <c r="BN399" s="84"/>
      <c r="BO399" s="84"/>
      <c r="BP399" s="84"/>
      <c r="BQ399" s="84"/>
      <c r="BR399" s="84"/>
      <c r="BS399" s="84"/>
      <c r="BT399" s="84"/>
      <c r="BU399" s="84"/>
      <c r="BV399" s="84"/>
      <c r="BW399" s="84"/>
      <c r="BX399" s="85"/>
      <c r="BY399" s="86"/>
      <c r="BZ399" s="84"/>
      <c r="CA399" s="84"/>
      <c r="CB399" s="84"/>
      <c r="CC399" s="84"/>
      <c r="CD399" s="84"/>
      <c r="CE399" s="84"/>
      <c r="CF399" s="84"/>
      <c r="CG399" s="84"/>
      <c r="CH399" s="84"/>
      <c r="CI399" s="84"/>
      <c r="CJ399" s="84"/>
      <c r="CK399" s="84"/>
      <c r="CL399" s="84"/>
      <c r="CM399" s="84"/>
      <c r="CN399" s="84"/>
      <c r="CO399" s="84"/>
      <c r="CP399" s="84"/>
      <c r="CQ399" s="84"/>
      <c r="CR399" s="84"/>
      <c r="CS399" s="84"/>
      <c r="CT399" s="84"/>
      <c r="CU399" s="84"/>
      <c r="CV399" s="84"/>
      <c r="CW399" s="84"/>
      <c r="CX399" s="84"/>
      <c r="CY399" s="84"/>
      <c r="CZ399" s="84"/>
      <c r="DA399" s="84"/>
      <c r="DB399" s="84"/>
      <c r="DC399" s="85"/>
    </row>
    <row r="400" customFormat="false" ht="18.75" hidden="true" customHeight="false" outlineLevel="0" collapsed="false">
      <c r="A400" s="99" t="n">
        <f aca="false">(ROW()-6)/2</f>
        <v>197</v>
      </c>
      <c r="B400" s="100" t="n">
        <f aca="false">B399</f>
        <v>83</v>
      </c>
      <c r="C400" s="101" t="str">
        <f aca="false">C399</f>
        <v>お知らせ登録画面</v>
      </c>
      <c r="D400" s="102" t="str">
        <f aca="false">D399</f>
        <v>お知らせ登録画面の新規作成</v>
      </c>
      <c r="E400" s="74" t="str">
        <f aca="false">E398</f>
        <v>管理者</v>
      </c>
      <c r="F400" s="74" t="str">
        <f aca="false">F398</f>
        <v>初級</v>
      </c>
      <c r="G400" s="74" t="str">
        <f aca="false">G398</f>
        <v>B</v>
      </c>
      <c r="H400" s="103" t="s">
        <v>34</v>
      </c>
      <c r="I400" s="78" t="n">
        <f aca="false">変更管理台帳!$BW89</f>
        <v>2.62857142857143</v>
      </c>
      <c r="J400" s="79" t="s">
        <v>32</v>
      </c>
      <c r="K400" s="81" t="n">
        <f aca="false">IF($L398&lt;&gt;"",WORKDAY($L398,1,祝日・休校日!$B$3:$B$62),"")</f>
        <v>45392</v>
      </c>
      <c r="L400" s="81" t="n">
        <f aca="false">IF($K400&lt;&gt;"",WORKDAY($K400,$I400 -0.11,祝日・休校日!$B$3:$B$62),"")</f>
        <v>45394</v>
      </c>
      <c r="M400" s="76" t="n">
        <f aca="false">M399</f>
        <v>0</v>
      </c>
      <c r="N400" s="82" t="n">
        <f aca="false">IF(MAX(O400:DC400)&lt;&gt;0,IF(MAX(O401:DC401)/MAX(O400:DC400)=1,1,MAX(O401:DC401)/MAX(O400:DC400)),0)</f>
        <v>0</v>
      </c>
      <c r="O400" s="83"/>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5"/>
      <c r="AT400" s="86"/>
      <c r="AU400" s="84"/>
      <c r="AV400" s="84"/>
      <c r="AW400" s="84"/>
      <c r="AX400" s="84"/>
      <c r="AY400" s="84"/>
      <c r="AZ400" s="84"/>
      <c r="BA400" s="84"/>
      <c r="BB400" s="84"/>
      <c r="BC400" s="84"/>
      <c r="BD400" s="84"/>
      <c r="BE400" s="84"/>
      <c r="BF400" s="84"/>
      <c r="BG400" s="84"/>
      <c r="BH400" s="84"/>
      <c r="BI400" s="84"/>
      <c r="BJ400" s="84"/>
      <c r="BK400" s="84"/>
      <c r="BL400" s="84"/>
      <c r="BM400" s="84"/>
      <c r="BN400" s="84"/>
      <c r="BO400" s="84"/>
      <c r="BP400" s="84"/>
      <c r="BQ400" s="84"/>
      <c r="BR400" s="84"/>
      <c r="BS400" s="84"/>
      <c r="BT400" s="84"/>
      <c r="BU400" s="84"/>
      <c r="BV400" s="84"/>
      <c r="BW400" s="84"/>
      <c r="BX400" s="85"/>
      <c r="BY400" s="86"/>
      <c r="BZ400" s="84"/>
      <c r="CA400" s="84"/>
      <c r="CB400" s="84"/>
      <c r="CC400" s="84"/>
      <c r="CD400" s="84"/>
      <c r="CE400" s="84"/>
      <c r="CF400" s="84"/>
      <c r="CG400" s="84"/>
      <c r="CH400" s="84"/>
      <c r="CI400" s="84"/>
      <c r="CJ400" s="84"/>
      <c r="CK400" s="84"/>
      <c r="CL400" s="84"/>
      <c r="CM400" s="84"/>
      <c r="CN400" s="84"/>
      <c r="CO400" s="84"/>
      <c r="CP400" s="84"/>
      <c r="CQ400" s="84"/>
      <c r="CR400" s="84"/>
      <c r="CS400" s="84"/>
      <c r="CT400" s="84"/>
      <c r="CU400" s="84"/>
      <c r="CV400" s="84"/>
      <c r="CW400" s="84"/>
      <c r="CX400" s="84"/>
      <c r="CY400" s="84"/>
      <c r="CZ400" s="84"/>
      <c r="DA400" s="84"/>
      <c r="DB400" s="84"/>
      <c r="DC400" s="85"/>
    </row>
    <row r="401" customFormat="false" ht="18.75" hidden="true" customHeight="false" outlineLevel="0" collapsed="false">
      <c r="A401" s="104" t="n">
        <f aca="false">A400</f>
        <v>197</v>
      </c>
      <c r="B401" s="105" t="n">
        <f aca="false">B400</f>
        <v>83</v>
      </c>
      <c r="C401" s="106" t="str">
        <f aca="false">C400</f>
        <v>お知らせ登録画面</v>
      </c>
      <c r="D401" s="107" t="str">
        <f aca="false">D400</f>
        <v>お知らせ登録画面の新規作成</v>
      </c>
      <c r="E401" s="91" t="str">
        <f aca="false">E400</f>
        <v>管理者</v>
      </c>
      <c r="F401" s="91" t="str">
        <f aca="false">F400</f>
        <v>初級</v>
      </c>
      <c r="G401" s="91" t="str">
        <f aca="false">G400</f>
        <v>B</v>
      </c>
      <c r="H401" s="108" t="str">
        <f aca="false">H400</f>
        <v>試験</v>
      </c>
      <c r="I401" s="109" t="n">
        <f aca="false">I400</f>
        <v>2.62857142857143</v>
      </c>
      <c r="J401" s="94" t="s">
        <v>33</v>
      </c>
      <c r="K401" s="110"/>
      <c r="L401" s="96"/>
      <c r="M401" s="97" t="n">
        <f aca="false">M400</f>
        <v>0</v>
      </c>
      <c r="N401" s="98" t="n">
        <f aca="false">N400</f>
        <v>0</v>
      </c>
      <c r="O401" s="83"/>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4"/>
      <c r="AN401" s="84"/>
      <c r="AO401" s="84"/>
      <c r="AP401" s="84"/>
      <c r="AQ401" s="84"/>
      <c r="AR401" s="84"/>
      <c r="AS401" s="85"/>
      <c r="AT401" s="86"/>
      <c r="AU401" s="84"/>
      <c r="AV401" s="84"/>
      <c r="AW401" s="84"/>
      <c r="AX401" s="84"/>
      <c r="AY401" s="84"/>
      <c r="AZ401" s="84"/>
      <c r="BA401" s="84"/>
      <c r="BB401" s="84"/>
      <c r="BC401" s="84"/>
      <c r="BD401" s="84"/>
      <c r="BE401" s="84"/>
      <c r="BF401" s="84"/>
      <c r="BG401" s="84"/>
      <c r="BH401" s="84"/>
      <c r="BI401" s="84"/>
      <c r="BJ401" s="84"/>
      <c r="BK401" s="84"/>
      <c r="BL401" s="84"/>
      <c r="BM401" s="84"/>
      <c r="BN401" s="84"/>
      <c r="BO401" s="84"/>
      <c r="BP401" s="84"/>
      <c r="BQ401" s="84"/>
      <c r="BR401" s="84"/>
      <c r="BS401" s="84"/>
      <c r="BT401" s="84"/>
      <c r="BU401" s="84"/>
      <c r="BV401" s="84"/>
      <c r="BW401" s="84"/>
      <c r="BX401" s="85"/>
      <c r="BY401" s="86"/>
      <c r="BZ401" s="84"/>
      <c r="CA401" s="84"/>
      <c r="CB401" s="84"/>
      <c r="CC401" s="84"/>
      <c r="CD401" s="84"/>
      <c r="CE401" s="84"/>
      <c r="CF401" s="84"/>
      <c r="CG401" s="84"/>
      <c r="CH401" s="84"/>
      <c r="CI401" s="84"/>
      <c r="CJ401" s="84"/>
      <c r="CK401" s="84"/>
      <c r="CL401" s="84"/>
      <c r="CM401" s="84"/>
      <c r="CN401" s="84"/>
      <c r="CO401" s="84"/>
      <c r="CP401" s="84"/>
      <c r="CQ401" s="84"/>
      <c r="CR401" s="84"/>
      <c r="CS401" s="84"/>
      <c r="CT401" s="84"/>
      <c r="CU401" s="84"/>
      <c r="CV401" s="84"/>
      <c r="CW401" s="84"/>
      <c r="CX401" s="84"/>
      <c r="CY401" s="84"/>
      <c r="CZ401" s="84"/>
      <c r="DA401" s="84"/>
      <c r="DB401" s="84"/>
      <c r="DC401" s="85"/>
    </row>
    <row r="402" customFormat="false" ht="18.75" hidden="true" customHeight="false" outlineLevel="0" collapsed="false">
      <c r="A402" s="70" t="n">
        <f aca="false">(ROW()-6)/2</f>
        <v>198</v>
      </c>
      <c r="B402" s="71" t="n">
        <f aca="false">変更管理台帳!$A90</f>
        <v>84</v>
      </c>
      <c r="C402" s="72" t="str">
        <f aca="false">変更管理台帳!$B90</f>
        <v>お知らせ履歴一覧画面</v>
      </c>
      <c r="D402" s="73" t="str">
        <f aca="false">変更管理台帳!$C90</f>
        <v>お知らせ履歴一覧画面の新規作成</v>
      </c>
      <c r="E402" s="74" t="str">
        <f aca="false">変更管理台帳!$G90</f>
        <v>管理者</v>
      </c>
      <c r="F402" s="75" t="str">
        <f aca="false">変更管理台帳!$K90</f>
        <v>初級</v>
      </c>
      <c r="G402" s="76" t="str">
        <f aca="false">変更管理台帳!$L90</f>
        <v>B</v>
      </c>
      <c r="H402" s="112" t="s">
        <v>36</v>
      </c>
      <c r="I402" s="78" t="n">
        <f aca="false">変更管理台帳!$AE90</f>
        <v>1.65714285714286</v>
      </c>
      <c r="J402" s="79" t="s">
        <v>32</v>
      </c>
      <c r="K402" s="80" t="n">
        <v>45384</v>
      </c>
      <c r="L402" s="81" t="n">
        <f aca="false">IF($K402&lt;&gt;"",WORKDAY($K402,$I402 -0.11,祝日・休校日!$B$3:$B$62),"")</f>
        <v>45385</v>
      </c>
      <c r="M402" s="76"/>
      <c r="N402" s="82" t="n">
        <f aca="false">IF(MAX(O402:DC402)&lt;&gt;0,IF(MAX(O403:DC403)/MAX(O402:DC402)=1,1,MAX(O403:DC403)/MAX(O402:DC402)),0)</f>
        <v>0</v>
      </c>
      <c r="O402" s="83"/>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5"/>
      <c r="AT402" s="86"/>
      <c r="AU402" s="84"/>
      <c r="AV402" s="84"/>
      <c r="AW402" s="84"/>
      <c r="AX402" s="84"/>
      <c r="AY402" s="84"/>
      <c r="AZ402" s="84"/>
      <c r="BA402" s="84"/>
      <c r="BB402" s="84"/>
      <c r="BC402" s="84"/>
      <c r="BD402" s="84"/>
      <c r="BE402" s="84"/>
      <c r="BF402" s="84"/>
      <c r="BG402" s="84"/>
      <c r="BH402" s="84"/>
      <c r="BI402" s="84"/>
      <c r="BJ402" s="84"/>
      <c r="BK402" s="84"/>
      <c r="BL402" s="84"/>
      <c r="BM402" s="84"/>
      <c r="BN402" s="84"/>
      <c r="BO402" s="84"/>
      <c r="BP402" s="84"/>
      <c r="BQ402" s="84"/>
      <c r="BR402" s="84"/>
      <c r="BS402" s="84"/>
      <c r="BT402" s="84"/>
      <c r="BU402" s="84"/>
      <c r="BV402" s="84"/>
      <c r="BW402" s="84"/>
      <c r="BX402" s="85"/>
      <c r="BY402" s="86"/>
      <c r="BZ402" s="84"/>
      <c r="CA402" s="84"/>
      <c r="CB402" s="84"/>
      <c r="CC402" s="84"/>
      <c r="CD402" s="84"/>
      <c r="CE402" s="84"/>
      <c r="CF402" s="84"/>
      <c r="CG402" s="84"/>
      <c r="CH402" s="84"/>
      <c r="CI402" s="84"/>
      <c r="CJ402" s="84"/>
      <c r="CK402" s="84"/>
      <c r="CL402" s="84"/>
      <c r="CM402" s="84"/>
      <c r="CN402" s="84"/>
      <c r="CO402" s="84"/>
      <c r="CP402" s="84"/>
      <c r="CQ402" s="84"/>
      <c r="CR402" s="84"/>
      <c r="CS402" s="84"/>
      <c r="CT402" s="84"/>
      <c r="CU402" s="84"/>
      <c r="CV402" s="84"/>
      <c r="CW402" s="84"/>
      <c r="CX402" s="84"/>
      <c r="CY402" s="84"/>
      <c r="CZ402" s="84"/>
      <c r="DA402" s="84"/>
      <c r="DB402" s="84"/>
      <c r="DC402" s="85"/>
    </row>
    <row r="403" customFormat="false" ht="18.75" hidden="true" customHeight="false" outlineLevel="0" collapsed="false">
      <c r="A403" s="87" t="n">
        <f aca="false">A402</f>
        <v>198</v>
      </c>
      <c r="B403" s="88" t="n">
        <f aca="false">B402</f>
        <v>84</v>
      </c>
      <c r="C403" s="89" t="str">
        <f aca="false">C402</f>
        <v>お知らせ履歴一覧画面</v>
      </c>
      <c r="D403" s="90" t="str">
        <f aca="false">D402</f>
        <v>お知らせ履歴一覧画面の新規作成</v>
      </c>
      <c r="E403" s="91" t="str">
        <f aca="false">E402</f>
        <v>管理者</v>
      </c>
      <c r="F403" s="91" t="str">
        <f aca="false">F402</f>
        <v>初級</v>
      </c>
      <c r="G403" s="91" t="str">
        <f aca="false">G402</f>
        <v>B</v>
      </c>
      <c r="H403" s="113" t="str">
        <f aca="false">H402</f>
        <v>設計</v>
      </c>
      <c r="I403" s="93" t="n">
        <f aca="false">I402</f>
        <v>1.65714285714286</v>
      </c>
      <c r="J403" s="94" t="s">
        <v>33</v>
      </c>
      <c r="K403" s="95"/>
      <c r="L403" s="96"/>
      <c r="M403" s="97" t="n">
        <f aca="false">M402</f>
        <v>0</v>
      </c>
      <c r="N403" s="98" t="n">
        <f aca="false">N402</f>
        <v>0</v>
      </c>
      <c r="O403" s="83"/>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5"/>
      <c r="AT403" s="86"/>
      <c r="AU403" s="84"/>
      <c r="AV403" s="84"/>
      <c r="AW403" s="84"/>
      <c r="AX403" s="84"/>
      <c r="AY403" s="84"/>
      <c r="AZ403" s="84"/>
      <c r="BA403" s="84"/>
      <c r="BB403" s="84"/>
      <c r="BC403" s="84"/>
      <c r="BD403" s="84"/>
      <c r="BE403" s="84"/>
      <c r="BF403" s="84"/>
      <c r="BG403" s="84"/>
      <c r="BH403" s="84"/>
      <c r="BI403" s="84"/>
      <c r="BJ403" s="84"/>
      <c r="BK403" s="84"/>
      <c r="BL403" s="84"/>
      <c r="BM403" s="84"/>
      <c r="BN403" s="84"/>
      <c r="BO403" s="84"/>
      <c r="BP403" s="84"/>
      <c r="BQ403" s="84"/>
      <c r="BR403" s="84"/>
      <c r="BS403" s="84"/>
      <c r="BT403" s="84"/>
      <c r="BU403" s="84"/>
      <c r="BV403" s="84"/>
      <c r="BW403" s="84"/>
      <c r="BX403" s="85"/>
      <c r="BY403" s="86"/>
      <c r="BZ403" s="84"/>
      <c r="CA403" s="84"/>
      <c r="CB403" s="84"/>
      <c r="CC403" s="84"/>
      <c r="CD403" s="84"/>
      <c r="CE403" s="84"/>
      <c r="CF403" s="84"/>
      <c r="CG403" s="84"/>
      <c r="CH403" s="84"/>
      <c r="CI403" s="84"/>
      <c r="CJ403" s="84"/>
      <c r="CK403" s="84"/>
      <c r="CL403" s="84"/>
      <c r="CM403" s="84"/>
      <c r="CN403" s="84"/>
      <c r="CO403" s="84"/>
      <c r="CP403" s="84"/>
      <c r="CQ403" s="84"/>
      <c r="CR403" s="84"/>
      <c r="CS403" s="84"/>
      <c r="CT403" s="84"/>
      <c r="CU403" s="84"/>
      <c r="CV403" s="84"/>
      <c r="CW403" s="84"/>
      <c r="CX403" s="84"/>
      <c r="CY403" s="84"/>
      <c r="CZ403" s="84"/>
      <c r="DA403" s="84"/>
      <c r="DB403" s="84"/>
      <c r="DC403" s="85"/>
    </row>
    <row r="404" customFormat="false" ht="18.75" hidden="true" customHeight="false" outlineLevel="0" collapsed="false">
      <c r="A404" s="70" t="n">
        <f aca="false">(ROW()-6)/2</f>
        <v>199</v>
      </c>
      <c r="B404" s="100" t="n">
        <f aca="false">B403</f>
        <v>84</v>
      </c>
      <c r="C404" s="101" t="str">
        <f aca="false">C403</f>
        <v>お知らせ履歴一覧画面</v>
      </c>
      <c r="D404" s="102" t="str">
        <f aca="false">D403</f>
        <v>お知らせ履歴一覧画面の新規作成</v>
      </c>
      <c r="E404" s="74" t="str">
        <f aca="false">E402</f>
        <v>管理者</v>
      </c>
      <c r="F404" s="74" t="str">
        <f aca="false">F402</f>
        <v>初級</v>
      </c>
      <c r="G404" s="74" t="str">
        <f aca="false">G402</f>
        <v>B</v>
      </c>
      <c r="H404" s="77" t="s">
        <v>31</v>
      </c>
      <c r="I404" s="78" t="n">
        <f aca="false">変更管理台帳!$AX90</f>
        <v>3</v>
      </c>
      <c r="J404" s="79" t="s">
        <v>32</v>
      </c>
      <c r="K404" s="81" t="n">
        <f aca="false">IF($L402&lt;&gt;"",WORKDAY($L402,1,祝日・休校日!$B$3:$B$62),"")</f>
        <v>45386</v>
      </c>
      <c r="L404" s="81" t="n">
        <f aca="false">IF($K404&lt;&gt;"",WORKDAY($K404,$I404 -0.11,祝日・休校日!$B$3:$B$62),"")</f>
        <v>45390</v>
      </c>
      <c r="M404" s="76" t="n">
        <f aca="false">M403</f>
        <v>0</v>
      </c>
      <c r="N404" s="82" t="n">
        <f aca="false">IF(MAX(O404:DC404)&lt;&gt;0,IF(MAX(O405:DC405)/MAX(O404:DC404)=1,1,MAX(O405:DC405)/MAX(O404:DC404)),0)</f>
        <v>0</v>
      </c>
      <c r="O404" s="83"/>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5"/>
      <c r="AT404" s="86"/>
      <c r="AU404" s="84"/>
      <c r="AV404" s="84"/>
      <c r="AW404" s="84"/>
      <c r="AX404" s="84"/>
      <c r="AY404" s="84"/>
      <c r="AZ404" s="84"/>
      <c r="BA404" s="84"/>
      <c r="BB404" s="84"/>
      <c r="BC404" s="84"/>
      <c r="BD404" s="84"/>
      <c r="BE404" s="84"/>
      <c r="BF404" s="84"/>
      <c r="BG404" s="84"/>
      <c r="BH404" s="84"/>
      <c r="BI404" s="84"/>
      <c r="BJ404" s="84"/>
      <c r="BK404" s="84"/>
      <c r="BL404" s="84"/>
      <c r="BM404" s="84"/>
      <c r="BN404" s="84"/>
      <c r="BO404" s="84"/>
      <c r="BP404" s="84"/>
      <c r="BQ404" s="84"/>
      <c r="BR404" s="84"/>
      <c r="BS404" s="84"/>
      <c r="BT404" s="84"/>
      <c r="BU404" s="84"/>
      <c r="BV404" s="84"/>
      <c r="BW404" s="84"/>
      <c r="BX404" s="85"/>
      <c r="BY404" s="86"/>
      <c r="BZ404" s="84"/>
      <c r="CA404" s="84"/>
      <c r="CB404" s="84"/>
      <c r="CC404" s="84"/>
      <c r="CD404" s="84"/>
      <c r="CE404" s="84"/>
      <c r="CF404" s="84"/>
      <c r="CG404" s="84"/>
      <c r="CH404" s="84"/>
      <c r="CI404" s="84"/>
      <c r="CJ404" s="84"/>
      <c r="CK404" s="84"/>
      <c r="CL404" s="84"/>
      <c r="CM404" s="84"/>
      <c r="CN404" s="84"/>
      <c r="CO404" s="84"/>
      <c r="CP404" s="84"/>
      <c r="CQ404" s="84"/>
      <c r="CR404" s="84"/>
      <c r="CS404" s="84"/>
      <c r="CT404" s="84"/>
      <c r="CU404" s="84"/>
      <c r="CV404" s="84"/>
      <c r="CW404" s="84"/>
      <c r="CX404" s="84"/>
      <c r="CY404" s="84"/>
      <c r="CZ404" s="84"/>
      <c r="DA404" s="84"/>
      <c r="DB404" s="84"/>
      <c r="DC404" s="85"/>
    </row>
    <row r="405" customFormat="false" ht="18.75" hidden="true" customHeight="false" outlineLevel="0" collapsed="false">
      <c r="A405" s="87" t="n">
        <f aca="false">A404</f>
        <v>199</v>
      </c>
      <c r="B405" s="105" t="n">
        <f aca="false">B404</f>
        <v>84</v>
      </c>
      <c r="C405" s="106" t="str">
        <f aca="false">C404</f>
        <v>お知らせ履歴一覧画面</v>
      </c>
      <c r="D405" s="107" t="str">
        <f aca="false">D404</f>
        <v>お知らせ履歴一覧画面の新規作成</v>
      </c>
      <c r="E405" s="91" t="str">
        <f aca="false">E404</f>
        <v>管理者</v>
      </c>
      <c r="F405" s="91" t="str">
        <f aca="false">F404</f>
        <v>初級</v>
      </c>
      <c r="G405" s="91" t="str">
        <f aca="false">G404</f>
        <v>B</v>
      </c>
      <c r="H405" s="92" t="str">
        <f aca="false">H404</f>
        <v>製造</v>
      </c>
      <c r="I405" s="93" t="n">
        <f aca="false">I404</f>
        <v>3</v>
      </c>
      <c r="J405" s="94" t="s">
        <v>33</v>
      </c>
      <c r="K405" s="110"/>
      <c r="L405" s="96"/>
      <c r="M405" s="97" t="n">
        <f aca="false">M404</f>
        <v>0</v>
      </c>
      <c r="N405" s="98" t="n">
        <f aca="false">N404</f>
        <v>0</v>
      </c>
      <c r="O405" s="83"/>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5"/>
      <c r="AT405" s="86"/>
      <c r="AU405" s="84"/>
      <c r="AV405" s="84"/>
      <c r="AW405" s="84"/>
      <c r="AX405" s="84"/>
      <c r="AY405" s="84"/>
      <c r="AZ405" s="84"/>
      <c r="BA405" s="84"/>
      <c r="BB405" s="84"/>
      <c r="BC405" s="84"/>
      <c r="BD405" s="84"/>
      <c r="BE405" s="84"/>
      <c r="BF405" s="84"/>
      <c r="BG405" s="84"/>
      <c r="BH405" s="84"/>
      <c r="BI405" s="84"/>
      <c r="BJ405" s="84"/>
      <c r="BK405" s="84"/>
      <c r="BL405" s="84"/>
      <c r="BM405" s="84"/>
      <c r="BN405" s="84"/>
      <c r="BO405" s="84"/>
      <c r="BP405" s="84"/>
      <c r="BQ405" s="84"/>
      <c r="BR405" s="84"/>
      <c r="BS405" s="84"/>
      <c r="BT405" s="84"/>
      <c r="BU405" s="84"/>
      <c r="BV405" s="84"/>
      <c r="BW405" s="84"/>
      <c r="BX405" s="85"/>
      <c r="BY405" s="86"/>
      <c r="BZ405" s="84"/>
      <c r="CA405" s="84"/>
      <c r="CB405" s="84"/>
      <c r="CC405" s="84"/>
      <c r="CD405" s="84"/>
      <c r="CE405" s="84"/>
      <c r="CF405" s="84"/>
      <c r="CG405" s="84"/>
      <c r="CH405" s="84"/>
      <c r="CI405" s="84"/>
      <c r="CJ405" s="84"/>
      <c r="CK405" s="84"/>
      <c r="CL405" s="84"/>
      <c r="CM405" s="84"/>
      <c r="CN405" s="84"/>
      <c r="CO405" s="84"/>
      <c r="CP405" s="84"/>
      <c r="CQ405" s="84"/>
      <c r="CR405" s="84"/>
      <c r="CS405" s="84"/>
      <c r="CT405" s="84"/>
      <c r="CU405" s="84"/>
      <c r="CV405" s="84"/>
      <c r="CW405" s="84"/>
      <c r="CX405" s="84"/>
      <c r="CY405" s="84"/>
      <c r="CZ405" s="84"/>
      <c r="DA405" s="84"/>
      <c r="DB405" s="84"/>
      <c r="DC405" s="85"/>
    </row>
    <row r="406" customFormat="false" ht="18.75" hidden="true" customHeight="false" outlineLevel="0" collapsed="false">
      <c r="A406" s="99" t="n">
        <f aca="false">(ROW()-6)/2</f>
        <v>200</v>
      </c>
      <c r="B406" s="100" t="n">
        <f aca="false">B405</f>
        <v>84</v>
      </c>
      <c r="C406" s="101" t="str">
        <f aca="false">C405</f>
        <v>お知らせ履歴一覧画面</v>
      </c>
      <c r="D406" s="102" t="str">
        <f aca="false">D405</f>
        <v>お知らせ履歴一覧画面の新規作成</v>
      </c>
      <c r="E406" s="74" t="str">
        <f aca="false">E404</f>
        <v>管理者</v>
      </c>
      <c r="F406" s="74" t="str">
        <f aca="false">F404</f>
        <v>初級</v>
      </c>
      <c r="G406" s="74" t="str">
        <f aca="false">G404</f>
        <v>B</v>
      </c>
      <c r="H406" s="103" t="s">
        <v>34</v>
      </c>
      <c r="I406" s="78" t="n">
        <f aca="false">変更管理台帳!$BW90</f>
        <v>2.71428571428571</v>
      </c>
      <c r="J406" s="79" t="s">
        <v>32</v>
      </c>
      <c r="K406" s="81" t="n">
        <f aca="false">IF($L404&lt;&gt;"",WORKDAY($L404,1,祝日・休校日!$B$3:$B$62),"")</f>
        <v>45391</v>
      </c>
      <c r="L406" s="81" t="n">
        <f aca="false">IF($K406&lt;&gt;"",WORKDAY($K406,$I406 -0.11,祝日・休校日!$B$3:$B$62),"")</f>
        <v>45393</v>
      </c>
      <c r="M406" s="76" t="n">
        <f aca="false">M405</f>
        <v>0</v>
      </c>
      <c r="N406" s="82" t="n">
        <f aca="false">IF(MAX(O406:DC406)&lt;&gt;0,IF(MAX(O407:DC407)/MAX(O406:DC406)=1,1,MAX(O407:DC407)/MAX(O406:DC406)),0)</f>
        <v>0</v>
      </c>
      <c r="O406" s="83"/>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5"/>
      <c r="AT406" s="86"/>
      <c r="AU406" s="84"/>
      <c r="AV406" s="84"/>
      <c r="AW406" s="84"/>
      <c r="AX406" s="84"/>
      <c r="AY406" s="84"/>
      <c r="AZ406" s="84"/>
      <c r="BA406" s="84"/>
      <c r="BB406" s="84"/>
      <c r="BC406" s="84"/>
      <c r="BD406" s="84"/>
      <c r="BE406" s="84"/>
      <c r="BF406" s="84"/>
      <c r="BG406" s="84"/>
      <c r="BH406" s="84"/>
      <c r="BI406" s="84"/>
      <c r="BJ406" s="84"/>
      <c r="BK406" s="84"/>
      <c r="BL406" s="84"/>
      <c r="BM406" s="84"/>
      <c r="BN406" s="84"/>
      <c r="BO406" s="84"/>
      <c r="BP406" s="84"/>
      <c r="BQ406" s="84"/>
      <c r="BR406" s="84"/>
      <c r="BS406" s="84"/>
      <c r="BT406" s="84"/>
      <c r="BU406" s="84"/>
      <c r="BV406" s="84"/>
      <c r="BW406" s="84"/>
      <c r="BX406" s="85"/>
      <c r="BY406" s="86"/>
      <c r="BZ406" s="84"/>
      <c r="CA406" s="84"/>
      <c r="CB406" s="84"/>
      <c r="CC406" s="84"/>
      <c r="CD406" s="84"/>
      <c r="CE406" s="84"/>
      <c r="CF406" s="84"/>
      <c r="CG406" s="84"/>
      <c r="CH406" s="84"/>
      <c r="CI406" s="84"/>
      <c r="CJ406" s="84"/>
      <c r="CK406" s="84"/>
      <c r="CL406" s="84"/>
      <c r="CM406" s="84"/>
      <c r="CN406" s="84"/>
      <c r="CO406" s="84"/>
      <c r="CP406" s="84"/>
      <c r="CQ406" s="84"/>
      <c r="CR406" s="84"/>
      <c r="CS406" s="84"/>
      <c r="CT406" s="84"/>
      <c r="CU406" s="84"/>
      <c r="CV406" s="84"/>
      <c r="CW406" s="84"/>
      <c r="CX406" s="84"/>
      <c r="CY406" s="84"/>
      <c r="CZ406" s="84"/>
      <c r="DA406" s="84"/>
      <c r="DB406" s="84"/>
      <c r="DC406" s="85"/>
    </row>
    <row r="407" customFormat="false" ht="18.75" hidden="true" customHeight="false" outlineLevel="0" collapsed="false">
      <c r="A407" s="104" t="n">
        <f aca="false">A406</f>
        <v>200</v>
      </c>
      <c r="B407" s="105" t="n">
        <f aca="false">B406</f>
        <v>84</v>
      </c>
      <c r="C407" s="106" t="str">
        <f aca="false">C406</f>
        <v>お知らせ履歴一覧画面</v>
      </c>
      <c r="D407" s="107" t="str">
        <f aca="false">D406</f>
        <v>お知らせ履歴一覧画面の新規作成</v>
      </c>
      <c r="E407" s="91" t="str">
        <f aca="false">E406</f>
        <v>管理者</v>
      </c>
      <c r="F407" s="91" t="str">
        <f aca="false">F406</f>
        <v>初級</v>
      </c>
      <c r="G407" s="91" t="str">
        <f aca="false">G406</f>
        <v>B</v>
      </c>
      <c r="H407" s="108" t="str">
        <f aca="false">H406</f>
        <v>試験</v>
      </c>
      <c r="I407" s="109" t="n">
        <f aca="false">I406</f>
        <v>2.71428571428571</v>
      </c>
      <c r="J407" s="94" t="s">
        <v>33</v>
      </c>
      <c r="K407" s="110"/>
      <c r="L407" s="96"/>
      <c r="M407" s="97" t="n">
        <f aca="false">M406</f>
        <v>0</v>
      </c>
      <c r="N407" s="98" t="n">
        <f aca="false">N406</f>
        <v>0</v>
      </c>
      <c r="O407" s="83"/>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5"/>
      <c r="AT407" s="86"/>
      <c r="AU407" s="84"/>
      <c r="AV407" s="84"/>
      <c r="AW407" s="84"/>
      <c r="AX407" s="84"/>
      <c r="AY407" s="84"/>
      <c r="AZ407" s="84"/>
      <c r="BA407" s="84"/>
      <c r="BB407" s="84"/>
      <c r="BC407" s="84"/>
      <c r="BD407" s="84"/>
      <c r="BE407" s="84"/>
      <c r="BF407" s="84"/>
      <c r="BG407" s="84"/>
      <c r="BH407" s="84"/>
      <c r="BI407" s="84"/>
      <c r="BJ407" s="84"/>
      <c r="BK407" s="84"/>
      <c r="BL407" s="84"/>
      <c r="BM407" s="84"/>
      <c r="BN407" s="84"/>
      <c r="BO407" s="84"/>
      <c r="BP407" s="84"/>
      <c r="BQ407" s="84"/>
      <c r="BR407" s="84"/>
      <c r="BS407" s="84"/>
      <c r="BT407" s="84"/>
      <c r="BU407" s="84"/>
      <c r="BV407" s="84"/>
      <c r="BW407" s="84"/>
      <c r="BX407" s="85"/>
      <c r="BY407" s="86"/>
      <c r="BZ407" s="84"/>
      <c r="CA407" s="84"/>
      <c r="CB407" s="84"/>
      <c r="CC407" s="84"/>
      <c r="CD407" s="84"/>
      <c r="CE407" s="84"/>
      <c r="CF407" s="84"/>
      <c r="CG407" s="84"/>
      <c r="CH407" s="84"/>
      <c r="CI407" s="84"/>
      <c r="CJ407" s="84"/>
      <c r="CK407" s="84"/>
      <c r="CL407" s="84"/>
      <c r="CM407" s="84"/>
      <c r="CN407" s="84"/>
      <c r="CO407" s="84"/>
      <c r="CP407" s="84"/>
      <c r="CQ407" s="84"/>
      <c r="CR407" s="84"/>
      <c r="CS407" s="84"/>
      <c r="CT407" s="84"/>
      <c r="CU407" s="84"/>
      <c r="CV407" s="84"/>
      <c r="CW407" s="84"/>
      <c r="CX407" s="84"/>
      <c r="CY407" s="84"/>
      <c r="CZ407" s="84"/>
      <c r="DA407" s="84"/>
      <c r="DB407" s="84"/>
      <c r="DC407" s="85"/>
    </row>
    <row r="408" customFormat="false" ht="22.5" hidden="true" customHeight="false" outlineLevel="0" collapsed="false">
      <c r="A408" s="70" t="n">
        <f aca="false">(ROW()-6)/2</f>
        <v>201</v>
      </c>
      <c r="B408" s="71" t="n">
        <f aca="false">変更管理台帳!$A91</f>
        <v>85</v>
      </c>
      <c r="C408" s="72" t="str">
        <f aca="false">変更管理台帳!$B91</f>
        <v>お知らせ履歴一覧画面</v>
      </c>
      <c r="D408" s="73" t="str">
        <f aca="false">変更管理台帳!$C91</f>
        <v>①変更ボタンの追加
②削除ボタンの追加</v>
      </c>
      <c r="E408" s="74" t="str">
        <f aca="false">変更管理台帳!$G91</f>
        <v>管理者</v>
      </c>
      <c r="F408" s="75" t="str">
        <f aca="false">変更管理台帳!$K91</f>
        <v>中級</v>
      </c>
      <c r="G408" s="76" t="str">
        <f aca="false">変更管理台帳!$L91</f>
        <v>B</v>
      </c>
      <c r="H408" s="112" t="s">
        <v>36</v>
      </c>
      <c r="I408" s="78" t="n">
        <f aca="false">変更管理台帳!$AE91</f>
        <v>2.9</v>
      </c>
      <c r="J408" s="79" t="s">
        <v>32</v>
      </c>
      <c r="K408" s="80" t="n">
        <v>45384</v>
      </c>
      <c r="L408" s="81" t="n">
        <f aca="false">IF($K408&lt;&gt;"",WORKDAY($K408,$I408 -0.11,祝日・休校日!$B$3:$B$62),"")</f>
        <v>45386</v>
      </c>
      <c r="M408" s="76"/>
      <c r="N408" s="82" t="n">
        <f aca="false">IF(MAX(O408:DC408)&lt;&gt;0,IF(MAX(O409:DC409)/MAX(O408:DC408)=1,1,MAX(O409:DC409)/MAX(O408:DC408)),0)</f>
        <v>0</v>
      </c>
      <c r="O408" s="83"/>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5"/>
      <c r="AT408" s="86"/>
      <c r="AU408" s="84"/>
      <c r="AV408" s="84"/>
      <c r="AW408" s="84"/>
      <c r="AX408" s="84"/>
      <c r="AY408" s="84"/>
      <c r="AZ408" s="84"/>
      <c r="BA408" s="84"/>
      <c r="BB408" s="84"/>
      <c r="BC408" s="84"/>
      <c r="BD408" s="84"/>
      <c r="BE408" s="84"/>
      <c r="BF408" s="84"/>
      <c r="BG408" s="84"/>
      <c r="BH408" s="84"/>
      <c r="BI408" s="84"/>
      <c r="BJ408" s="84"/>
      <c r="BK408" s="84"/>
      <c r="BL408" s="84"/>
      <c r="BM408" s="84"/>
      <c r="BN408" s="84"/>
      <c r="BO408" s="84"/>
      <c r="BP408" s="84"/>
      <c r="BQ408" s="84"/>
      <c r="BR408" s="84"/>
      <c r="BS408" s="84"/>
      <c r="BT408" s="84"/>
      <c r="BU408" s="84"/>
      <c r="BV408" s="84"/>
      <c r="BW408" s="84"/>
      <c r="BX408" s="85"/>
      <c r="BY408" s="86"/>
      <c r="BZ408" s="84"/>
      <c r="CA408" s="84"/>
      <c r="CB408" s="84"/>
      <c r="CC408" s="84"/>
      <c r="CD408" s="84"/>
      <c r="CE408" s="84"/>
      <c r="CF408" s="84"/>
      <c r="CG408" s="84"/>
      <c r="CH408" s="84"/>
      <c r="CI408" s="84"/>
      <c r="CJ408" s="84"/>
      <c r="CK408" s="84"/>
      <c r="CL408" s="84"/>
      <c r="CM408" s="84"/>
      <c r="CN408" s="84"/>
      <c r="CO408" s="84"/>
      <c r="CP408" s="84"/>
      <c r="CQ408" s="84"/>
      <c r="CR408" s="84"/>
      <c r="CS408" s="84"/>
      <c r="CT408" s="84"/>
      <c r="CU408" s="84"/>
      <c r="CV408" s="84"/>
      <c r="CW408" s="84"/>
      <c r="CX408" s="84"/>
      <c r="CY408" s="84"/>
      <c r="CZ408" s="84"/>
      <c r="DA408" s="84"/>
      <c r="DB408" s="84"/>
      <c r="DC408" s="85"/>
    </row>
    <row r="409" customFormat="false" ht="22.5" hidden="true" customHeight="false" outlineLevel="0" collapsed="false">
      <c r="A409" s="87" t="n">
        <f aca="false">A408</f>
        <v>201</v>
      </c>
      <c r="B409" s="88" t="n">
        <f aca="false">B408</f>
        <v>85</v>
      </c>
      <c r="C409" s="89" t="str">
        <f aca="false">C408</f>
        <v>お知らせ履歴一覧画面</v>
      </c>
      <c r="D409" s="90" t="str">
        <f aca="false">D408</f>
        <v>①変更ボタンの追加
②削除ボタンの追加</v>
      </c>
      <c r="E409" s="91" t="str">
        <f aca="false">E408</f>
        <v>管理者</v>
      </c>
      <c r="F409" s="91" t="str">
        <f aca="false">F408</f>
        <v>中級</v>
      </c>
      <c r="G409" s="91" t="str">
        <f aca="false">G408</f>
        <v>B</v>
      </c>
      <c r="H409" s="113" t="str">
        <f aca="false">H408</f>
        <v>設計</v>
      </c>
      <c r="I409" s="93" t="n">
        <f aca="false">I408</f>
        <v>2.9</v>
      </c>
      <c r="J409" s="94" t="s">
        <v>33</v>
      </c>
      <c r="K409" s="95"/>
      <c r="L409" s="96"/>
      <c r="M409" s="97" t="n">
        <f aca="false">M408</f>
        <v>0</v>
      </c>
      <c r="N409" s="98" t="n">
        <f aca="false">N408</f>
        <v>0</v>
      </c>
      <c r="O409" s="83"/>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5"/>
      <c r="AT409" s="86"/>
      <c r="AU409" s="84"/>
      <c r="AV409" s="84"/>
      <c r="AW409" s="84"/>
      <c r="AX409" s="84"/>
      <c r="AY409" s="84"/>
      <c r="AZ409" s="84"/>
      <c r="BA409" s="84"/>
      <c r="BB409" s="84"/>
      <c r="BC409" s="84"/>
      <c r="BD409" s="84"/>
      <c r="BE409" s="84"/>
      <c r="BF409" s="84"/>
      <c r="BG409" s="84"/>
      <c r="BH409" s="84"/>
      <c r="BI409" s="84"/>
      <c r="BJ409" s="84"/>
      <c r="BK409" s="84"/>
      <c r="BL409" s="84"/>
      <c r="BM409" s="84"/>
      <c r="BN409" s="84"/>
      <c r="BO409" s="84"/>
      <c r="BP409" s="84"/>
      <c r="BQ409" s="84"/>
      <c r="BR409" s="84"/>
      <c r="BS409" s="84"/>
      <c r="BT409" s="84"/>
      <c r="BU409" s="84"/>
      <c r="BV409" s="84"/>
      <c r="BW409" s="84"/>
      <c r="BX409" s="85"/>
      <c r="BY409" s="86"/>
      <c r="BZ409" s="84"/>
      <c r="CA409" s="84"/>
      <c r="CB409" s="84"/>
      <c r="CC409" s="84"/>
      <c r="CD409" s="84"/>
      <c r="CE409" s="84"/>
      <c r="CF409" s="84"/>
      <c r="CG409" s="84"/>
      <c r="CH409" s="84"/>
      <c r="CI409" s="84"/>
      <c r="CJ409" s="84"/>
      <c r="CK409" s="84"/>
      <c r="CL409" s="84"/>
      <c r="CM409" s="84"/>
      <c r="CN409" s="84"/>
      <c r="CO409" s="84"/>
      <c r="CP409" s="84"/>
      <c r="CQ409" s="84"/>
      <c r="CR409" s="84"/>
      <c r="CS409" s="84"/>
      <c r="CT409" s="84"/>
      <c r="CU409" s="84"/>
      <c r="CV409" s="84"/>
      <c r="CW409" s="84"/>
      <c r="CX409" s="84"/>
      <c r="CY409" s="84"/>
      <c r="CZ409" s="84"/>
      <c r="DA409" s="84"/>
      <c r="DB409" s="84"/>
      <c r="DC409" s="85"/>
    </row>
    <row r="410" customFormat="false" ht="22.5" hidden="true" customHeight="false" outlineLevel="0" collapsed="false">
      <c r="A410" s="70" t="n">
        <f aca="false">(ROW()-6)/2</f>
        <v>202</v>
      </c>
      <c r="B410" s="100" t="n">
        <f aca="false">B409</f>
        <v>85</v>
      </c>
      <c r="C410" s="101" t="str">
        <f aca="false">C409</f>
        <v>お知らせ履歴一覧画面</v>
      </c>
      <c r="D410" s="102" t="str">
        <f aca="false">D409</f>
        <v>①変更ボタンの追加
②削除ボタンの追加</v>
      </c>
      <c r="E410" s="74" t="str">
        <f aca="false">E408</f>
        <v>管理者</v>
      </c>
      <c r="F410" s="74" t="str">
        <f aca="false">F408</f>
        <v>中級</v>
      </c>
      <c r="G410" s="74" t="str">
        <f aca="false">G408</f>
        <v>B</v>
      </c>
      <c r="H410" s="77" t="s">
        <v>31</v>
      </c>
      <c r="I410" s="78" t="n">
        <f aca="false">変更管理台帳!$AX91</f>
        <v>3.51428571428571</v>
      </c>
      <c r="J410" s="79" t="s">
        <v>32</v>
      </c>
      <c r="K410" s="81" t="n">
        <f aca="false">IF($L408&lt;&gt;"",WORKDAY($L408,1,祝日・休校日!$B$3:$B$62),"")</f>
        <v>45387</v>
      </c>
      <c r="L410" s="81" t="n">
        <f aca="false">IF($K410&lt;&gt;"",WORKDAY($K410,$I410 -0.11,祝日・休校日!$B$3:$B$62),"")</f>
        <v>45392</v>
      </c>
      <c r="M410" s="76" t="n">
        <f aca="false">M409</f>
        <v>0</v>
      </c>
      <c r="N410" s="82" t="n">
        <f aca="false">IF(MAX(O410:DC410)&lt;&gt;0,IF(MAX(O411:DC411)/MAX(O410:DC410)=1,1,MAX(O411:DC411)/MAX(O410:DC410)),0)</f>
        <v>0</v>
      </c>
      <c r="O410" s="83"/>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5"/>
      <c r="AT410" s="86"/>
      <c r="AU410" s="84"/>
      <c r="AV410" s="84"/>
      <c r="AW410" s="84"/>
      <c r="AX410" s="84"/>
      <c r="AY410" s="84"/>
      <c r="AZ410" s="84"/>
      <c r="BA410" s="84"/>
      <c r="BB410" s="84"/>
      <c r="BC410" s="84"/>
      <c r="BD410" s="84"/>
      <c r="BE410" s="84"/>
      <c r="BF410" s="84"/>
      <c r="BG410" s="84"/>
      <c r="BH410" s="84"/>
      <c r="BI410" s="84"/>
      <c r="BJ410" s="84"/>
      <c r="BK410" s="84"/>
      <c r="BL410" s="84"/>
      <c r="BM410" s="84"/>
      <c r="BN410" s="84"/>
      <c r="BO410" s="84"/>
      <c r="BP410" s="84"/>
      <c r="BQ410" s="84"/>
      <c r="BR410" s="84"/>
      <c r="BS410" s="84"/>
      <c r="BT410" s="84"/>
      <c r="BU410" s="84"/>
      <c r="BV410" s="84"/>
      <c r="BW410" s="84"/>
      <c r="BX410" s="85"/>
      <c r="BY410" s="86"/>
      <c r="BZ410" s="84"/>
      <c r="CA410" s="84"/>
      <c r="CB410" s="84"/>
      <c r="CC410" s="84"/>
      <c r="CD410" s="84"/>
      <c r="CE410" s="84"/>
      <c r="CF410" s="84"/>
      <c r="CG410" s="84"/>
      <c r="CH410" s="84"/>
      <c r="CI410" s="84"/>
      <c r="CJ410" s="84"/>
      <c r="CK410" s="84"/>
      <c r="CL410" s="84"/>
      <c r="CM410" s="84"/>
      <c r="CN410" s="84"/>
      <c r="CO410" s="84"/>
      <c r="CP410" s="84"/>
      <c r="CQ410" s="84"/>
      <c r="CR410" s="84"/>
      <c r="CS410" s="84"/>
      <c r="CT410" s="84"/>
      <c r="CU410" s="84"/>
      <c r="CV410" s="84"/>
      <c r="CW410" s="84"/>
      <c r="CX410" s="84"/>
      <c r="CY410" s="84"/>
      <c r="CZ410" s="84"/>
      <c r="DA410" s="84"/>
      <c r="DB410" s="84"/>
      <c r="DC410" s="85"/>
    </row>
    <row r="411" customFormat="false" ht="22.5" hidden="true" customHeight="false" outlineLevel="0" collapsed="false">
      <c r="A411" s="87" t="n">
        <f aca="false">A410</f>
        <v>202</v>
      </c>
      <c r="B411" s="105" t="n">
        <f aca="false">B410</f>
        <v>85</v>
      </c>
      <c r="C411" s="106" t="str">
        <f aca="false">C410</f>
        <v>お知らせ履歴一覧画面</v>
      </c>
      <c r="D411" s="107" t="str">
        <f aca="false">D410</f>
        <v>①変更ボタンの追加
②削除ボタンの追加</v>
      </c>
      <c r="E411" s="91" t="str">
        <f aca="false">E410</f>
        <v>管理者</v>
      </c>
      <c r="F411" s="91" t="str">
        <f aca="false">F410</f>
        <v>中級</v>
      </c>
      <c r="G411" s="91" t="str">
        <f aca="false">G410</f>
        <v>B</v>
      </c>
      <c r="H411" s="92" t="str">
        <f aca="false">H410</f>
        <v>製造</v>
      </c>
      <c r="I411" s="93" t="n">
        <f aca="false">I410</f>
        <v>3.51428571428571</v>
      </c>
      <c r="J411" s="94" t="s">
        <v>33</v>
      </c>
      <c r="K411" s="110"/>
      <c r="L411" s="96"/>
      <c r="M411" s="97" t="n">
        <f aca="false">M410</f>
        <v>0</v>
      </c>
      <c r="N411" s="98" t="n">
        <f aca="false">N410</f>
        <v>0</v>
      </c>
      <c r="O411" s="83"/>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5"/>
      <c r="AT411" s="86"/>
      <c r="AU411" s="84"/>
      <c r="AV411" s="84"/>
      <c r="AW411" s="84"/>
      <c r="AX411" s="84"/>
      <c r="AY411" s="84"/>
      <c r="AZ411" s="84"/>
      <c r="BA411" s="84"/>
      <c r="BB411" s="84"/>
      <c r="BC411" s="84"/>
      <c r="BD411" s="84"/>
      <c r="BE411" s="84"/>
      <c r="BF411" s="84"/>
      <c r="BG411" s="84"/>
      <c r="BH411" s="84"/>
      <c r="BI411" s="84"/>
      <c r="BJ411" s="84"/>
      <c r="BK411" s="84"/>
      <c r="BL411" s="84"/>
      <c r="BM411" s="84"/>
      <c r="BN411" s="84"/>
      <c r="BO411" s="84"/>
      <c r="BP411" s="84"/>
      <c r="BQ411" s="84"/>
      <c r="BR411" s="84"/>
      <c r="BS411" s="84"/>
      <c r="BT411" s="84"/>
      <c r="BU411" s="84"/>
      <c r="BV411" s="84"/>
      <c r="BW411" s="84"/>
      <c r="BX411" s="85"/>
      <c r="BY411" s="86"/>
      <c r="BZ411" s="84"/>
      <c r="CA411" s="84"/>
      <c r="CB411" s="84"/>
      <c r="CC411" s="84"/>
      <c r="CD411" s="84"/>
      <c r="CE411" s="84"/>
      <c r="CF411" s="84"/>
      <c r="CG411" s="84"/>
      <c r="CH411" s="84"/>
      <c r="CI411" s="84"/>
      <c r="CJ411" s="84"/>
      <c r="CK411" s="84"/>
      <c r="CL411" s="84"/>
      <c r="CM411" s="84"/>
      <c r="CN411" s="84"/>
      <c r="CO411" s="84"/>
      <c r="CP411" s="84"/>
      <c r="CQ411" s="84"/>
      <c r="CR411" s="84"/>
      <c r="CS411" s="84"/>
      <c r="CT411" s="84"/>
      <c r="CU411" s="84"/>
      <c r="CV411" s="84"/>
      <c r="CW411" s="84"/>
      <c r="CX411" s="84"/>
      <c r="CY411" s="84"/>
      <c r="CZ411" s="84"/>
      <c r="DA411" s="84"/>
      <c r="DB411" s="84"/>
      <c r="DC411" s="85"/>
    </row>
    <row r="412" customFormat="false" ht="22.5" hidden="true" customHeight="false" outlineLevel="0" collapsed="false">
      <c r="A412" s="99" t="n">
        <f aca="false">(ROW()-6)/2</f>
        <v>203</v>
      </c>
      <c r="B412" s="100" t="n">
        <f aca="false">B411</f>
        <v>85</v>
      </c>
      <c r="C412" s="101" t="str">
        <f aca="false">C411</f>
        <v>お知らせ履歴一覧画面</v>
      </c>
      <c r="D412" s="102" t="str">
        <f aca="false">D411</f>
        <v>①変更ボタンの追加
②削除ボタンの追加</v>
      </c>
      <c r="E412" s="74" t="str">
        <f aca="false">E410</f>
        <v>管理者</v>
      </c>
      <c r="F412" s="74" t="str">
        <f aca="false">F410</f>
        <v>中級</v>
      </c>
      <c r="G412" s="74" t="str">
        <f aca="false">G410</f>
        <v>B</v>
      </c>
      <c r="H412" s="103" t="s">
        <v>34</v>
      </c>
      <c r="I412" s="78" t="n">
        <f aca="false">変更管理台帳!$BW91</f>
        <v>2.6</v>
      </c>
      <c r="J412" s="79" t="s">
        <v>32</v>
      </c>
      <c r="K412" s="81" t="n">
        <f aca="false">IF($L410&lt;&gt;"",WORKDAY($L410,1,祝日・休校日!$B$3:$B$62),"")</f>
        <v>45393</v>
      </c>
      <c r="L412" s="81" t="n">
        <f aca="false">IF($K412&lt;&gt;"",WORKDAY($K412,$I412 -0.11,祝日・休校日!$B$3:$B$62),"")</f>
        <v>45397</v>
      </c>
      <c r="M412" s="76" t="n">
        <f aca="false">M411</f>
        <v>0</v>
      </c>
      <c r="N412" s="82" t="n">
        <f aca="false">IF(MAX(O412:DC412)&lt;&gt;0,IF(MAX(O413:DC413)/MAX(O412:DC412)=1,1,MAX(O413:DC413)/MAX(O412:DC412)),0)</f>
        <v>0</v>
      </c>
      <c r="O412" s="83"/>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5"/>
      <c r="AT412" s="86"/>
      <c r="AU412" s="84"/>
      <c r="AV412" s="84"/>
      <c r="AW412" s="84"/>
      <c r="AX412" s="84"/>
      <c r="AY412" s="84"/>
      <c r="AZ412" s="84"/>
      <c r="BA412" s="84"/>
      <c r="BB412" s="84"/>
      <c r="BC412" s="84"/>
      <c r="BD412" s="84"/>
      <c r="BE412" s="84"/>
      <c r="BF412" s="84"/>
      <c r="BG412" s="84"/>
      <c r="BH412" s="84"/>
      <c r="BI412" s="84"/>
      <c r="BJ412" s="84"/>
      <c r="BK412" s="84"/>
      <c r="BL412" s="84"/>
      <c r="BM412" s="84"/>
      <c r="BN412" s="84"/>
      <c r="BO412" s="84"/>
      <c r="BP412" s="84"/>
      <c r="BQ412" s="84"/>
      <c r="BR412" s="84"/>
      <c r="BS412" s="84"/>
      <c r="BT412" s="84"/>
      <c r="BU412" s="84"/>
      <c r="BV412" s="84"/>
      <c r="BW412" s="84"/>
      <c r="BX412" s="85"/>
      <c r="BY412" s="86"/>
      <c r="BZ412" s="84"/>
      <c r="CA412" s="84"/>
      <c r="CB412" s="84"/>
      <c r="CC412" s="84"/>
      <c r="CD412" s="84"/>
      <c r="CE412" s="84"/>
      <c r="CF412" s="84"/>
      <c r="CG412" s="84"/>
      <c r="CH412" s="84"/>
      <c r="CI412" s="84"/>
      <c r="CJ412" s="84"/>
      <c r="CK412" s="84"/>
      <c r="CL412" s="84"/>
      <c r="CM412" s="84"/>
      <c r="CN412" s="84"/>
      <c r="CO412" s="84"/>
      <c r="CP412" s="84"/>
      <c r="CQ412" s="84"/>
      <c r="CR412" s="84"/>
      <c r="CS412" s="84"/>
      <c r="CT412" s="84"/>
      <c r="CU412" s="84"/>
      <c r="CV412" s="84"/>
      <c r="CW412" s="84"/>
      <c r="CX412" s="84"/>
      <c r="CY412" s="84"/>
      <c r="CZ412" s="84"/>
      <c r="DA412" s="84"/>
      <c r="DB412" s="84"/>
      <c r="DC412" s="85"/>
    </row>
    <row r="413" customFormat="false" ht="22.5" hidden="true" customHeight="false" outlineLevel="0" collapsed="false">
      <c r="A413" s="104" t="n">
        <f aca="false">A412</f>
        <v>203</v>
      </c>
      <c r="B413" s="105" t="n">
        <f aca="false">B412</f>
        <v>85</v>
      </c>
      <c r="C413" s="106" t="str">
        <f aca="false">C412</f>
        <v>お知らせ履歴一覧画面</v>
      </c>
      <c r="D413" s="107" t="str">
        <f aca="false">D412</f>
        <v>①変更ボタンの追加
②削除ボタンの追加</v>
      </c>
      <c r="E413" s="91" t="str">
        <f aca="false">E412</f>
        <v>管理者</v>
      </c>
      <c r="F413" s="91" t="str">
        <f aca="false">F412</f>
        <v>中級</v>
      </c>
      <c r="G413" s="91" t="str">
        <f aca="false">G412</f>
        <v>B</v>
      </c>
      <c r="H413" s="108" t="str">
        <f aca="false">H412</f>
        <v>試験</v>
      </c>
      <c r="I413" s="109" t="n">
        <f aca="false">I412</f>
        <v>2.6</v>
      </c>
      <c r="J413" s="94" t="s">
        <v>33</v>
      </c>
      <c r="K413" s="110"/>
      <c r="L413" s="96"/>
      <c r="M413" s="97" t="n">
        <f aca="false">M412</f>
        <v>0</v>
      </c>
      <c r="N413" s="98" t="n">
        <f aca="false">N412</f>
        <v>0</v>
      </c>
      <c r="O413" s="83"/>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5"/>
      <c r="AT413" s="86"/>
      <c r="AU413" s="84"/>
      <c r="AV413" s="84"/>
      <c r="AW413" s="84"/>
      <c r="AX413" s="84"/>
      <c r="AY413" s="84"/>
      <c r="AZ413" s="84"/>
      <c r="BA413" s="84"/>
      <c r="BB413" s="84"/>
      <c r="BC413" s="84"/>
      <c r="BD413" s="84"/>
      <c r="BE413" s="84"/>
      <c r="BF413" s="84"/>
      <c r="BG413" s="84"/>
      <c r="BH413" s="84"/>
      <c r="BI413" s="84"/>
      <c r="BJ413" s="84"/>
      <c r="BK413" s="84"/>
      <c r="BL413" s="84"/>
      <c r="BM413" s="84"/>
      <c r="BN413" s="84"/>
      <c r="BO413" s="84"/>
      <c r="BP413" s="84"/>
      <c r="BQ413" s="84"/>
      <c r="BR413" s="84"/>
      <c r="BS413" s="84"/>
      <c r="BT413" s="84"/>
      <c r="BU413" s="84"/>
      <c r="BV413" s="84"/>
      <c r="BW413" s="84"/>
      <c r="BX413" s="85"/>
      <c r="BY413" s="86"/>
      <c r="BZ413" s="84"/>
      <c r="CA413" s="84"/>
      <c r="CB413" s="84"/>
      <c r="CC413" s="84"/>
      <c r="CD413" s="84"/>
      <c r="CE413" s="84"/>
      <c r="CF413" s="84"/>
      <c r="CG413" s="84"/>
      <c r="CH413" s="84"/>
      <c r="CI413" s="84"/>
      <c r="CJ413" s="84"/>
      <c r="CK413" s="84"/>
      <c r="CL413" s="84"/>
      <c r="CM413" s="84"/>
      <c r="CN413" s="84"/>
      <c r="CO413" s="84"/>
      <c r="CP413" s="84"/>
      <c r="CQ413" s="84"/>
      <c r="CR413" s="84"/>
      <c r="CS413" s="84"/>
      <c r="CT413" s="84"/>
      <c r="CU413" s="84"/>
      <c r="CV413" s="84"/>
      <c r="CW413" s="84"/>
      <c r="CX413" s="84"/>
      <c r="CY413" s="84"/>
      <c r="CZ413" s="84"/>
      <c r="DA413" s="84"/>
      <c r="DB413" s="84"/>
      <c r="DC413" s="85"/>
    </row>
    <row r="414" customFormat="false" ht="18.75" hidden="true" customHeight="false" outlineLevel="0" collapsed="false">
      <c r="A414" s="70" t="n">
        <f aca="false">(ROW()-6)/2</f>
        <v>204</v>
      </c>
      <c r="B414" s="71" t="n">
        <f aca="false">変更管理台帳!$A92</f>
        <v>86</v>
      </c>
      <c r="C414" s="72" t="str">
        <f aca="false">変更管理台帳!$B92</f>
        <v>休暇日一覧画面</v>
      </c>
      <c r="D414" s="73" t="str">
        <f aca="false">変更管理台帳!$C92</f>
        <v>休暇日一覧画面の新規作成</v>
      </c>
      <c r="E414" s="74" t="str">
        <f aca="false">変更管理台帳!$G92</f>
        <v>管理者</v>
      </c>
      <c r="F414" s="75" t="str">
        <f aca="false">変更管理台帳!$K92</f>
        <v>中級</v>
      </c>
      <c r="G414" s="76" t="n">
        <f aca="false">変更管理台帳!$L92</f>
        <v>0</v>
      </c>
      <c r="H414" s="112" t="s">
        <v>36</v>
      </c>
      <c r="I414" s="78" t="n">
        <f aca="false">変更管理台帳!$AE92</f>
        <v>3.12857142857143</v>
      </c>
      <c r="J414" s="79" t="s">
        <v>32</v>
      </c>
      <c r="K414" s="80"/>
      <c r="L414" s="81" t="str">
        <f aca="false">IF($K414&lt;&gt;"",WORKDAY($K414,$I414 -0.11,祝日・休校日!$B$3:$B$62),"")</f>
        <v/>
      </c>
      <c r="M414" s="76"/>
      <c r="N414" s="82" t="n">
        <f aca="false">IF(MAX(O414:DC414)&lt;&gt;0,IF(MAX(O415:DC415)/MAX(O414:DC414)=1,1,MAX(O415:DC415)/MAX(O414:DC414)),0)</f>
        <v>0</v>
      </c>
      <c r="O414" s="83"/>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5"/>
      <c r="AT414" s="86"/>
      <c r="AU414" s="84"/>
      <c r="AV414" s="84"/>
      <c r="AW414" s="84"/>
      <c r="AX414" s="84"/>
      <c r="AY414" s="84"/>
      <c r="AZ414" s="84"/>
      <c r="BA414" s="84"/>
      <c r="BB414" s="84"/>
      <c r="BC414" s="84"/>
      <c r="BD414" s="84"/>
      <c r="BE414" s="84"/>
      <c r="BF414" s="84"/>
      <c r="BG414" s="84"/>
      <c r="BH414" s="84"/>
      <c r="BI414" s="84"/>
      <c r="BJ414" s="84"/>
      <c r="BK414" s="84"/>
      <c r="BL414" s="84"/>
      <c r="BM414" s="84"/>
      <c r="BN414" s="84"/>
      <c r="BO414" s="84"/>
      <c r="BP414" s="84"/>
      <c r="BQ414" s="84"/>
      <c r="BR414" s="84"/>
      <c r="BS414" s="84"/>
      <c r="BT414" s="84"/>
      <c r="BU414" s="84"/>
      <c r="BV414" s="84"/>
      <c r="BW414" s="84"/>
      <c r="BX414" s="85"/>
      <c r="BY414" s="86"/>
      <c r="BZ414" s="84"/>
      <c r="CA414" s="84"/>
      <c r="CB414" s="84"/>
      <c r="CC414" s="84"/>
      <c r="CD414" s="84"/>
      <c r="CE414" s="84"/>
      <c r="CF414" s="84"/>
      <c r="CG414" s="84"/>
      <c r="CH414" s="84"/>
      <c r="CI414" s="84"/>
      <c r="CJ414" s="84"/>
      <c r="CK414" s="84"/>
      <c r="CL414" s="84"/>
      <c r="CM414" s="84"/>
      <c r="CN414" s="84"/>
      <c r="CO414" s="84"/>
      <c r="CP414" s="84"/>
      <c r="CQ414" s="84"/>
      <c r="CR414" s="84"/>
      <c r="CS414" s="84"/>
      <c r="CT414" s="84"/>
      <c r="CU414" s="84"/>
      <c r="CV414" s="84"/>
      <c r="CW414" s="84"/>
      <c r="CX414" s="84"/>
      <c r="CY414" s="84"/>
      <c r="CZ414" s="84"/>
      <c r="DA414" s="84"/>
      <c r="DB414" s="84"/>
      <c r="DC414" s="85"/>
    </row>
    <row r="415" customFormat="false" ht="18.75" hidden="true" customHeight="false" outlineLevel="0" collapsed="false">
      <c r="A415" s="87" t="n">
        <f aca="false">A414</f>
        <v>204</v>
      </c>
      <c r="B415" s="88" t="n">
        <f aca="false">B414</f>
        <v>86</v>
      </c>
      <c r="C415" s="89" t="str">
        <f aca="false">C414</f>
        <v>休暇日一覧画面</v>
      </c>
      <c r="D415" s="90" t="str">
        <f aca="false">D414</f>
        <v>休暇日一覧画面の新規作成</v>
      </c>
      <c r="E415" s="91" t="str">
        <f aca="false">E414</f>
        <v>管理者</v>
      </c>
      <c r="F415" s="91" t="str">
        <f aca="false">F414</f>
        <v>中級</v>
      </c>
      <c r="G415" s="91" t="n">
        <f aca="false">G414</f>
        <v>0</v>
      </c>
      <c r="H415" s="113" t="str">
        <f aca="false">H414</f>
        <v>設計</v>
      </c>
      <c r="I415" s="93" t="n">
        <f aca="false">I414</f>
        <v>3.12857142857143</v>
      </c>
      <c r="J415" s="94" t="s">
        <v>33</v>
      </c>
      <c r="K415" s="95"/>
      <c r="L415" s="96"/>
      <c r="M415" s="97" t="n">
        <f aca="false">M414</f>
        <v>0</v>
      </c>
      <c r="N415" s="98" t="n">
        <f aca="false">N414</f>
        <v>0</v>
      </c>
      <c r="O415" s="83"/>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5"/>
      <c r="AT415" s="86"/>
      <c r="AU415" s="84"/>
      <c r="AV415" s="84"/>
      <c r="AW415" s="84"/>
      <c r="AX415" s="84"/>
      <c r="AY415" s="84"/>
      <c r="AZ415" s="84"/>
      <c r="BA415" s="84"/>
      <c r="BB415" s="84"/>
      <c r="BC415" s="84"/>
      <c r="BD415" s="84"/>
      <c r="BE415" s="84"/>
      <c r="BF415" s="84"/>
      <c r="BG415" s="84"/>
      <c r="BH415" s="84"/>
      <c r="BI415" s="84"/>
      <c r="BJ415" s="84"/>
      <c r="BK415" s="84"/>
      <c r="BL415" s="84"/>
      <c r="BM415" s="84"/>
      <c r="BN415" s="84"/>
      <c r="BO415" s="84"/>
      <c r="BP415" s="84"/>
      <c r="BQ415" s="84"/>
      <c r="BR415" s="84"/>
      <c r="BS415" s="84"/>
      <c r="BT415" s="84"/>
      <c r="BU415" s="84"/>
      <c r="BV415" s="84"/>
      <c r="BW415" s="84"/>
      <c r="BX415" s="85"/>
      <c r="BY415" s="86"/>
      <c r="BZ415" s="84"/>
      <c r="CA415" s="84"/>
      <c r="CB415" s="84"/>
      <c r="CC415" s="84"/>
      <c r="CD415" s="84"/>
      <c r="CE415" s="84"/>
      <c r="CF415" s="84"/>
      <c r="CG415" s="84"/>
      <c r="CH415" s="84"/>
      <c r="CI415" s="84"/>
      <c r="CJ415" s="84"/>
      <c r="CK415" s="84"/>
      <c r="CL415" s="84"/>
      <c r="CM415" s="84"/>
      <c r="CN415" s="84"/>
      <c r="CO415" s="84"/>
      <c r="CP415" s="84"/>
      <c r="CQ415" s="84"/>
      <c r="CR415" s="84"/>
      <c r="CS415" s="84"/>
      <c r="CT415" s="84"/>
      <c r="CU415" s="84"/>
      <c r="CV415" s="84"/>
      <c r="CW415" s="84"/>
      <c r="CX415" s="84"/>
      <c r="CY415" s="84"/>
      <c r="CZ415" s="84"/>
      <c r="DA415" s="84"/>
      <c r="DB415" s="84"/>
      <c r="DC415" s="85"/>
    </row>
    <row r="416" customFormat="false" ht="18.75" hidden="true" customHeight="false" outlineLevel="0" collapsed="false">
      <c r="A416" s="70" t="n">
        <f aca="false">(ROW()-6)/2</f>
        <v>205</v>
      </c>
      <c r="B416" s="100" t="n">
        <f aca="false">B415</f>
        <v>86</v>
      </c>
      <c r="C416" s="101" t="str">
        <f aca="false">C415</f>
        <v>休暇日一覧画面</v>
      </c>
      <c r="D416" s="102" t="str">
        <f aca="false">D415</f>
        <v>休暇日一覧画面の新規作成</v>
      </c>
      <c r="E416" s="74" t="str">
        <f aca="false">E414</f>
        <v>管理者</v>
      </c>
      <c r="F416" s="74" t="str">
        <f aca="false">F414</f>
        <v>中級</v>
      </c>
      <c r="G416" s="74" t="n">
        <f aca="false">G414</f>
        <v>0</v>
      </c>
      <c r="H416" s="77" t="s">
        <v>31</v>
      </c>
      <c r="I416" s="78" t="n">
        <f aca="false">変更管理台帳!$AX92</f>
        <v>5.57142857142857</v>
      </c>
      <c r="J416" s="79" t="s">
        <v>32</v>
      </c>
      <c r="K416" s="81" t="str">
        <f aca="false">IF($L414&lt;&gt;"",WORKDAY($L414,1,祝日・休校日!$B$3:$B$62),"")</f>
        <v/>
      </c>
      <c r="L416" s="81" t="str">
        <f aca="false">IF($K416&lt;&gt;"",WORKDAY($K416,$I416 -0.11,祝日・休校日!$B$3:$B$62),"")</f>
        <v/>
      </c>
      <c r="M416" s="76" t="n">
        <f aca="false">M415</f>
        <v>0</v>
      </c>
      <c r="N416" s="82" t="n">
        <f aca="false">IF(MAX(O416:DC416)&lt;&gt;0,IF(MAX(O417:DC417)/MAX(O416:DC416)=1,1,MAX(O417:DC417)/MAX(O416:DC416)),0)</f>
        <v>0</v>
      </c>
      <c r="O416" s="83"/>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5"/>
      <c r="AT416" s="86"/>
      <c r="AU416" s="84"/>
      <c r="AV416" s="84"/>
      <c r="AW416" s="84"/>
      <c r="AX416" s="84"/>
      <c r="AY416" s="84"/>
      <c r="AZ416" s="84"/>
      <c r="BA416" s="84"/>
      <c r="BB416" s="84"/>
      <c r="BC416" s="84"/>
      <c r="BD416" s="84"/>
      <c r="BE416" s="84"/>
      <c r="BF416" s="84"/>
      <c r="BG416" s="84"/>
      <c r="BH416" s="84"/>
      <c r="BI416" s="84"/>
      <c r="BJ416" s="84"/>
      <c r="BK416" s="84"/>
      <c r="BL416" s="84"/>
      <c r="BM416" s="84"/>
      <c r="BN416" s="84"/>
      <c r="BO416" s="84"/>
      <c r="BP416" s="84"/>
      <c r="BQ416" s="84"/>
      <c r="BR416" s="84"/>
      <c r="BS416" s="84"/>
      <c r="BT416" s="84"/>
      <c r="BU416" s="84"/>
      <c r="BV416" s="84"/>
      <c r="BW416" s="84"/>
      <c r="BX416" s="85"/>
      <c r="BY416" s="86"/>
      <c r="BZ416" s="84"/>
      <c r="CA416" s="84"/>
      <c r="CB416" s="84"/>
      <c r="CC416" s="84"/>
      <c r="CD416" s="84"/>
      <c r="CE416" s="84"/>
      <c r="CF416" s="84"/>
      <c r="CG416" s="84"/>
      <c r="CH416" s="84"/>
      <c r="CI416" s="84"/>
      <c r="CJ416" s="84"/>
      <c r="CK416" s="84"/>
      <c r="CL416" s="84"/>
      <c r="CM416" s="84"/>
      <c r="CN416" s="84"/>
      <c r="CO416" s="84"/>
      <c r="CP416" s="84"/>
      <c r="CQ416" s="84"/>
      <c r="CR416" s="84"/>
      <c r="CS416" s="84"/>
      <c r="CT416" s="84"/>
      <c r="CU416" s="84"/>
      <c r="CV416" s="84"/>
      <c r="CW416" s="84"/>
      <c r="CX416" s="84"/>
      <c r="CY416" s="84"/>
      <c r="CZ416" s="84"/>
      <c r="DA416" s="84"/>
      <c r="DB416" s="84"/>
      <c r="DC416" s="85"/>
    </row>
    <row r="417" customFormat="false" ht="18.75" hidden="true" customHeight="false" outlineLevel="0" collapsed="false">
      <c r="A417" s="87" t="n">
        <f aca="false">A416</f>
        <v>205</v>
      </c>
      <c r="B417" s="105" t="n">
        <f aca="false">B416</f>
        <v>86</v>
      </c>
      <c r="C417" s="106" t="str">
        <f aca="false">C416</f>
        <v>休暇日一覧画面</v>
      </c>
      <c r="D417" s="107" t="str">
        <f aca="false">D416</f>
        <v>休暇日一覧画面の新規作成</v>
      </c>
      <c r="E417" s="91" t="str">
        <f aca="false">E416</f>
        <v>管理者</v>
      </c>
      <c r="F417" s="91" t="str">
        <f aca="false">F416</f>
        <v>中級</v>
      </c>
      <c r="G417" s="91" t="n">
        <f aca="false">G416</f>
        <v>0</v>
      </c>
      <c r="H417" s="92" t="str">
        <f aca="false">H416</f>
        <v>製造</v>
      </c>
      <c r="I417" s="93" t="n">
        <f aca="false">I416</f>
        <v>5.57142857142857</v>
      </c>
      <c r="J417" s="94" t="s">
        <v>33</v>
      </c>
      <c r="K417" s="110"/>
      <c r="L417" s="96"/>
      <c r="M417" s="97" t="n">
        <f aca="false">M416</f>
        <v>0</v>
      </c>
      <c r="N417" s="98" t="n">
        <f aca="false">N416</f>
        <v>0</v>
      </c>
      <c r="O417" s="83"/>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5"/>
      <c r="AT417" s="86"/>
      <c r="AU417" s="84"/>
      <c r="AV417" s="84"/>
      <c r="AW417" s="84"/>
      <c r="AX417" s="84"/>
      <c r="AY417" s="84"/>
      <c r="AZ417" s="84"/>
      <c r="BA417" s="84"/>
      <c r="BB417" s="84"/>
      <c r="BC417" s="84"/>
      <c r="BD417" s="84"/>
      <c r="BE417" s="84"/>
      <c r="BF417" s="84"/>
      <c r="BG417" s="84"/>
      <c r="BH417" s="84"/>
      <c r="BI417" s="84"/>
      <c r="BJ417" s="84"/>
      <c r="BK417" s="84"/>
      <c r="BL417" s="84"/>
      <c r="BM417" s="84"/>
      <c r="BN417" s="84"/>
      <c r="BO417" s="84"/>
      <c r="BP417" s="84"/>
      <c r="BQ417" s="84"/>
      <c r="BR417" s="84"/>
      <c r="BS417" s="84"/>
      <c r="BT417" s="84"/>
      <c r="BU417" s="84"/>
      <c r="BV417" s="84"/>
      <c r="BW417" s="84"/>
      <c r="BX417" s="85"/>
      <c r="BY417" s="86"/>
      <c r="BZ417" s="84"/>
      <c r="CA417" s="84"/>
      <c r="CB417" s="84"/>
      <c r="CC417" s="84"/>
      <c r="CD417" s="84"/>
      <c r="CE417" s="84"/>
      <c r="CF417" s="84"/>
      <c r="CG417" s="84"/>
      <c r="CH417" s="84"/>
      <c r="CI417" s="84"/>
      <c r="CJ417" s="84"/>
      <c r="CK417" s="84"/>
      <c r="CL417" s="84"/>
      <c r="CM417" s="84"/>
      <c r="CN417" s="84"/>
      <c r="CO417" s="84"/>
      <c r="CP417" s="84"/>
      <c r="CQ417" s="84"/>
      <c r="CR417" s="84"/>
      <c r="CS417" s="84"/>
      <c r="CT417" s="84"/>
      <c r="CU417" s="84"/>
      <c r="CV417" s="84"/>
      <c r="CW417" s="84"/>
      <c r="CX417" s="84"/>
      <c r="CY417" s="84"/>
      <c r="CZ417" s="84"/>
      <c r="DA417" s="84"/>
      <c r="DB417" s="84"/>
      <c r="DC417" s="85"/>
    </row>
    <row r="418" customFormat="false" ht="18.75" hidden="true" customHeight="false" outlineLevel="0" collapsed="false">
      <c r="A418" s="99" t="n">
        <f aca="false">(ROW()-6)/2</f>
        <v>206</v>
      </c>
      <c r="B418" s="100" t="n">
        <f aca="false">B417</f>
        <v>86</v>
      </c>
      <c r="C418" s="101" t="str">
        <f aca="false">C417</f>
        <v>休暇日一覧画面</v>
      </c>
      <c r="D418" s="102" t="str">
        <f aca="false">D417</f>
        <v>休暇日一覧画面の新規作成</v>
      </c>
      <c r="E418" s="74" t="str">
        <f aca="false">E416</f>
        <v>管理者</v>
      </c>
      <c r="F418" s="74" t="str">
        <f aca="false">F416</f>
        <v>中級</v>
      </c>
      <c r="G418" s="74" t="n">
        <f aca="false">G416</f>
        <v>0</v>
      </c>
      <c r="H418" s="103" t="s">
        <v>34</v>
      </c>
      <c r="I418" s="78" t="n">
        <f aca="false">変更管理台帳!$BW92</f>
        <v>4.14285714285714</v>
      </c>
      <c r="J418" s="79" t="s">
        <v>32</v>
      </c>
      <c r="K418" s="81" t="str">
        <f aca="false">IF($L416&lt;&gt;"",WORKDAY($L416,1,祝日・休校日!$B$3:$B$62),"")</f>
        <v/>
      </c>
      <c r="L418" s="81" t="str">
        <f aca="false">IF($K418&lt;&gt;"",WORKDAY($K418,$I418 -0.11,祝日・休校日!$B$3:$B$62),"")</f>
        <v/>
      </c>
      <c r="M418" s="76" t="n">
        <f aca="false">M417</f>
        <v>0</v>
      </c>
      <c r="N418" s="82" t="n">
        <f aca="false">IF(MAX(O418:DC418)&lt;&gt;0,IF(MAX(O419:DC419)/MAX(O418:DC418)=1,1,MAX(O419:DC419)/MAX(O418:DC418)),0)</f>
        <v>0</v>
      </c>
      <c r="O418" s="83"/>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5"/>
      <c r="AT418" s="86"/>
      <c r="AU418" s="84"/>
      <c r="AV418" s="84"/>
      <c r="AW418" s="84"/>
      <c r="AX418" s="84"/>
      <c r="AY418" s="84"/>
      <c r="AZ418" s="84"/>
      <c r="BA418" s="84"/>
      <c r="BB418" s="84"/>
      <c r="BC418" s="84"/>
      <c r="BD418" s="84"/>
      <c r="BE418" s="84"/>
      <c r="BF418" s="84"/>
      <c r="BG418" s="84"/>
      <c r="BH418" s="84"/>
      <c r="BI418" s="84"/>
      <c r="BJ418" s="84"/>
      <c r="BK418" s="84"/>
      <c r="BL418" s="84"/>
      <c r="BM418" s="84"/>
      <c r="BN418" s="84"/>
      <c r="BO418" s="84"/>
      <c r="BP418" s="84"/>
      <c r="BQ418" s="84"/>
      <c r="BR418" s="84"/>
      <c r="BS418" s="84"/>
      <c r="BT418" s="84"/>
      <c r="BU418" s="84"/>
      <c r="BV418" s="84"/>
      <c r="BW418" s="84"/>
      <c r="BX418" s="85"/>
      <c r="BY418" s="86"/>
      <c r="BZ418" s="84"/>
      <c r="CA418" s="84"/>
      <c r="CB418" s="84"/>
      <c r="CC418" s="84"/>
      <c r="CD418" s="84"/>
      <c r="CE418" s="84"/>
      <c r="CF418" s="84"/>
      <c r="CG418" s="84"/>
      <c r="CH418" s="84"/>
      <c r="CI418" s="84"/>
      <c r="CJ418" s="84"/>
      <c r="CK418" s="84"/>
      <c r="CL418" s="84"/>
      <c r="CM418" s="84"/>
      <c r="CN418" s="84"/>
      <c r="CO418" s="84"/>
      <c r="CP418" s="84"/>
      <c r="CQ418" s="84"/>
      <c r="CR418" s="84"/>
      <c r="CS418" s="84"/>
      <c r="CT418" s="84"/>
      <c r="CU418" s="84"/>
      <c r="CV418" s="84"/>
      <c r="CW418" s="84"/>
      <c r="CX418" s="84"/>
      <c r="CY418" s="84"/>
      <c r="CZ418" s="84"/>
      <c r="DA418" s="84"/>
      <c r="DB418" s="84"/>
      <c r="DC418" s="85"/>
    </row>
    <row r="419" customFormat="false" ht="18.75" hidden="true" customHeight="false" outlineLevel="0" collapsed="false">
      <c r="A419" s="104" t="n">
        <f aca="false">A418</f>
        <v>206</v>
      </c>
      <c r="B419" s="105" t="n">
        <f aca="false">B418</f>
        <v>86</v>
      </c>
      <c r="C419" s="106" t="str">
        <f aca="false">C418</f>
        <v>休暇日一覧画面</v>
      </c>
      <c r="D419" s="107" t="str">
        <f aca="false">D418</f>
        <v>休暇日一覧画面の新規作成</v>
      </c>
      <c r="E419" s="91" t="str">
        <f aca="false">E418</f>
        <v>管理者</v>
      </c>
      <c r="F419" s="91" t="str">
        <f aca="false">F418</f>
        <v>中級</v>
      </c>
      <c r="G419" s="91" t="n">
        <f aca="false">G418</f>
        <v>0</v>
      </c>
      <c r="H419" s="108" t="str">
        <f aca="false">H418</f>
        <v>試験</v>
      </c>
      <c r="I419" s="109" t="n">
        <f aca="false">I418</f>
        <v>4.14285714285714</v>
      </c>
      <c r="J419" s="94" t="s">
        <v>33</v>
      </c>
      <c r="K419" s="110"/>
      <c r="L419" s="96"/>
      <c r="M419" s="97" t="n">
        <f aca="false">M418</f>
        <v>0</v>
      </c>
      <c r="N419" s="98" t="n">
        <f aca="false">N418</f>
        <v>0</v>
      </c>
      <c r="O419" s="83"/>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5"/>
      <c r="AT419" s="86"/>
      <c r="AU419" s="84"/>
      <c r="AV419" s="84"/>
      <c r="AW419" s="84"/>
      <c r="AX419" s="84"/>
      <c r="AY419" s="84"/>
      <c r="AZ419" s="84"/>
      <c r="BA419" s="84"/>
      <c r="BB419" s="84"/>
      <c r="BC419" s="84"/>
      <c r="BD419" s="84"/>
      <c r="BE419" s="84"/>
      <c r="BF419" s="84"/>
      <c r="BG419" s="84"/>
      <c r="BH419" s="84"/>
      <c r="BI419" s="84"/>
      <c r="BJ419" s="84"/>
      <c r="BK419" s="84"/>
      <c r="BL419" s="84"/>
      <c r="BM419" s="84"/>
      <c r="BN419" s="84"/>
      <c r="BO419" s="84"/>
      <c r="BP419" s="84"/>
      <c r="BQ419" s="84"/>
      <c r="BR419" s="84"/>
      <c r="BS419" s="84"/>
      <c r="BT419" s="84"/>
      <c r="BU419" s="84"/>
      <c r="BV419" s="84"/>
      <c r="BW419" s="84"/>
      <c r="BX419" s="85"/>
      <c r="BY419" s="86"/>
      <c r="BZ419" s="84"/>
      <c r="CA419" s="84"/>
      <c r="CB419" s="84"/>
      <c r="CC419" s="84"/>
      <c r="CD419" s="84"/>
      <c r="CE419" s="84"/>
      <c r="CF419" s="84"/>
      <c r="CG419" s="84"/>
      <c r="CH419" s="84"/>
      <c r="CI419" s="84"/>
      <c r="CJ419" s="84"/>
      <c r="CK419" s="84"/>
      <c r="CL419" s="84"/>
      <c r="CM419" s="84"/>
      <c r="CN419" s="84"/>
      <c r="CO419" s="84"/>
      <c r="CP419" s="84"/>
      <c r="CQ419" s="84"/>
      <c r="CR419" s="84"/>
      <c r="CS419" s="84"/>
      <c r="CT419" s="84"/>
      <c r="CU419" s="84"/>
      <c r="CV419" s="84"/>
      <c r="CW419" s="84"/>
      <c r="CX419" s="84"/>
      <c r="CY419" s="84"/>
      <c r="CZ419" s="84"/>
      <c r="DA419" s="84"/>
      <c r="DB419" s="84"/>
      <c r="DC419" s="85"/>
    </row>
    <row r="420" customFormat="false" ht="18.75" hidden="true" customHeight="false" outlineLevel="0" collapsed="false">
      <c r="A420" s="70" t="n">
        <f aca="false">(ROW()-6)/2</f>
        <v>207</v>
      </c>
      <c r="B420" s="71" t="n">
        <f aca="false">変更管理台帳!$A93</f>
        <v>87</v>
      </c>
      <c r="C420" s="72" t="str">
        <f aca="false">変更管理台帳!$B93</f>
        <v>改修履歴一覧画面</v>
      </c>
      <c r="D420" s="73" t="str">
        <f aca="false">変更管理台帳!$C93</f>
        <v>改修履歴一覧画面の新規作成</v>
      </c>
      <c r="E420" s="74" t="str">
        <f aca="false">変更管理台帳!$G93</f>
        <v>管理者</v>
      </c>
      <c r="F420" s="75" t="str">
        <f aca="false">変更管理台帳!$K93</f>
        <v>初級</v>
      </c>
      <c r="G420" s="76" t="str">
        <f aca="false">変更管理台帳!$L93</f>
        <v>A</v>
      </c>
      <c r="H420" s="112" t="s">
        <v>36</v>
      </c>
      <c r="I420" s="78" t="n">
        <f aca="false">変更管理台帳!$AE93</f>
        <v>2.08571428571429</v>
      </c>
      <c r="J420" s="79" t="s">
        <v>32</v>
      </c>
      <c r="K420" s="80" t="n">
        <v>45355</v>
      </c>
      <c r="L420" s="81" t="n">
        <f aca="false">IF($K420&lt;&gt;"",WORKDAY($K420,$I420 -0.11,祝日・休校日!$B$3:$B$62),"")</f>
        <v>45356</v>
      </c>
      <c r="M420" s="76"/>
      <c r="N420" s="82" t="n">
        <f aca="false">IF(MAX(O420:DC420)&lt;&gt;0,IF(MAX(O421:DC421)/MAX(O420:DC420)=1,1,MAX(O421:DC421)/MAX(O420:DC420)),0)</f>
        <v>0</v>
      </c>
      <c r="O420" s="83"/>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5"/>
      <c r="AT420" s="86"/>
      <c r="AU420" s="84"/>
      <c r="AV420" s="84"/>
      <c r="AW420" s="84"/>
      <c r="AX420" s="84"/>
      <c r="AY420" s="84"/>
      <c r="AZ420" s="84"/>
      <c r="BA420" s="84"/>
      <c r="BB420" s="84"/>
      <c r="BC420" s="84"/>
      <c r="BD420" s="84"/>
      <c r="BE420" s="84"/>
      <c r="BF420" s="84"/>
      <c r="BG420" s="84"/>
      <c r="BH420" s="84"/>
      <c r="BI420" s="84"/>
      <c r="BJ420" s="84"/>
      <c r="BK420" s="84"/>
      <c r="BL420" s="84"/>
      <c r="BM420" s="84"/>
      <c r="BN420" s="84"/>
      <c r="BO420" s="84"/>
      <c r="BP420" s="84"/>
      <c r="BQ420" s="84"/>
      <c r="BR420" s="84"/>
      <c r="BS420" s="84"/>
      <c r="BT420" s="84"/>
      <c r="BU420" s="84"/>
      <c r="BV420" s="84"/>
      <c r="BW420" s="84"/>
      <c r="BX420" s="85"/>
      <c r="BY420" s="86"/>
      <c r="BZ420" s="84"/>
      <c r="CA420" s="84"/>
      <c r="CB420" s="84"/>
      <c r="CC420" s="84"/>
      <c r="CD420" s="84"/>
      <c r="CE420" s="84"/>
      <c r="CF420" s="84"/>
      <c r="CG420" s="84"/>
      <c r="CH420" s="84"/>
      <c r="CI420" s="84"/>
      <c r="CJ420" s="84"/>
      <c r="CK420" s="84"/>
      <c r="CL420" s="84"/>
      <c r="CM420" s="84"/>
      <c r="CN420" s="84"/>
      <c r="CO420" s="84"/>
      <c r="CP420" s="84"/>
      <c r="CQ420" s="84"/>
      <c r="CR420" s="84"/>
      <c r="CS420" s="84"/>
      <c r="CT420" s="84"/>
      <c r="CU420" s="84"/>
      <c r="CV420" s="84"/>
      <c r="CW420" s="84"/>
      <c r="CX420" s="84"/>
      <c r="CY420" s="84"/>
      <c r="CZ420" s="84"/>
      <c r="DA420" s="84"/>
      <c r="DB420" s="84"/>
      <c r="DC420" s="85"/>
    </row>
    <row r="421" customFormat="false" ht="18.75" hidden="true" customHeight="false" outlineLevel="0" collapsed="false">
      <c r="A421" s="87" t="n">
        <f aca="false">A420</f>
        <v>207</v>
      </c>
      <c r="B421" s="88" t="n">
        <f aca="false">B420</f>
        <v>87</v>
      </c>
      <c r="C421" s="89" t="str">
        <f aca="false">C420</f>
        <v>改修履歴一覧画面</v>
      </c>
      <c r="D421" s="90" t="str">
        <f aca="false">D420</f>
        <v>改修履歴一覧画面の新規作成</v>
      </c>
      <c r="E421" s="91" t="str">
        <f aca="false">E420</f>
        <v>管理者</v>
      </c>
      <c r="F421" s="91" t="str">
        <f aca="false">F420</f>
        <v>初級</v>
      </c>
      <c r="G421" s="91" t="str">
        <f aca="false">G420</f>
        <v>A</v>
      </c>
      <c r="H421" s="113" t="str">
        <f aca="false">H420</f>
        <v>設計</v>
      </c>
      <c r="I421" s="93" t="n">
        <f aca="false">I420</f>
        <v>2.08571428571429</v>
      </c>
      <c r="J421" s="94" t="s">
        <v>33</v>
      </c>
      <c r="K421" s="95"/>
      <c r="L421" s="96"/>
      <c r="M421" s="97" t="n">
        <f aca="false">M420</f>
        <v>0</v>
      </c>
      <c r="N421" s="98" t="n">
        <f aca="false">N420</f>
        <v>0</v>
      </c>
      <c r="O421" s="83"/>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4"/>
      <c r="AN421" s="84"/>
      <c r="AO421" s="84"/>
      <c r="AP421" s="84"/>
      <c r="AQ421" s="84"/>
      <c r="AR421" s="84"/>
      <c r="AS421" s="85"/>
      <c r="AT421" s="86"/>
      <c r="AU421" s="84"/>
      <c r="AV421" s="84"/>
      <c r="AW421" s="84"/>
      <c r="AX421" s="84"/>
      <c r="AY421" s="84"/>
      <c r="AZ421" s="84"/>
      <c r="BA421" s="84"/>
      <c r="BB421" s="84"/>
      <c r="BC421" s="84"/>
      <c r="BD421" s="84"/>
      <c r="BE421" s="84"/>
      <c r="BF421" s="84"/>
      <c r="BG421" s="84"/>
      <c r="BH421" s="84"/>
      <c r="BI421" s="84"/>
      <c r="BJ421" s="84"/>
      <c r="BK421" s="84"/>
      <c r="BL421" s="84"/>
      <c r="BM421" s="84"/>
      <c r="BN421" s="84"/>
      <c r="BO421" s="84"/>
      <c r="BP421" s="84"/>
      <c r="BQ421" s="84"/>
      <c r="BR421" s="84"/>
      <c r="BS421" s="84"/>
      <c r="BT421" s="84"/>
      <c r="BU421" s="84"/>
      <c r="BV421" s="84"/>
      <c r="BW421" s="84"/>
      <c r="BX421" s="85"/>
      <c r="BY421" s="86"/>
      <c r="BZ421" s="84"/>
      <c r="CA421" s="84"/>
      <c r="CB421" s="84"/>
      <c r="CC421" s="84"/>
      <c r="CD421" s="84"/>
      <c r="CE421" s="84"/>
      <c r="CF421" s="84"/>
      <c r="CG421" s="84"/>
      <c r="CH421" s="84"/>
      <c r="CI421" s="84"/>
      <c r="CJ421" s="84"/>
      <c r="CK421" s="84"/>
      <c r="CL421" s="84"/>
      <c r="CM421" s="84"/>
      <c r="CN421" s="84"/>
      <c r="CO421" s="84"/>
      <c r="CP421" s="84"/>
      <c r="CQ421" s="84"/>
      <c r="CR421" s="84"/>
      <c r="CS421" s="84"/>
      <c r="CT421" s="84"/>
      <c r="CU421" s="84"/>
      <c r="CV421" s="84"/>
      <c r="CW421" s="84"/>
      <c r="CX421" s="84"/>
      <c r="CY421" s="84"/>
      <c r="CZ421" s="84"/>
      <c r="DA421" s="84"/>
      <c r="DB421" s="84"/>
      <c r="DC421" s="85"/>
    </row>
    <row r="422" customFormat="false" ht="18.75" hidden="true" customHeight="false" outlineLevel="0" collapsed="false">
      <c r="A422" s="70" t="n">
        <f aca="false">(ROW()-6)/2</f>
        <v>208</v>
      </c>
      <c r="B422" s="100" t="n">
        <f aca="false">B421</f>
        <v>87</v>
      </c>
      <c r="C422" s="101" t="str">
        <f aca="false">C421</f>
        <v>改修履歴一覧画面</v>
      </c>
      <c r="D422" s="102" t="str">
        <f aca="false">D421</f>
        <v>改修履歴一覧画面の新規作成</v>
      </c>
      <c r="E422" s="74" t="str">
        <f aca="false">E420</f>
        <v>管理者</v>
      </c>
      <c r="F422" s="74" t="str">
        <f aca="false">F420</f>
        <v>初級</v>
      </c>
      <c r="G422" s="74" t="str">
        <f aca="false">G420</f>
        <v>A</v>
      </c>
      <c r="H422" s="77" t="s">
        <v>31</v>
      </c>
      <c r="I422" s="78" t="n">
        <f aca="false">変更管理台帳!$AX93</f>
        <v>3.6</v>
      </c>
      <c r="J422" s="79" t="s">
        <v>32</v>
      </c>
      <c r="K422" s="81" t="n">
        <f aca="false">IF($L420&lt;&gt;"",WORKDAY($L420,1,祝日・休校日!$B$3:$B$62),"")</f>
        <v>45357</v>
      </c>
      <c r="L422" s="81" t="n">
        <f aca="false">IF($K422&lt;&gt;"",WORKDAY($K422,$I422 -0.11,祝日・休校日!$B$3:$B$62),"")</f>
        <v>45362</v>
      </c>
      <c r="M422" s="76" t="n">
        <f aca="false">M421</f>
        <v>0</v>
      </c>
      <c r="N422" s="82" t="n">
        <f aca="false">IF(MAX(O422:DC422)&lt;&gt;0,IF(MAX(O423:DC423)/MAX(O422:DC422)=1,1,MAX(O423:DC423)/MAX(O422:DC422)),0)</f>
        <v>0</v>
      </c>
      <c r="O422" s="83"/>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5"/>
      <c r="AT422" s="86"/>
      <c r="AU422" s="84"/>
      <c r="AV422" s="84"/>
      <c r="AW422" s="84"/>
      <c r="AX422" s="84"/>
      <c r="AY422" s="84"/>
      <c r="AZ422" s="84"/>
      <c r="BA422" s="84"/>
      <c r="BB422" s="84"/>
      <c r="BC422" s="84"/>
      <c r="BD422" s="84"/>
      <c r="BE422" s="84"/>
      <c r="BF422" s="84"/>
      <c r="BG422" s="84"/>
      <c r="BH422" s="84"/>
      <c r="BI422" s="84"/>
      <c r="BJ422" s="84"/>
      <c r="BK422" s="84"/>
      <c r="BL422" s="84"/>
      <c r="BM422" s="84"/>
      <c r="BN422" s="84"/>
      <c r="BO422" s="84"/>
      <c r="BP422" s="84"/>
      <c r="BQ422" s="84"/>
      <c r="BR422" s="84"/>
      <c r="BS422" s="84"/>
      <c r="BT422" s="84"/>
      <c r="BU422" s="84"/>
      <c r="BV422" s="84"/>
      <c r="BW422" s="84"/>
      <c r="BX422" s="85"/>
      <c r="BY422" s="86"/>
      <c r="BZ422" s="84"/>
      <c r="CA422" s="84"/>
      <c r="CB422" s="84"/>
      <c r="CC422" s="84"/>
      <c r="CD422" s="84"/>
      <c r="CE422" s="84"/>
      <c r="CF422" s="84"/>
      <c r="CG422" s="84"/>
      <c r="CH422" s="84"/>
      <c r="CI422" s="84"/>
      <c r="CJ422" s="84"/>
      <c r="CK422" s="84"/>
      <c r="CL422" s="84"/>
      <c r="CM422" s="84"/>
      <c r="CN422" s="84"/>
      <c r="CO422" s="84"/>
      <c r="CP422" s="84"/>
      <c r="CQ422" s="84"/>
      <c r="CR422" s="84"/>
      <c r="CS422" s="84"/>
      <c r="CT422" s="84"/>
      <c r="CU422" s="84"/>
      <c r="CV422" s="84"/>
      <c r="CW422" s="84"/>
      <c r="CX422" s="84"/>
      <c r="CY422" s="84"/>
      <c r="CZ422" s="84"/>
      <c r="DA422" s="84"/>
      <c r="DB422" s="84"/>
      <c r="DC422" s="85"/>
    </row>
    <row r="423" customFormat="false" ht="18.75" hidden="true" customHeight="false" outlineLevel="0" collapsed="false">
      <c r="A423" s="87" t="n">
        <f aca="false">A422</f>
        <v>208</v>
      </c>
      <c r="B423" s="105" t="n">
        <f aca="false">B422</f>
        <v>87</v>
      </c>
      <c r="C423" s="106" t="str">
        <f aca="false">C422</f>
        <v>改修履歴一覧画面</v>
      </c>
      <c r="D423" s="107" t="str">
        <f aca="false">D422</f>
        <v>改修履歴一覧画面の新規作成</v>
      </c>
      <c r="E423" s="91" t="str">
        <f aca="false">E422</f>
        <v>管理者</v>
      </c>
      <c r="F423" s="91" t="str">
        <f aca="false">F422</f>
        <v>初級</v>
      </c>
      <c r="G423" s="91" t="str">
        <f aca="false">G422</f>
        <v>A</v>
      </c>
      <c r="H423" s="92" t="str">
        <f aca="false">H422</f>
        <v>製造</v>
      </c>
      <c r="I423" s="93" t="n">
        <f aca="false">I422</f>
        <v>3.6</v>
      </c>
      <c r="J423" s="94" t="s">
        <v>33</v>
      </c>
      <c r="K423" s="110"/>
      <c r="L423" s="96"/>
      <c r="M423" s="97" t="n">
        <f aca="false">M422</f>
        <v>0</v>
      </c>
      <c r="N423" s="98" t="n">
        <f aca="false">N422</f>
        <v>0</v>
      </c>
      <c r="O423" s="83"/>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5"/>
      <c r="AT423" s="86"/>
      <c r="AU423" s="84"/>
      <c r="AV423" s="84"/>
      <c r="AW423" s="84"/>
      <c r="AX423" s="84"/>
      <c r="AY423" s="84"/>
      <c r="AZ423" s="84"/>
      <c r="BA423" s="84"/>
      <c r="BB423" s="84"/>
      <c r="BC423" s="84"/>
      <c r="BD423" s="84"/>
      <c r="BE423" s="84"/>
      <c r="BF423" s="84"/>
      <c r="BG423" s="84"/>
      <c r="BH423" s="84"/>
      <c r="BI423" s="84"/>
      <c r="BJ423" s="84"/>
      <c r="BK423" s="84"/>
      <c r="BL423" s="84"/>
      <c r="BM423" s="84"/>
      <c r="BN423" s="84"/>
      <c r="BO423" s="84"/>
      <c r="BP423" s="84"/>
      <c r="BQ423" s="84"/>
      <c r="BR423" s="84"/>
      <c r="BS423" s="84"/>
      <c r="BT423" s="84"/>
      <c r="BU423" s="84"/>
      <c r="BV423" s="84"/>
      <c r="BW423" s="84"/>
      <c r="BX423" s="85"/>
      <c r="BY423" s="86"/>
      <c r="BZ423" s="84"/>
      <c r="CA423" s="84"/>
      <c r="CB423" s="84"/>
      <c r="CC423" s="84"/>
      <c r="CD423" s="84"/>
      <c r="CE423" s="84"/>
      <c r="CF423" s="84"/>
      <c r="CG423" s="84"/>
      <c r="CH423" s="84"/>
      <c r="CI423" s="84"/>
      <c r="CJ423" s="84"/>
      <c r="CK423" s="84"/>
      <c r="CL423" s="84"/>
      <c r="CM423" s="84"/>
      <c r="CN423" s="84"/>
      <c r="CO423" s="84"/>
      <c r="CP423" s="84"/>
      <c r="CQ423" s="84"/>
      <c r="CR423" s="84"/>
      <c r="CS423" s="84"/>
      <c r="CT423" s="84"/>
      <c r="CU423" s="84"/>
      <c r="CV423" s="84"/>
      <c r="CW423" s="84"/>
      <c r="CX423" s="84"/>
      <c r="CY423" s="84"/>
      <c r="CZ423" s="84"/>
      <c r="DA423" s="84"/>
      <c r="DB423" s="84"/>
      <c r="DC423" s="85"/>
    </row>
    <row r="424" customFormat="false" ht="18.75" hidden="true" customHeight="false" outlineLevel="0" collapsed="false">
      <c r="A424" s="99" t="n">
        <f aca="false">(ROW()-6)/2</f>
        <v>209</v>
      </c>
      <c r="B424" s="100" t="n">
        <f aca="false">B423</f>
        <v>87</v>
      </c>
      <c r="C424" s="101" t="str">
        <f aca="false">C423</f>
        <v>改修履歴一覧画面</v>
      </c>
      <c r="D424" s="102" t="str">
        <f aca="false">D423</f>
        <v>改修履歴一覧画面の新規作成</v>
      </c>
      <c r="E424" s="74" t="str">
        <f aca="false">E422</f>
        <v>管理者</v>
      </c>
      <c r="F424" s="74" t="str">
        <f aca="false">F422</f>
        <v>初級</v>
      </c>
      <c r="G424" s="74" t="str">
        <f aca="false">G422</f>
        <v>A</v>
      </c>
      <c r="H424" s="103" t="s">
        <v>34</v>
      </c>
      <c r="I424" s="78" t="n">
        <f aca="false">変更管理台帳!$BW93</f>
        <v>2.94285714285714</v>
      </c>
      <c r="J424" s="79" t="s">
        <v>32</v>
      </c>
      <c r="K424" s="81" t="n">
        <f aca="false">IF($L422&lt;&gt;"",WORKDAY($L422,1,祝日・休校日!$B$3:$B$62),"")</f>
        <v>45363</v>
      </c>
      <c r="L424" s="81" t="n">
        <f aca="false">IF($K424&lt;&gt;"",WORKDAY($K424,$I424 -0.11,祝日・休校日!$B$3:$B$62),"")</f>
        <v>45365</v>
      </c>
      <c r="M424" s="76" t="n">
        <f aca="false">M423</f>
        <v>0</v>
      </c>
      <c r="N424" s="82" t="n">
        <f aca="false">IF(MAX(O424:DC424)&lt;&gt;0,IF(MAX(O425:DC425)/MAX(O424:DC424)=1,1,MAX(O425:DC425)/MAX(O424:DC424)),0)</f>
        <v>0</v>
      </c>
      <c r="O424" s="83"/>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5"/>
      <c r="AT424" s="86"/>
      <c r="AU424" s="84"/>
      <c r="AV424" s="84"/>
      <c r="AW424" s="84"/>
      <c r="AX424" s="84"/>
      <c r="AY424" s="84"/>
      <c r="AZ424" s="84"/>
      <c r="BA424" s="84"/>
      <c r="BB424" s="84"/>
      <c r="BC424" s="84"/>
      <c r="BD424" s="84"/>
      <c r="BE424" s="84"/>
      <c r="BF424" s="84"/>
      <c r="BG424" s="84"/>
      <c r="BH424" s="84"/>
      <c r="BI424" s="84"/>
      <c r="BJ424" s="84"/>
      <c r="BK424" s="84"/>
      <c r="BL424" s="84"/>
      <c r="BM424" s="84"/>
      <c r="BN424" s="84"/>
      <c r="BO424" s="84"/>
      <c r="BP424" s="84"/>
      <c r="BQ424" s="84"/>
      <c r="BR424" s="84"/>
      <c r="BS424" s="84"/>
      <c r="BT424" s="84"/>
      <c r="BU424" s="84"/>
      <c r="BV424" s="84"/>
      <c r="BW424" s="84"/>
      <c r="BX424" s="85"/>
      <c r="BY424" s="86"/>
      <c r="BZ424" s="84"/>
      <c r="CA424" s="84"/>
      <c r="CB424" s="84"/>
      <c r="CC424" s="84"/>
      <c r="CD424" s="84"/>
      <c r="CE424" s="84"/>
      <c r="CF424" s="84"/>
      <c r="CG424" s="84"/>
      <c r="CH424" s="84"/>
      <c r="CI424" s="84"/>
      <c r="CJ424" s="84"/>
      <c r="CK424" s="84"/>
      <c r="CL424" s="84"/>
      <c r="CM424" s="84"/>
      <c r="CN424" s="84"/>
      <c r="CO424" s="84"/>
      <c r="CP424" s="84"/>
      <c r="CQ424" s="84"/>
      <c r="CR424" s="84"/>
      <c r="CS424" s="84"/>
      <c r="CT424" s="84"/>
      <c r="CU424" s="84"/>
      <c r="CV424" s="84"/>
      <c r="CW424" s="84"/>
      <c r="CX424" s="84"/>
      <c r="CY424" s="84"/>
      <c r="CZ424" s="84"/>
      <c r="DA424" s="84"/>
      <c r="DB424" s="84"/>
      <c r="DC424" s="85"/>
    </row>
    <row r="425" customFormat="false" ht="18.75" hidden="true" customHeight="false" outlineLevel="0" collapsed="false">
      <c r="A425" s="104" t="n">
        <f aca="false">A424</f>
        <v>209</v>
      </c>
      <c r="B425" s="105" t="n">
        <f aca="false">B424</f>
        <v>87</v>
      </c>
      <c r="C425" s="106" t="str">
        <f aca="false">C424</f>
        <v>改修履歴一覧画面</v>
      </c>
      <c r="D425" s="107" t="str">
        <f aca="false">D424</f>
        <v>改修履歴一覧画面の新規作成</v>
      </c>
      <c r="E425" s="91" t="str">
        <f aca="false">E424</f>
        <v>管理者</v>
      </c>
      <c r="F425" s="91" t="str">
        <f aca="false">F424</f>
        <v>初級</v>
      </c>
      <c r="G425" s="91" t="str">
        <f aca="false">G424</f>
        <v>A</v>
      </c>
      <c r="H425" s="108" t="str">
        <f aca="false">H424</f>
        <v>試験</v>
      </c>
      <c r="I425" s="109" t="n">
        <f aca="false">I424</f>
        <v>2.94285714285714</v>
      </c>
      <c r="J425" s="94" t="s">
        <v>33</v>
      </c>
      <c r="K425" s="110"/>
      <c r="L425" s="96"/>
      <c r="M425" s="97" t="n">
        <f aca="false">M424</f>
        <v>0</v>
      </c>
      <c r="N425" s="98" t="n">
        <f aca="false">N424</f>
        <v>0</v>
      </c>
      <c r="O425" s="83"/>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5"/>
      <c r="AT425" s="86"/>
      <c r="AU425" s="84"/>
      <c r="AV425" s="84"/>
      <c r="AW425" s="84"/>
      <c r="AX425" s="84"/>
      <c r="AY425" s="84"/>
      <c r="AZ425" s="84"/>
      <c r="BA425" s="84"/>
      <c r="BB425" s="84"/>
      <c r="BC425" s="84"/>
      <c r="BD425" s="84"/>
      <c r="BE425" s="84"/>
      <c r="BF425" s="84"/>
      <c r="BG425" s="84"/>
      <c r="BH425" s="84"/>
      <c r="BI425" s="84"/>
      <c r="BJ425" s="84"/>
      <c r="BK425" s="84"/>
      <c r="BL425" s="84"/>
      <c r="BM425" s="84"/>
      <c r="BN425" s="84"/>
      <c r="BO425" s="84"/>
      <c r="BP425" s="84"/>
      <c r="BQ425" s="84"/>
      <c r="BR425" s="84"/>
      <c r="BS425" s="84"/>
      <c r="BT425" s="84"/>
      <c r="BU425" s="84"/>
      <c r="BV425" s="84"/>
      <c r="BW425" s="84"/>
      <c r="BX425" s="85"/>
      <c r="BY425" s="86"/>
      <c r="BZ425" s="84"/>
      <c r="CA425" s="84"/>
      <c r="CB425" s="84"/>
      <c r="CC425" s="84"/>
      <c r="CD425" s="84"/>
      <c r="CE425" s="84"/>
      <c r="CF425" s="84"/>
      <c r="CG425" s="84"/>
      <c r="CH425" s="84"/>
      <c r="CI425" s="84"/>
      <c r="CJ425" s="84"/>
      <c r="CK425" s="84"/>
      <c r="CL425" s="84"/>
      <c r="CM425" s="84"/>
      <c r="CN425" s="84"/>
      <c r="CO425" s="84"/>
      <c r="CP425" s="84"/>
      <c r="CQ425" s="84"/>
      <c r="CR425" s="84"/>
      <c r="CS425" s="84"/>
      <c r="CT425" s="84"/>
      <c r="CU425" s="84"/>
      <c r="CV425" s="84"/>
      <c r="CW425" s="84"/>
      <c r="CX425" s="84"/>
      <c r="CY425" s="84"/>
      <c r="CZ425" s="84"/>
      <c r="DA425" s="84"/>
      <c r="DB425" s="84"/>
      <c r="DC425" s="85"/>
    </row>
    <row r="426" customFormat="false" ht="18.75" hidden="true" customHeight="false" outlineLevel="0" collapsed="false">
      <c r="A426" s="70" t="n">
        <f aca="false">(ROW()-6)/2</f>
        <v>210</v>
      </c>
      <c r="B426" s="71" t="n">
        <f aca="false">変更管理台帳!$A94</f>
        <v>88</v>
      </c>
      <c r="C426" s="72" t="str">
        <f aca="false">変更管理台帳!$B94</f>
        <v>改修登録画面</v>
      </c>
      <c r="D426" s="73" t="str">
        <f aca="false">変更管理台帳!$C94</f>
        <v>改修登録画面の新規作成</v>
      </c>
      <c r="E426" s="74" t="str">
        <f aca="false">変更管理台帳!$G94</f>
        <v>管理者</v>
      </c>
      <c r="F426" s="75" t="str">
        <f aca="false">変更管理台帳!$K94</f>
        <v>中級</v>
      </c>
      <c r="G426" s="76" t="str">
        <f aca="false">変更管理台帳!$L94</f>
        <v>B</v>
      </c>
      <c r="H426" s="112" t="s">
        <v>36</v>
      </c>
      <c r="I426" s="78" t="n">
        <f aca="false">変更管理台帳!$AE94</f>
        <v>1.95714285714286</v>
      </c>
      <c r="J426" s="79" t="s">
        <v>32</v>
      </c>
      <c r="K426" s="80" t="n">
        <v>45384</v>
      </c>
      <c r="L426" s="81" t="n">
        <f aca="false">IF($K426&lt;&gt;"",WORKDAY($K426,$I426 -0.11,祝日・休校日!$B$3:$B$62),"")</f>
        <v>45385</v>
      </c>
      <c r="M426" s="76"/>
      <c r="N426" s="82" t="n">
        <f aca="false">IF(MAX(O426:DC426)&lt;&gt;0,IF(MAX(O427:DC427)/MAX(O426:DC426)=1,1,MAX(O427:DC427)/MAX(O426:DC426)),0)</f>
        <v>0</v>
      </c>
      <c r="O426" s="83"/>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5"/>
      <c r="AT426" s="86"/>
      <c r="AU426" s="84"/>
      <c r="AV426" s="84"/>
      <c r="AW426" s="84"/>
      <c r="AX426" s="84"/>
      <c r="AY426" s="84"/>
      <c r="AZ426" s="84"/>
      <c r="BA426" s="84"/>
      <c r="BB426" s="84"/>
      <c r="BC426" s="84"/>
      <c r="BD426" s="84"/>
      <c r="BE426" s="84"/>
      <c r="BF426" s="84"/>
      <c r="BG426" s="84"/>
      <c r="BH426" s="84"/>
      <c r="BI426" s="84"/>
      <c r="BJ426" s="84"/>
      <c r="BK426" s="84"/>
      <c r="BL426" s="84"/>
      <c r="BM426" s="84"/>
      <c r="BN426" s="84"/>
      <c r="BO426" s="84"/>
      <c r="BP426" s="84"/>
      <c r="BQ426" s="84"/>
      <c r="BR426" s="84"/>
      <c r="BS426" s="84"/>
      <c r="BT426" s="84"/>
      <c r="BU426" s="84"/>
      <c r="BV426" s="84"/>
      <c r="BW426" s="84"/>
      <c r="BX426" s="85"/>
      <c r="BY426" s="86"/>
      <c r="BZ426" s="84"/>
      <c r="CA426" s="84"/>
      <c r="CB426" s="84"/>
      <c r="CC426" s="84"/>
      <c r="CD426" s="84"/>
      <c r="CE426" s="84"/>
      <c r="CF426" s="84"/>
      <c r="CG426" s="84"/>
      <c r="CH426" s="84"/>
      <c r="CI426" s="84"/>
      <c r="CJ426" s="84"/>
      <c r="CK426" s="84"/>
      <c r="CL426" s="84"/>
      <c r="CM426" s="84"/>
      <c r="CN426" s="84"/>
      <c r="CO426" s="84"/>
      <c r="CP426" s="84"/>
      <c r="CQ426" s="84"/>
      <c r="CR426" s="84"/>
      <c r="CS426" s="84"/>
      <c r="CT426" s="84"/>
      <c r="CU426" s="84"/>
      <c r="CV426" s="84"/>
      <c r="CW426" s="84"/>
      <c r="CX426" s="84"/>
      <c r="CY426" s="84"/>
      <c r="CZ426" s="84"/>
      <c r="DA426" s="84"/>
      <c r="DB426" s="84"/>
      <c r="DC426" s="85"/>
    </row>
    <row r="427" customFormat="false" ht="18.75" hidden="true" customHeight="false" outlineLevel="0" collapsed="false">
      <c r="A427" s="87" t="n">
        <f aca="false">A426</f>
        <v>210</v>
      </c>
      <c r="B427" s="88" t="n">
        <f aca="false">B426</f>
        <v>88</v>
      </c>
      <c r="C427" s="89" t="str">
        <f aca="false">C426</f>
        <v>改修登録画面</v>
      </c>
      <c r="D427" s="90" t="str">
        <f aca="false">D426</f>
        <v>改修登録画面の新規作成</v>
      </c>
      <c r="E427" s="91" t="str">
        <f aca="false">E426</f>
        <v>管理者</v>
      </c>
      <c r="F427" s="91" t="str">
        <f aca="false">F426</f>
        <v>中級</v>
      </c>
      <c r="G427" s="91" t="str">
        <f aca="false">G426</f>
        <v>B</v>
      </c>
      <c r="H427" s="113" t="str">
        <f aca="false">H426</f>
        <v>設計</v>
      </c>
      <c r="I427" s="93" t="n">
        <f aca="false">I426</f>
        <v>1.95714285714286</v>
      </c>
      <c r="J427" s="94" t="s">
        <v>33</v>
      </c>
      <c r="K427" s="95"/>
      <c r="L427" s="96"/>
      <c r="M427" s="97" t="n">
        <f aca="false">M426</f>
        <v>0</v>
      </c>
      <c r="N427" s="98" t="n">
        <f aca="false">N426</f>
        <v>0</v>
      </c>
      <c r="O427" s="83"/>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5"/>
      <c r="AT427" s="86"/>
      <c r="AU427" s="84"/>
      <c r="AV427" s="84"/>
      <c r="AW427" s="84"/>
      <c r="AX427" s="84"/>
      <c r="AY427" s="84"/>
      <c r="AZ427" s="84"/>
      <c r="BA427" s="84"/>
      <c r="BB427" s="84"/>
      <c r="BC427" s="84"/>
      <c r="BD427" s="84"/>
      <c r="BE427" s="84"/>
      <c r="BF427" s="84"/>
      <c r="BG427" s="84"/>
      <c r="BH427" s="84"/>
      <c r="BI427" s="84"/>
      <c r="BJ427" s="84"/>
      <c r="BK427" s="84"/>
      <c r="BL427" s="84"/>
      <c r="BM427" s="84"/>
      <c r="BN427" s="84"/>
      <c r="BO427" s="84"/>
      <c r="BP427" s="84"/>
      <c r="BQ427" s="84"/>
      <c r="BR427" s="84"/>
      <c r="BS427" s="84"/>
      <c r="BT427" s="84"/>
      <c r="BU427" s="84"/>
      <c r="BV427" s="84"/>
      <c r="BW427" s="84"/>
      <c r="BX427" s="85"/>
      <c r="BY427" s="86"/>
      <c r="BZ427" s="84"/>
      <c r="CA427" s="84"/>
      <c r="CB427" s="84"/>
      <c r="CC427" s="84"/>
      <c r="CD427" s="84"/>
      <c r="CE427" s="84"/>
      <c r="CF427" s="84"/>
      <c r="CG427" s="84"/>
      <c r="CH427" s="84"/>
      <c r="CI427" s="84"/>
      <c r="CJ427" s="84"/>
      <c r="CK427" s="84"/>
      <c r="CL427" s="84"/>
      <c r="CM427" s="84"/>
      <c r="CN427" s="84"/>
      <c r="CO427" s="84"/>
      <c r="CP427" s="84"/>
      <c r="CQ427" s="84"/>
      <c r="CR427" s="84"/>
      <c r="CS427" s="84"/>
      <c r="CT427" s="84"/>
      <c r="CU427" s="84"/>
      <c r="CV427" s="84"/>
      <c r="CW427" s="84"/>
      <c r="CX427" s="84"/>
      <c r="CY427" s="84"/>
      <c r="CZ427" s="84"/>
      <c r="DA427" s="84"/>
      <c r="DB427" s="84"/>
      <c r="DC427" s="85"/>
    </row>
    <row r="428" customFormat="false" ht="18.75" hidden="true" customHeight="false" outlineLevel="0" collapsed="false">
      <c r="A428" s="70" t="n">
        <f aca="false">(ROW()-6)/2</f>
        <v>211</v>
      </c>
      <c r="B428" s="100" t="n">
        <f aca="false">B427</f>
        <v>88</v>
      </c>
      <c r="C428" s="101" t="str">
        <f aca="false">C427</f>
        <v>改修登録画面</v>
      </c>
      <c r="D428" s="102" t="str">
        <f aca="false">D427</f>
        <v>改修登録画面の新規作成</v>
      </c>
      <c r="E428" s="74" t="str">
        <f aca="false">E426</f>
        <v>管理者</v>
      </c>
      <c r="F428" s="74" t="str">
        <f aca="false">F426</f>
        <v>中級</v>
      </c>
      <c r="G428" s="74" t="str">
        <f aca="false">G426</f>
        <v>B</v>
      </c>
      <c r="H428" s="77" t="s">
        <v>31</v>
      </c>
      <c r="I428" s="78" t="n">
        <f aca="false">変更管理台帳!$AX94</f>
        <v>3.51428571428571</v>
      </c>
      <c r="J428" s="79" t="s">
        <v>32</v>
      </c>
      <c r="K428" s="81" t="n">
        <f aca="false">IF($L426&lt;&gt;"",WORKDAY($L426,1,祝日・休校日!$B$3:$B$62),"")</f>
        <v>45386</v>
      </c>
      <c r="L428" s="81" t="n">
        <f aca="false">IF($K428&lt;&gt;"",WORKDAY($K428,$I428 -0.11,祝日・休校日!$B$3:$B$62),"")</f>
        <v>45391</v>
      </c>
      <c r="M428" s="76" t="n">
        <f aca="false">M427</f>
        <v>0</v>
      </c>
      <c r="N428" s="82" t="n">
        <f aca="false">IF(MAX(O428:DC428)&lt;&gt;0,IF(MAX(O429:DC429)/MAX(O428:DC428)=1,1,MAX(O429:DC429)/MAX(O428:DC428)),0)</f>
        <v>0</v>
      </c>
      <c r="O428" s="83"/>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5"/>
      <c r="AT428" s="86"/>
      <c r="AU428" s="84"/>
      <c r="AV428" s="84"/>
      <c r="AW428" s="84"/>
      <c r="AX428" s="84"/>
      <c r="AY428" s="84"/>
      <c r="AZ428" s="84"/>
      <c r="BA428" s="84"/>
      <c r="BB428" s="84"/>
      <c r="BC428" s="84"/>
      <c r="BD428" s="84"/>
      <c r="BE428" s="84"/>
      <c r="BF428" s="84"/>
      <c r="BG428" s="84"/>
      <c r="BH428" s="84"/>
      <c r="BI428" s="84"/>
      <c r="BJ428" s="84"/>
      <c r="BK428" s="84"/>
      <c r="BL428" s="84"/>
      <c r="BM428" s="84"/>
      <c r="BN428" s="84"/>
      <c r="BO428" s="84"/>
      <c r="BP428" s="84"/>
      <c r="BQ428" s="84"/>
      <c r="BR428" s="84"/>
      <c r="BS428" s="84"/>
      <c r="BT428" s="84"/>
      <c r="BU428" s="84"/>
      <c r="BV428" s="84"/>
      <c r="BW428" s="84"/>
      <c r="BX428" s="85"/>
      <c r="BY428" s="86"/>
      <c r="BZ428" s="84"/>
      <c r="CA428" s="84"/>
      <c r="CB428" s="84"/>
      <c r="CC428" s="84"/>
      <c r="CD428" s="84"/>
      <c r="CE428" s="84"/>
      <c r="CF428" s="84"/>
      <c r="CG428" s="84"/>
      <c r="CH428" s="84"/>
      <c r="CI428" s="84"/>
      <c r="CJ428" s="84"/>
      <c r="CK428" s="84"/>
      <c r="CL428" s="84"/>
      <c r="CM428" s="84"/>
      <c r="CN428" s="84"/>
      <c r="CO428" s="84"/>
      <c r="CP428" s="84"/>
      <c r="CQ428" s="84"/>
      <c r="CR428" s="84"/>
      <c r="CS428" s="84"/>
      <c r="CT428" s="84"/>
      <c r="CU428" s="84"/>
      <c r="CV428" s="84"/>
      <c r="CW428" s="84"/>
      <c r="CX428" s="84"/>
      <c r="CY428" s="84"/>
      <c r="CZ428" s="84"/>
      <c r="DA428" s="84"/>
      <c r="DB428" s="84"/>
      <c r="DC428" s="85"/>
    </row>
    <row r="429" customFormat="false" ht="18.75" hidden="true" customHeight="false" outlineLevel="0" collapsed="false">
      <c r="A429" s="87" t="n">
        <f aca="false">A428</f>
        <v>211</v>
      </c>
      <c r="B429" s="105" t="n">
        <f aca="false">B428</f>
        <v>88</v>
      </c>
      <c r="C429" s="106" t="str">
        <f aca="false">C428</f>
        <v>改修登録画面</v>
      </c>
      <c r="D429" s="107" t="str">
        <f aca="false">D428</f>
        <v>改修登録画面の新規作成</v>
      </c>
      <c r="E429" s="91" t="str">
        <f aca="false">E428</f>
        <v>管理者</v>
      </c>
      <c r="F429" s="91" t="str">
        <f aca="false">F428</f>
        <v>中級</v>
      </c>
      <c r="G429" s="91" t="str">
        <f aca="false">G428</f>
        <v>B</v>
      </c>
      <c r="H429" s="92" t="str">
        <f aca="false">H428</f>
        <v>製造</v>
      </c>
      <c r="I429" s="93" t="n">
        <f aca="false">I428</f>
        <v>3.51428571428571</v>
      </c>
      <c r="J429" s="94" t="s">
        <v>33</v>
      </c>
      <c r="K429" s="110"/>
      <c r="L429" s="96"/>
      <c r="M429" s="97" t="n">
        <f aca="false">M428</f>
        <v>0</v>
      </c>
      <c r="N429" s="98" t="n">
        <f aca="false">N428</f>
        <v>0</v>
      </c>
      <c r="O429" s="83"/>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5"/>
      <c r="AT429" s="86"/>
      <c r="AU429" s="84"/>
      <c r="AV429" s="84"/>
      <c r="AW429" s="84"/>
      <c r="AX429" s="84"/>
      <c r="AY429" s="84"/>
      <c r="AZ429" s="84"/>
      <c r="BA429" s="84"/>
      <c r="BB429" s="84"/>
      <c r="BC429" s="84"/>
      <c r="BD429" s="84"/>
      <c r="BE429" s="84"/>
      <c r="BF429" s="84"/>
      <c r="BG429" s="84"/>
      <c r="BH429" s="84"/>
      <c r="BI429" s="84"/>
      <c r="BJ429" s="84"/>
      <c r="BK429" s="84"/>
      <c r="BL429" s="84"/>
      <c r="BM429" s="84"/>
      <c r="BN429" s="84"/>
      <c r="BO429" s="84"/>
      <c r="BP429" s="84"/>
      <c r="BQ429" s="84"/>
      <c r="BR429" s="84"/>
      <c r="BS429" s="84"/>
      <c r="BT429" s="84"/>
      <c r="BU429" s="84"/>
      <c r="BV429" s="84"/>
      <c r="BW429" s="84"/>
      <c r="BX429" s="85"/>
      <c r="BY429" s="86"/>
      <c r="BZ429" s="84"/>
      <c r="CA429" s="84"/>
      <c r="CB429" s="84"/>
      <c r="CC429" s="84"/>
      <c r="CD429" s="84"/>
      <c r="CE429" s="84"/>
      <c r="CF429" s="84"/>
      <c r="CG429" s="84"/>
      <c r="CH429" s="84"/>
      <c r="CI429" s="84"/>
      <c r="CJ429" s="84"/>
      <c r="CK429" s="84"/>
      <c r="CL429" s="84"/>
      <c r="CM429" s="84"/>
      <c r="CN429" s="84"/>
      <c r="CO429" s="84"/>
      <c r="CP429" s="84"/>
      <c r="CQ429" s="84"/>
      <c r="CR429" s="84"/>
      <c r="CS429" s="84"/>
      <c r="CT429" s="84"/>
      <c r="CU429" s="84"/>
      <c r="CV429" s="84"/>
      <c r="CW429" s="84"/>
      <c r="CX429" s="84"/>
      <c r="CY429" s="84"/>
      <c r="CZ429" s="84"/>
      <c r="DA429" s="84"/>
      <c r="DB429" s="84"/>
      <c r="DC429" s="85"/>
    </row>
    <row r="430" customFormat="false" ht="18.75" hidden="true" customHeight="false" outlineLevel="0" collapsed="false">
      <c r="A430" s="99" t="n">
        <f aca="false">(ROW()-6)/2</f>
        <v>212</v>
      </c>
      <c r="B430" s="100" t="n">
        <f aca="false">B429</f>
        <v>88</v>
      </c>
      <c r="C430" s="101" t="str">
        <f aca="false">C429</f>
        <v>改修登録画面</v>
      </c>
      <c r="D430" s="102" t="str">
        <f aca="false">D429</f>
        <v>改修登録画面の新規作成</v>
      </c>
      <c r="E430" s="74" t="str">
        <f aca="false">E428</f>
        <v>管理者</v>
      </c>
      <c r="F430" s="74" t="str">
        <f aca="false">F428</f>
        <v>中級</v>
      </c>
      <c r="G430" s="74" t="str">
        <f aca="false">G428</f>
        <v>B</v>
      </c>
      <c r="H430" s="103" t="s">
        <v>34</v>
      </c>
      <c r="I430" s="78" t="n">
        <f aca="false">変更管理台帳!$BW94</f>
        <v>3.85714285714286</v>
      </c>
      <c r="J430" s="79" t="s">
        <v>32</v>
      </c>
      <c r="K430" s="81" t="n">
        <f aca="false">IF($L428&lt;&gt;"",WORKDAY($L428,1,祝日・休校日!$B$3:$B$62),"")</f>
        <v>45392</v>
      </c>
      <c r="L430" s="81" t="n">
        <f aca="false">IF($K430&lt;&gt;"",WORKDAY($K430,$I430 -0.11,祝日・休校日!$B$3:$B$62),"")</f>
        <v>45397</v>
      </c>
      <c r="M430" s="76" t="n">
        <f aca="false">M429</f>
        <v>0</v>
      </c>
      <c r="N430" s="82" t="n">
        <f aca="false">IF(MAX(O430:DC430)&lt;&gt;0,IF(MAX(O431:DC431)/MAX(O430:DC430)=1,1,MAX(O431:DC431)/MAX(O430:DC430)),0)</f>
        <v>0</v>
      </c>
      <c r="O430" s="83"/>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5"/>
      <c r="AT430" s="86"/>
      <c r="AU430" s="84"/>
      <c r="AV430" s="84"/>
      <c r="AW430" s="84"/>
      <c r="AX430" s="84"/>
      <c r="AY430" s="84"/>
      <c r="AZ430" s="84"/>
      <c r="BA430" s="84"/>
      <c r="BB430" s="84"/>
      <c r="BC430" s="84"/>
      <c r="BD430" s="84"/>
      <c r="BE430" s="84"/>
      <c r="BF430" s="84"/>
      <c r="BG430" s="84"/>
      <c r="BH430" s="84"/>
      <c r="BI430" s="84"/>
      <c r="BJ430" s="84"/>
      <c r="BK430" s="84"/>
      <c r="BL430" s="84"/>
      <c r="BM430" s="84"/>
      <c r="BN430" s="84"/>
      <c r="BO430" s="84"/>
      <c r="BP430" s="84"/>
      <c r="BQ430" s="84"/>
      <c r="BR430" s="84"/>
      <c r="BS430" s="84"/>
      <c r="BT430" s="84"/>
      <c r="BU430" s="84"/>
      <c r="BV430" s="84"/>
      <c r="BW430" s="84"/>
      <c r="BX430" s="85"/>
      <c r="BY430" s="86"/>
      <c r="BZ430" s="84"/>
      <c r="CA430" s="84"/>
      <c r="CB430" s="84"/>
      <c r="CC430" s="84"/>
      <c r="CD430" s="84"/>
      <c r="CE430" s="84"/>
      <c r="CF430" s="84"/>
      <c r="CG430" s="84"/>
      <c r="CH430" s="84"/>
      <c r="CI430" s="84"/>
      <c r="CJ430" s="84"/>
      <c r="CK430" s="84"/>
      <c r="CL430" s="84"/>
      <c r="CM430" s="84"/>
      <c r="CN430" s="84"/>
      <c r="CO430" s="84"/>
      <c r="CP430" s="84"/>
      <c r="CQ430" s="84"/>
      <c r="CR430" s="84"/>
      <c r="CS430" s="84"/>
      <c r="CT430" s="84"/>
      <c r="CU430" s="84"/>
      <c r="CV430" s="84"/>
      <c r="CW430" s="84"/>
      <c r="CX430" s="84"/>
      <c r="CY430" s="84"/>
      <c r="CZ430" s="84"/>
      <c r="DA430" s="84"/>
      <c r="DB430" s="84"/>
      <c r="DC430" s="85"/>
    </row>
    <row r="431" customFormat="false" ht="18.75" hidden="true" customHeight="false" outlineLevel="0" collapsed="false">
      <c r="A431" s="104" t="n">
        <f aca="false">A430</f>
        <v>212</v>
      </c>
      <c r="B431" s="105" t="n">
        <f aca="false">B430</f>
        <v>88</v>
      </c>
      <c r="C431" s="106" t="str">
        <f aca="false">C430</f>
        <v>改修登録画面</v>
      </c>
      <c r="D431" s="107" t="str">
        <f aca="false">D430</f>
        <v>改修登録画面の新規作成</v>
      </c>
      <c r="E431" s="91" t="str">
        <f aca="false">E430</f>
        <v>管理者</v>
      </c>
      <c r="F431" s="91" t="str">
        <f aca="false">F430</f>
        <v>中級</v>
      </c>
      <c r="G431" s="91" t="str">
        <f aca="false">G430</f>
        <v>B</v>
      </c>
      <c r="H431" s="108" t="str">
        <f aca="false">H430</f>
        <v>試験</v>
      </c>
      <c r="I431" s="109" t="n">
        <f aca="false">I430</f>
        <v>3.85714285714286</v>
      </c>
      <c r="J431" s="94" t="s">
        <v>33</v>
      </c>
      <c r="K431" s="110"/>
      <c r="L431" s="96"/>
      <c r="M431" s="97" t="n">
        <f aca="false">M430</f>
        <v>0</v>
      </c>
      <c r="N431" s="98" t="n">
        <f aca="false">N430</f>
        <v>0</v>
      </c>
      <c r="O431" s="83"/>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5"/>
      <c r="AT431" s="86"/>
      <c r="AU431" s="84"/>
      <c r="AV431" s="84"/>
      <c r="AW431" s="84"/>
      <c r="AX431" s="84"/>
      <c r="AY431" s="84"/>
      <c r="AZ431" s="84"/>
      <c r="BA431" s="84"/>
      <c r="BB431" s="84"/>
      <c r="BC431" s="84"/>
      <c r="BD431" s="84"/>
      <c r="BE431" s="84"/>
      <c r="BF431" s="84"/>
      <c r="BG431" s="84"/>
      <c r="BH431" s="84"/>
      <c r="BI431" s="84"/>
      <c r="BJ431" s="84"/>
      <c r="BK431" s="84"/>
      <c r="BL431" s="84"/>
      <c r="BM431" s="84"/>
      <c r="BN431" s="84"/>
      <c r="BO431" s="84"/>
      <c r="BP431" s="84"/>
      <c r="BQ431" s="84"/>
      <c r="BR431" s="84"/>
      <c r="BS431" s="84"/>
      <c r="BT431" s="84"/>
      <c r="BU431" s="84"/>
      <c r="BV431" s="84"/>
      <c r="BW431" s="84"/>
      <c r="BX431" s="85"/>
      <c r="BY431" s="86"/>
      <c r="BZ431" s="84"/>
      <c r="CA431" s="84"/>
      <c r="CB431" s="84"/>
      <c r="CC431" s="84"/>
      <c r="CD431" s="84"/>
      <c r="CE431" s="84"/>
      <c r="CF431" s="84"/>
      <c r="CG431" s="84"/>
      <c r="CH431" s="84"/>
      <c r="CI431" s="84"/>
      <c r="CJ431" s="84"/>
      <c r="CK431" s="84"/>
      <c r="CL431" s="84"/>
      <c r="CM431" s="84"/>
      <c r="CN431" s="84"/>
      <c r="CO431" s="84"/>
      <c r="CP431" s="84"/>
      <c r="CQ431" s="84"/>
      <c r="CR431" s="84"/>
      <c r="CS431" s="84"/>
      <c r="CT431" s="84"/>
      <c r="CU431" s="84"/>
      <c r="CV431" s="84"/>
      <c r="CW431" s="84"/>
      <c r="CX431" s="84"/>
      <c r="CY431" s="84"/>
      <c r="CZ431" s="84"/>
      <c r="DA431" s="84"/>
      <c r="DB431" s="84"/>
      <c r="DC431" s="85"/>
    </row>
    <row r="432" customFormat="false" ht="18.75" hidden="true" customHeight="false" outlineLevel="0" collapsed="false">
      <c r="A432" s="70" t="n">
        <f aca="false">(ROW()-6)/2</f>
        <v>213</v>
      </c>
      <c r="B432" s="71" t="n">
        <f aca="false">変更管理台帳!$A95</f>
        <v>89</v>
      </c>
      <c r="C432" s="72" t="str">
        <f aca="false">変更管理台帳!$B95</f>
        <v>よくある質問一覧画面</v>
      </c>
      <c r="D432" s="73" t="str">
        <f aca="false">変更管理台帳!$C95</f>
        <v>よくある質問一覧画面の新規作成</v>
      </c>
      <c r="E432" s="74" t="str">
        <f aca="false">変更管理台帳!$G95</f>
        <v>管理者</v>
      </c>
      <c r="F432" s="75" t="str">
        <f aca="false">変更管理台帳!$K95</f>
        <v>中級</v>
      </c>
      <c r="G432" s="76" t="n">
        <f aca="false">変更管理台帳!$L95</f>
        <v>0</v>
      </c>
      <c r="H432" s="112" t="s">
        <v>36</v>
      </c>
      <c r="I432" s="78" t="n">
        <f aca="false">変更管理台帳!$AE95</f>
        <v>4.74285714285714</v>
      </c>
      <c r="J432" s="79" t="s">
        <v>32</v>
      </c>
      <c r="K432" s="80"/>
      <c r="L432" s="81" t="str">
        <f aca="false">IF($K432&lt;&gt;"",WORKDAY($K432,$I432 -0.11,祝日・休校日!$B$3:$B$62),"")</f>
        <v/>
      </c>
      <c r="M432" s="76"/>
      <c r="N432" s="82" t="n">
        <f aca="false">IF(MAX(O432:DC432)&lt;&gt;0,IF(MAX(O433:DC433)/MAX(O432:DC432)=1,1,MAX(O433:DC433)/MAX(O432:DC432)),0)</f>
        <v>0</v>
      </c>
      <c r="O432" s="83"/>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5"/>
      <c r="AT432" s="86"/>
      <c r="AU432" s="84"/>
      <c r="AV432" s="84"/>
      <c r="AW432" s="84"/>
      <c r="AX432" s="84"/>
      <c r="AY432" s="84"/>
      <c r="AZ432" s="84"/>
      <c r="BA432" s="84"/>
      <c r="BB432" s="84"/>
      <c r="BC432" s="84"/>
      <c r="BD432" s="84"/>
      <c r="BE432" s="84"/>
      <c r="BF432" s="84"/>
      <c r="BG432" s="84"/>
      <c r="BH432" s="84"/>
      <c r="BI432" s="84"/>
      <c r="BJ432" s="84"/>
      <c r="BK432" s="84"/>
      <c r="BL432" s="84"/>
      <c r="BM432" s="84"/>
      <c r="BN432" s="84"/>
      <c r="BO432" s="84"/>
      <c r="BP432" s="84"/>
      <c r="BQ432" s="84"/>
      <c r="BR432" s="84"/>
      <c r="BS432" s="84"/>
      <c r="BT432" s="84"/>
      <c r="BU432" s="84"/>
      <c r="BV432" s="84"/>
      <c r="BW432" s="84"/>
      <c r="BX432" s="85"/>
      <c r="BY432" s="86"/>
      <c r="BZ432" s="84"/>
      <c r="CA432" s="84"/>
      <c r="CB432" s="84"/>
      <c r="CC432" s="84"/>
      <c r="CD432" s="84"/>
      <c r="CE432" s="84"/>
      <c r="CF432" s="84"/>
      <c r="CG432" s="84"/>
      <c r="CH432" s="84"/>
      <c r="CI432" s="84"/>
      <c r="CJ432" s="84"/>
      <c r="CK432" s="84"/>
      <c r="CL432" s="84"/>
      <c r="CM432" s="84"/>
      <c r="CN432" s="84"/>
      <c r="CO432" s="84"/>
      <c r="CP432" s="84"/>
      <c r="CQ432" s="84"/>
      <c r="CR432" s="84"/>
      <c r="CS432" s="84"/>
      <c r="CT432" s="84"/>
      <c r="CU432" s="84"/>
      <c r="CV432" s="84"/>
      <c r="CW432" s="84"/>
      <c r="CX432" s="84"/>
      <c r="CY432" s="84"/>
      <c r="CZ432" s="84"/>
      <c r="DA432" s="84"/>
      <c r="DB432" s="84"/>
      <c r="DC432" s="85"/>
    </row>
    <row r="433" customFormat="false" ht="18.75" hidden="true" customHeight="false" outlineLevel="0" collapsed="false">
      <c r="A433" s="87" t="n">
        <f aca="false">A432</f>
        <v>213</v>
      </c>
      <c r="B433" s="88" t="n">
        <f aca="false">B432</f>
        <v>89</v>
      </c>
      <c r="C433" s="89" t="str">
        <f aca="false">C432</f>
        <v>よくある質問一覧画面</v>
      </c>
      <c r="D433" s="90" t="str">
        <f aca="false">D432</f>
        <v>よくある質問一覧画面の新規作成</v>
      </c>
      <c r="E433" s="91" t="str">
        <f aca="false">E432</f>
        <v>管理者</v>
      </c>
      <c r="F433" s="91" t="str">
        <f aca="false">F432</f>
        <v>中級</v>
      </c>
      <c r="G433" s="91" t="n">
        <f aca="false">G432</f>
        <v>0</v>
      </c>
      <c r="H433" s="113" t="str">
        <f aca="false">H432</f>
        <v>設計</v>
      </c>
      <c r="I433" s="93" t="n">
        <f aca="false">I432</f>
        <v>4.74285714285714</v>
      </c>
      <c r="J433" s="94" t="s">
        <v>33</v>
      </c>
      <c r="K433" s="95"/>
      <c r="L433" s="96"/>
      <c r="M433" s="97" t="n">
        <f aca="false">M432</f>
        <v>0</v>
      </c>
      <c r="N433" s="98" t="n">
        <f aca="false">N432</f>
        <v>0</v>
      </c>
      <c r="O433" s="83"/>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5"/>
      <c r="AT433" s="86"/>
      <c r="AU433" s="84"/>
      <c r="AV433" s="84"/>
      <c r="AW433" s="84"/>
      <c r="AX433" s="84"/>
      <c r="AY433" s="84"/>
      <c r="AZ433" s="84"/>
      <c r="BA433" s="84"/>
      <c r="BB433" s="84"/>
      <c r="BC433" s="84"/>
      <c r="BD433" s="84"/>
      <c r="BE433" s="84"/>
      <c r="BF433" s="84"/>
      <c r="BG433" s="84"/>
      <c r="BH433" s="84"/>
      <c r="BI433" s="84"/>
      <c r="BJ433" s="84"/>
      <c r="BK433" s="84"/>
      <c r="BL433" s="84"/>
      <c r="BM433" s="84"/>
      <c r="BN433" s="84"/>
      <c r="BO433" s="84"/>
      <c r="BP433" s="84"/>
      <c r="BQ433" s="84"/>
      <c r="BR433" s="84"/>
      <c r="BS433" s="84"/>
      <c r="BT433" s="84"/>
      <c r="BU433" s="84"/>
      <c r="BV433" s="84"/>
      <c r="BW433" s="84"/>
      <c r="BX433" s="85"/>
      <c r="BY433" s="86"/>
      <c r="BZ433" s="84"/>
      <c r="CA433" s="84"/>
      <c r="CB433" s="84"/>
      <c r="CC433" s="84"/>
      <c r="CD433" s="84"/>
      <c r="CE433" s="84"/>
      <c r="CF433" s="84"/>
      <c r="CG433" s="84"/>
      <c r="CH433" s="84"/>
      <c r="CI433" s="84"/>
      <c r="CJ433" s="84"/>
      <c r="CK433" s="84"/>
      <c r="CL433" s="84"/>
      <c r="CM433" s="84"/>
      <c r="CN433" s="84"/>
      <c r="CO433" s="84"/>
      <c r="CP433" s="84"/>
      <c r="CQ433" s="84"/>
      <c r="CR433" s="84"/>
      <c r="CS433" s="84"/>
      <c r="CT433" s="84"/>
      <c r="CU433" s="84"/>
      <c r="CV433" s="84"/>
      <c r="CW433" s="84"/>
      <c r="CX433" s="84"/>
      <c r="CY433" s="84"/>
      <c r="CZ433" s="84"/>
      <c r="DA433" s="84"/>
      <c r="DB433" s="84"/>
      <c r="DC433" s="85"/>
    </row>
    <row r="434" customFormat="false" ht="18.75" hidden="true" customHeight="false" outlineLevel="0" collapsed="false">
      <c r="A434" s="70" t="n">
        <f aca="false">(ROW()-6)/2</f>
        <v>214</v>
      </c>
      <c r="B434" s="100" t="n">
        <f aca="false">B433</f>
        <v>89</v>
      </c>
      <c r="C434" s="101" t="str">
        <f aca="false">C433</f>
        <v>よくある質問一覧画面</v>
      </c>
      <c r="D434" s="102" t="str">
        <f aca="false">D433</f>
        <v>よくある質問一覧画面の新規作成</v>
      </c>
      <c r="E434" s="74" t="str">
        <f aca="false">E432</f>
        <v>管理者</v>
      </c>
      <c r="F434" s="74" t="str">
        <f aca="false">F432</f>
        <v>中級</v>
      </c>
      <c r="G434" s="74" t="n">
        <f aca="false">G432</f>
        <v>0</v>
      </c>
      <c r="H434" s="77" t="s">
        <v>31</v>
      </c>
      <c r="I434" s="78" t="n">
        <f aca="false">変更管理台帳!$AX95</f>
        <v>5.48571428571429</v>
      </c>
      <c r="J434" s="79" t="s">
        <v>32</v>
      </c>
      <c r="K434" s="81" t="str">
        <f aca="false">IF($L432&lt;&gt;"",WORKDAY($L432,1,祝日・休校日!$B$3:$B$62),"")</f>
        <v/>
      </c>
      <c r="L434" s="81" t="str">
        <f aca="false">IF($K434&lt;&gt;"",WORKDAY($K434,$I434 -0.11,祝日・休校日!$B$3:$B$62),"")</f>
        <v/>
      </c>
      <c r="M434" s="76" t="n">
        <f aca="false">M433</f>
        <v>0</v>
      </c>
      <c r="N434" s="82" t="n">
        <f aca="false">IF(MAX(O434:DC434)&lt;&gt;0,IF(MAX(O435:DC435)/MAX(O434:DC434)=1,1,MAX(O435:DC435)/MAX(O434:DC434)),0)</f>
        <v>0</v>
      </c>
      <c r="O434" s="83"/>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5"/>
      <c r="AT434" s="86"/>
      <c r="AU434" s="84"/>
      <c r="AV434" s="84"/>
      <c r="AW434" s="84"/>
      <c r="AX434" s="84"/>
      <c r="AY434" s="84"/>
      <c r="AZ434" s="84"/>
      <c r="BA434" s="84"/>
      <c r="BB434" s="84"/>
      <c r="BC434" s="84"/>
      <c r="BD434" s="84"/>
      <c r="BE434" s="84"/>
      <c r="BF434" s="84"/>
      <c r="BG434" s="84"/>
      <c r="BH434" s="84"/>
      <c r="BI434" s="84"/>
      <c r="BJ434" s="84"/>
      <c r="BK434" s="84"/>
      <c r="BL434" s="84"/>
      <c r="BM434" s="84"/>
      <c r="BN434" s="84"/>
      <c r="BO434" s="84"/>
      <c r="BP434" s="84"/>
      <c r="BQ434" s="84"/>
      <c r="BR434" s="84"/>
      <c r="BS434" s="84"/>
      <c r="BT434" s="84"/>
      <c r="BU434" s="84"/>
      <c r="BV434" s="84"/>
      <c r="BW434" s="84"/>
      <c r="BX434" s="85"/>
      <c r="BY434" s="86"/>
      <c r="BZ434" s="84"/>
      <c r="CA434" s="84"/>
      <c r="CB434" s="84"/>
      <c r="CC434" s="84"/>
      <c r="CD434" s="84"/>
      <c r="CE434" s="84"/>
      <c r="CF434" s="84"/>
      <c r="CG434" s="84"/>
      <c r="CH434" s="84"/>
      <c r="CI434" s="84"/>
      <c r="CJ434" s="84"/>
      <c r="CK434" s="84"/>
      <c r="CL434" s="84"/>
      <c r="CM434" s="84"/>
      <c r="CN434" s="84"/>
      <c r="CO434" s="84"/>
      <c r="CP434" s="84"/>
      <c r="CQ434" s="84"/>
      <c r="CR434" s="84"/>
      <c r="CS434" s="84"/>
      <c r="CT434" s="84"/>
      <c r="CU434" s="84"/>
      <c r="CV434" s="84"/>
      <c r="CW434" s="84"/>
      <c r="CX434" s="84"/>
      <c r="CY434" s="84"/>
      <c r="CZ434" s="84"/>
      <c r="DA434" s="84"/>
      <c r="DB434" s="84"/>
      <c r="DC434" s="85"/>
    </row>
    <row r="435" customFormat="false" ht="18.75" hidden="true" customHeight="false" outlineLevel="0" collapsed="false">
      <c r="A435" s="87" t="n">
        <f aca="false">A434</f>
        <v>214</v>
      </c>
      <c r="B435" s="105" t="n">
        <f aca="false">B434</f>
        <v>89</v>
      </c>
      <c r="C435" s="106" t="str">
        <f aca="false">C434</f>
        <v>よくある質問一覧画面</v>
      </c>
      <c r="D435" s="107" t="str">
        <f aca="false">D434</f>
        <v>よくある質問一覧画面の新規作成</v>
      </c>
      <c r="E435" s="91" t="str">
        <f aca="false">E434</f>
        <v>管理者</v>
      </c>
      <c r="F435" s="91" t="str">
        <f aca="false">F434</f>
        <v>中級</v>
      </c>
      <c r="G435" s="91" t="n">
        <f aca="false">G434</f>
        <v>0</v>
      </c>
      <c r="H435" s="92" t="str">
        <f aca="false">H434</f>
        <v>製造</v>
      </c>
      <c r="I435" s="93" t="n">
        <f aca="false">I434</f>
        <v>5.48571428571429</v>
      </c>
      <c r="J435" s="94" t="s">
        <v>33</v>
      </c>
      <c r="K435" s="110"/>
      <c r="L435" s="96"/>
      <c r="M435" s="97" t="n">
        <f aca="false">M434</f>
        <v>0</v>
      </c>
      <c r="N435" s="98" t="n">
        <f aca="false">N434</f>
        <v>0</v>
      </c>
      <c r="O435" s="83"/>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5"/>
      <c r="AT435" s="86"/>
      <c r="AU435" s="84"/>
      <c r="AV435" s="84"/>
      <c r="AW435" s="84"/>
      <c r="AX435" s="84"/>
      <c r="AY435" s="84"/>
      <c r="AZ435" s="84"/>
      <c r="BA435" s="84"/>
      <c r="BB435" s="84"/>
      <c r="BC435" s="84"/>
      <c r="BD435" s="84"/>
      <c r="BE435" s="84"/>
      <c r="BF435" s="84"/>
      <c r="BG435" s="84"/>
      <c r="BH435" s="84"/>
      <c r="BI435" s="84"/>
      <c r="BJ435" s="84"/>
      <c r="BK435" s="84"/>
      <c r="BL435" s="84"/>
      <c r="BM435" s="84"/>
      <c r="BN435" s="84"/>
      <c r="BO435" s="84"/>
      <c r="BP435" s="84"/>
      <c r="BQ435" s="84"/>
      <c r="BR435" s="84"/>
      <c r="BS435" s="84"/>
      <c r="BT435" s="84"/>
      <c r="BU435" s="84"/>
      <c r="BV435" s="84"/>
      <c r="BW435" s="84"/>
      <c r="BX435" s="85"/>
      <c r="BY435" s="86"/>
      <c r="BZ435" s="84"/>
      <c r="CA435" s="84"/>
      <c r="CB435" s="84"/>
      <c r="CC435" s="84"/>
      <c r="CD435" s="84"/>
      <c r="CE435" s="84"/>
      <c r="CF435" s="84"/>
      <c r="CG435" s="84"/>
      <c r="CH435" s="84"/>
      <c r="CI435" s="84"/>
      <c r="CJ435" s="84"/>
      <c r="CK435" s="84"/>
      <c r="CL435" s="84"/>
      <c r="CM435" s="84"/>
      <c r="CN435" s="84"/>
      <c r="CO435" s="84"/>
      <c r="CP435" s="84"/>
      <c r="CQ435" s="84"/>
      <c r="CR435" s="84"/>
      <c r="CS435" s="84"/>
      <c r="CT435" s="84"/>
      <c r="CU435" s="84"/>
      <c r="CV435" s="84"/>
      <c r="CW435" s="84"/>
      <c r="CX435" s="84"/>
      <c r="CY435" s="84"/>
      <c r="CZ435" s="84"/>
      <c r="DA435" s="84"/>
      <c r="DB435" s="84"/>
      <c r="DC435" s="85"/>
    </row>
    <row r="436" customFormat="false" ht="18.75" hidden="true" customHeight="false" outlineLevel="0" collapsed="false">
      <c r="A436" s="99" t="n">
        <f aca="false">(ROW()-6)/2</f>
        <v>215</v>
      </c>
      <c r="B436" s="100" t="n">
        <f aca="false">B435</f>
        <v>89</v>
      </c>
      <c r="C436" s="101" t="str">
        <f aca="false">C435</f>
        <v>よくある質問一覧画面</v>
      </c>
      <c r="D436" s="102" t="str">
        <f aca="false">D435</f>
        <v>よくある質問一覧画面の新規作成</v>
      </c>
      <c r="E436" s="74" t="str">
        <f aca="false">E434</f>
        <v>管理者</v>
      </c>
      <c r="F436" s="74" t="str">
        <f aca="false">F434</f>
        <v>中級</v>
      </c>
      <c r="G436" s="74" t="n">
        <f aca="false">G434</f>
        <v>0</v>
      </c>
      <c r="H436" s="103" t="s">
        <v>34</v>
      </c>
      <c r="I436" s="78" t="n">
        <f aca="false">変更管理台帳!$BW95</f>
        <v>4.71428571428571</v>
      </c>
      <c r="J436" s="79" t="s">
        <v>32</v>
      </c>
      <c r="K436" s="81" t="str">
        <f aca="false">IF($L434&lt;&gt;"",WORKDAY($L434,1,祝日・休校日!$B$3:$B$62),"")</f>
        <v/>
      </c>
      <c r="L436" s="81" t="str">
        <f aca="false">IF($K436&lt;&gt;"",WORKDAY($K436,$I436 -0.11,祝日・休校日!$B$3:$B$62),"")</f>
        <v/>
      </c>
      <c r="M436" s="76" t="n">
        <f aca="false">M435</f>
        <v>0</v>
      </c>
      <c r="N436" s="82" t="n">
        <f aca="false">IF(MAX(O436:DC436)&lt;&gt;0,IF(MAX(O437:DC437)/MAX(O436:DC436)=1,1,MAX(O437:DC437)/MAX(O436:DC436)),0)</f>
        <v>0</v>
      </c>
      <c r="O436" s="83"/>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5"/>
      <c r="AT436" s="86"/>
      <c r="AU436" s="84"/>
      <c r="AV436" s="84"/>
      <c r="AW436" s="84"/>
      <c r="AX436" s="84"/>
      <c r="AY436" s="84"/>
      <c r="AZ436" s="84"/>
      <c r="BA436" s="84"/>
      <c r="BB436" s="84"/>
      <c r="BC436" s="84"/>
      <c r="BD436" s="84"/>
      <c r="BE436" s="84"/>
      <c r="BF436" s="84"/>
      <c r="BG436" s="84"/>
      <c r="BH436" s="84"/>
      <c r="BI436" s="84"/>
      <c r="BJ436" s="84"/>
      <c r="BK436" s="84"/>
      <c r="BL436" s="84"/>
      <c r="BM436" s="84"/>
      <c r="BN436" s="84"/>
      <c r="BO436" s="84"/>
      <c r="BP436" s="84"/>
      <c r="BQ436" s="84"/>
      <c r="BR436" s="84"/>
      <c r="BS436" s="84"/>
      <c r="BT436" s="84"/>
      <c r="BU436" s="84"/>
      <c r="BV436" s="84"/>
      <c r="BW436" s="84"/>
      <c r="BX436" s="85"/>
      <c r="BY436" s="86"/>
      <c r="BZ436" s="84"/>
      <c r="CA436" s="84"/>
      <c r="CB436" s="84"/>
      <c r="CC436" s="84"/>
      <c r="CD436" s="84"/>
      <c r="CE436" s="84"/>
      <c r="CF436" s="84"/>
      <c r="CG436" s="84"/>
      <c r="CH436" s="84"/>
      <c r="CI436" s="84"/>
      <c r="CJ436" s="84"/>
      <c r="CK436" s="84"/>
      <c r="CL436" s="84"/>
      <c r="CM436" s="84"/>
      <c r="CN436" s="84"/>
      <c r="CO436" s="84"/>
      <c r="CP436" s="84"/>
      <c r="CQ436" s="84"/>
      <c r="CR436" s="84"/>
      <c r="CS436" s="84"/>
      <c r="CT436" s="84"/>
      <c r="CU436" s="84"/>
      <c r="CV436" s="84"/>
      <c r="CW436" s="84"/>
      <c r="CX436" s="84"/>
      <c r="CY436" s="84"/>
      <c r="CZ436" s="84"/>
      <c r="DA436" s="84"/>
      <c r="DB436" s="84"/>
      <c r="DC436" s="85"/>
    </row>
    <row r="437" customFormat="false" ht="18.75" hidden="true" customHeight="false" outlineLevel="0" collapsed="false">
      <c r="A437" s="104" t="n">
        <f aca="false">A436</f>
        <v>215</v>
      </c>
      <c r="B437" s="105" t="n">
        <f aca="false">B436</f>
        <v>89</v>
      </c>
      <c r="C437" s="106" t="str">
        <f aca="false">C436</f>
        <v>よくある質問一覧画面</v>
      </c>
      <c r="D437" s="107" t="str">
        <f aca="false">D436</f>
        <v>よくある質問一覧画面の新規作成</v>
      </c>
      <c r="E437" s="91" t="str">
        <f aca="false">E436</f>
        <v>管理者</v>
      </c>
      <c r="F437" s="91" t="str">
        <f aca="false">F436</f>
        <v>中級</v>
      </c>
      <c r="G437" s="91" t="n">
        <f aca="false">G436</f>
        <v>0</v>
      </c>
      <c r="H437" s="108" t="str">
        <f aca="false">H436</f>
        <v>試験</v>
      </c>
      <c r="I437" s="109" t="n">
        <f aca="false">I436</f>
        <v>4.71428571428571</v>
      </c>
      <c r="J437" s="94" t="s">
        <v>33</v>
      </c>
      <c r="K437" s="110"/>
      <c r="L437" s="96"/>
      <c r="M437" s="97" t="n">
        <f aca="false">M436</f>
        <v>0</v>
      </c>
      <c r="N437" s="98" t="n">
        <f aca="false">N436</f>
        <v>0</v>
      </c>
      <c r="O437" s="83"/>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5"/>
      <c r="AT437" s="86"/>
      <c r="AU437" s="84"/>
      <c r="AV437" s="84"/>
      <c r="AW437" s="84"/>
      <c r="AX437" s="84"/>
      <c r="AY437" s="84"/>
      <c r="AZ437" s="84"/>
      <c r="BA437" s="84"/>
      <c r="BB437" s="84"/>
      <c r="BC437" s="84"/>
      <c r="BD437" s="84"/>
      <c r="BE437" s="84"/>
      <c r="BF437" s="84"/>
      <c r="BG437" s="84"/>
      <c r="BH437" s="84"/>
      <c r="BI437" s="84"/>
      <c r="BJ437" s="84"/>
      <c r="BK437" s="84"/>
      <c r="BL437" s="84"/>
      <c r="BM437" s="84"/>
      <c r="BN437" s="84"/>
      <c r="BO437" s="84"/>
      <c r="BP437" s="84"/>
      <c r="BQ437" s="84"/>
      <c r="BR437" s="84"/>
      <c r="BS437" s="84"/>
      <c r="BT437" s="84"/>
      <c r="BU437" s="84"/>
      <c r="BV437" s="84"/>
      <c r="BW437" s="84"/>
      <c r="BX437" s="85"/>
      <c r="BY437" s="86"/>
      <c r="BZ437" s="84"/>
      <c r="CA437" s="84"/>
      <c r="CB437" s="84"/>
      <c r="CC437" s="84"/>
      <c r="CD437" s="84"/>
      <c r="CE437" s="84"/>
      <c r="CF437" s="84"/>
      <c r="CG437" s="84"/>
      <c r="CH437" s="84"/>
      <c r="CI437" s="84"/>
      <c r="CJ437" s="84"/>
      <c r="CK437" s="84"/>
      <c r="CL437" s="84"/>
      <c r="CM437" s="84"/>
      <c r="CN437" s="84"/>
      <c r="CO437" s="84"/>
      <c r="CP437" s="84"/>
      <c r="CQ437" s="84"/>
      <c r="CR437" s="84"/>
      <c r="CS437" s="84"/>
      <c r="CT437" s="84"/>
      <c r="CU437" s="84"/>
      <c r="CV437" s="84"/>
      <c r="CW437" s="84"/>
      <c r="CX437" s="84"/>
      <c r="CY437" s="84"/>
      <c r="CZ437" s="84"/>
      <c r="DA437" s="84"/>
      <c r="DB437" s="84"/>
      <c r="DC437" s="85"/>
    </row>
    <row r="438" customFormat="false" ht="18.75" hidden="true" customHeight="false" outlineLevel="0" collapsed="false">
      <c r="A438" s="70" t="n">
        <f aca="false">(ROW()-6)/2</f>
        <v>216</v>
      </c>
      <c r="B438" s="71" t="n">
        <f aca="false">変更管理台帳!$A96</f>
        <v>90</v>
      </c>
      <c r="C438" s="72" t="str">
        <f aca="false">変更管理台帳!$B96</f>
        <v>質問カテゴリー登録画面</v>
      </c>
      <c r="D438" s="73" t="str">
        <f aca="false">変更管理台帳!$C96</f>
        <v>質問カテゴリー登録画面の新規作成</v>
      </c>
      <c r="E438" s="74" t="str">
        <f aca="false">変更管理台帳!$G96</f>
        <v>管理者</v>
      </c>
      <c r="F438" s="75" t="str">
        <f aca="false">変更管理台帳!$K96</f>
        <v>初級</v>
      </c>
      <c r="G438" s="76" t="str">
        <f aca="false">変更管理台帳!$L96</f>
        <v>B</v>
      </c>
      <c r="H438" s="112" t="s">
        <v>36</v>
      </c>
      <c r="I438" s="78" t="n">
        <f aca="false">変更管理台帳!$AE96</f>
        <v>1.95714285714286</v>
      </c>
      <c r="J438" s="79" t="s">
        <v>32</v>
      </c>
      <c r="K438" s="80" t="n">
        <v>45384</v>
      </c>
      <c r="L438" s="81" t="n">
        <f aca="false">IF($K438&lt;&gt;"",WORKDAY($K438,$I438 -0.11,祝日・休校日!$B$3:$B$62),"")</f>
        <v>45385</v>
      </c>
      <c r="M438" s="76"/>
      <c r="N438" s="82" t="n">
        <f aca="false">IF(MAX(O438:DC438)&lt;&gt;0,IF(MAX(O439:DC439)/MAX(O438:DC438)=1,1,MAX(O439:DC439)/MAX(O438:DC438)),0)</f>
        <v>0</v>
      </c>
      <c r="O438" s="83"/>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5"/>
      <c r="AT438" s="86"/>
      <c r="AU438" s="84"/>
      <c r="AV438" s="84"/>
      <c r="AW438" s="84"/>
      <c r="AX438" s="84"/>
      <c r="AY438" s="84"/>
      <c r="AZ438" s="84"/>
      <c r="BA438" s="84"/>
      <c r="BB438" s="84"/>
      <c r="BC438" s="84"/>
      <c r="BD438" s="84"/>
      <c r="BE438" s="84"/>
      <c r="BF438" s="84"/>
      <c r="BG438" s="84"/>
      <c r="BH438" s="84"/>
      <c r="BI438" s="84"/>
      <c r="BJ438" s="84"/>
      <c r="BK438" s="84"/>
      <c r="BL438" s="84"/>
      <c r="BM438" s="84"/>
      <c r="BN438" s="84"/>
      <c r="BO438" s="84"/>
      <c r="BP438" s="84"/>
      <c r="BQ438" s="84"/>
      <c r="BR438" s="84"/>
      <c r="BS438" s="84"/>
      <c r="BT438" s="84"/>
      <c r="BU438" s="84"/>
      <c r="BV438" s="84"/>
      <c r="BW438" s="84"/>
      <c r="BX438" s="85"/>
      <c r="BY438" s="86"/>
      <c r="BZ438" s="84"/>
      <c r="CA438" s="84"/>
      <c r="CB438" s="84"/>
      <c r="CC438" s="84"/>
      <c r="CD438" s="84"/>
      <c r="CE438" s="84"/>
      <c r="CF438" s="84"/>
      <c r="CG438" s="84"/>
      <c r="CH438" s="84"/>
      <c r="CI438" s="84"/>
      <c r="CJ438" s="84"/>
      <c r="CK438" s="84"/>
      <c r="CL438" s="84"/>
      <c r="CM438" s="84"/>
      <c r="CN438" s="84"/>
      <c r="CO438" s="84"/>
      <c r="CP438" s="84"/>
      <c r="CQ438" s="84"/>
      <c r="CR438" s="84"/>
      <c r="CS438" s="84"/>
      <c r="CT438" s="84"/>
      <c r="CU438" s="84"/>
      <c r="CV438" s="84"/>
      <c r="CW438" s="84"/>
      <c r="CX438" s="84"/>
      <c r="CY438" s="84"/>
      <c r="CZ438" s="84"/>
      <c r="DA438" s="84"/>
      <c r="DB438" s="84"/>
      <c r="DC438" s="85"/>
    </row>
    <row r="439" customFormat="false" ht="18.75" hidden="true" customHeight="false" outlineLevel="0" collapsed="false">
      <c r="A439" s="87" t="n">
        <f aca="false">A438</f>
        <v>216</v>
      </c>
      <c r="B439" s="88" t="n">
        <f aca="false">B438</f>
        <v>90</v>
      </c>
      <c r="C439" s="89" t="str">
        <f aca="false">C438</f>
        <v>質問カテゴリー登録画面</v>
      </c>
      <c r="D439" s="90" t="str">
        <f aca="false">D438</f>
        <v>質問カテゴリー登録画面の新規作成</v>
      </c>
      <c r="E439" s="91" t="str">
        <f aca="false">E438</f>
        <v>管理者</v>
      </c>
      <c r="F439" s="91" t="str">
        <f aca="false">F438</f>
        <v>初級</v>
      </c>
      <c r="G439" s="91" t="str">
        <f aca="false">G438</f>
        <v>B</v>
      </c>
      <c r="H439" s="113" t="str">
        <f aca="false">H438</f>
        <v>設計</v>
      </c>
      <c r="I439" s="93" t="n">
        <f aca="false">I438</f>
        <v>1.95714285714286</v>
      </c>
      <c r="J439" s="94" t="s">
        <v>33</v>
      </c>
      <c r="K439" s="95"/>
      <c r="L439" s="96"/>
      <c r="M439" s="97" t="n">
        <f aca="false">M438</f>
        <v>0</v>
      </c>
      <c r="N439" s="98" t="n">
        <f aca="false">N438</f>
        <v>0</v>
      </c>
      <c r="O439" s="83"/>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5"/>
      <c r="AT439" s="86"/>
      <c r="AU439" s="84"/>
      <c r="AV439" s="84"/>
      <c r="AW439" s="84"/>
      <c r="AX439" s="84"/>
      <c r="AY439" s="84"/>
      <c r="AZ439" s="84"/>
      <c r="BA439" s="84"/>
      <c r="BB439" s="84"/>
      <c r="BC439" s="84"/>
      <c r="BD439" s="84"/>
      <c r="BE439" s="84"/>
      <c r="BF439" s="84"/>
      <c r="BG439" s="84"/>
      <c r="BH439" s="84"/>
      <c r="BI439" s="84"/>
      <c r="BJ439" s="84"/>
      <c r="BK439" s="84"/>
      <c r="BL439" s="84"/>
      <c r="BM439" s="84"/>
      <c r="BN439" s="84"/>
      <c r="BO439" s="84"/>
      <c r="BP439" s="84"/>
      <c r="BQ439" s="84"/>
      <c r="BR439" s="84"/>
      <c r="BS439" s="84"/>
      <c r="BT439" s="84"/>
      <c r="BU439" s="84"/>
      <c r="BV439" s="84"/>
      <c r="BW439" s="84"/>
      <c r="BX439" s="85"/>
      <c r="BY439" s="86"/>
      <c r="BZ439" s="84"/>
      <c r="CA439" s="84"/>
      <c r="CB439" s="84"/>
      <c r="CC439" s="84"/>
      <c r="CD439" s="84"/>
      <c r="CE439" s="84"/>
      <c r="CF439" s="84"/>
      <c r="CG439" s="84"/>
      <c r="CH439" s="84"/>
      <c r="CI439" s="84"/>
      <c r="CJ439" s="84"/>
      <c r="CK439" s="84"/>
      <c r="CL439" s="84"/>
      <c r="CM439" s="84"/>
      <c r="CN439" s="84"/>
      <c r="CO439" s="84"/>
      <c r="CP439" s="84"/>
      <c r="CQ439" s="84"/>
      <c r="CR439" s="84"/>
      <c r="CS439" s="84"/>
      <c r="CT439" s="84"/>
      <c r="CU439" s="84"/>
      <c r="CV439" s="84"/>
      <c r="CW439" s="84"/>
      <c r="CX439" s="84"/>
      <c r="CY439" s="84"/>
      <c r="CZ439" s="84"/>
      <c r="DA439" s="84"/>
      <c r="DB439" s="84"/>
      <c r="DC439" s="85"/>
    </row>
    <row r="440" customFormat="false" ht="18.75" hidden="true" customHeight="false" outlineLevel="0" collapsed="false">
      <c r="A440" s="70" t="n">
        <f aca="false">(ROW()-6)/2</f>
        <v>217</v>
      </c>
      <c r="B440" s="100" t="n">
        <f aca="false">B439</f>
        <v>90</v>
      </c>
      <c r="C440" s="101" t="str">
        <f aca="false">C439</f>
        <v>質問カテゴリー登録画面</v>
      </c>
      <c r="D440" s="102" t="str">
        <f aca="false">D439</f>
        <v>質問カテゴリー登録画面の新規作成</v>
      </c>
      <c r="E440" s="74" t="str">
        <f aca="false">E438</f>
        <v>管理者</v>
      </c>
      <c r="F440" s="74" t="str">
        <f aca="false">F438</f>
        <v>初級</v>
      </c>
      <c r="G440" s="74" t="str">
        <f aca="false">G438</f>
        <v>B</v>
      </c>
      <c r="H440" s="77" t="s">
        <v>31</v>
      </c>
      <c r="I440" s="78" t="n">
        <f aca="false">変更管理台帳!$AX96</f>
        <v>3</v>
      </c>
      <c r="J440" s="79" t="s">
        <v>32</v>
      </c>
      <c r="K440" s="81" t="n">
        <f aca="false">IF($L438&lt;&gt;"",WORKDAY($L438,1,祝日・休校日!$B$3:$B$62),"")</f>
        <v>45386</v>
      </c>
      <c r="L440" s="81" t="n">
        <f aca="false">IF($K440&lt;&gt;"",WORKDAY($K440,$I440 -0.11,祝日・休校日!$B$3:$B$62),"")</f>
        <v>45390</v>
      </c>
      <c r="M440" s="76" t="n">
        <f aca="false">M439</f>
        <v>0</v>
      </c>
      <c r="N440" s="82" t="n">
        <f aca="false">IF(MAX(O440:DC440)&lt;&gt;0,IF(MAX(O441:DC441)/MAX(O440:DC440)=1,1,MAX(O441:DC441)/MAX(O440:DC440)),0)</f>
        <v>0</v>
      </c>
      <c r="O440" s="83"/>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5"/>
      <c r="AT440" s="86"/>
      <c r="AU440" s="84"/>
      <c r="AV440" s="84"/>
      <c r="AW440" s="84"/>
      <c r="AX440" s="84"/>
      <c r="AY440" s="84"/>
      <c r="AZ440" s="84"/>
      <c r="BA440" s="84"/>
      <c r="BB440" s="84"/>
      <c r="BC440" s="84"/>
      <c r="BD440" s="84"/>
      <c r="BE440" s="84"/>
      <c r="BF440" s="84"/>
      <c r="BG440" s="84"/>
      <c r="BH440" s="84"/>
      <c r="BI440" s="84"/>
      <c r="BJ440" s="84"/>
      <c r="BK440" s="84"/>
      <c r="BL440" s="84"/>
      <c r="BM440" s="84"/>
      <c r="BN440" s="84"/>
      <c r="BO440" s="84"/>
      <c r="BP440" s="84"/>
      <c r="BQ440" s="84"/>
      <c r="BR440" s="84"/>
      <c r="BS440" s="84"/>
      <c r="BT440" s="84"/>
      <c r="BU440" s="84"/>
      <c r="BV440" s="84"/>
      <c r="BW440" s="84"/>
      <c r="BX440" s="85"/>
      <c r="BY440" s="86"/>
      <c r="BZ440" s="84"/>
      <c r="CA440" s="84"/>
      <c r="CB440" s="84"/>
      <c r="CC440" s="84"/>
      <c r="CD440" s="84"/>
      <c r="CE440" s="84"/>
      <c r="CF440" s="84"/>
      <c r="CG440" s="84"/>
      <c r="CH440" s="84"/>
      <c r="CI440" s="84"/>
      <c r="CJ440" s="84"/>
      <c r="CK440" s="84"/>
      <c r="CL440" s="84"/>
      <c r="CM440" s="84"/>
      <c r="CN440" s="84"/>
      <c r="CO440" s="84"/>
      <c r="CP440" s="84"/>
      <c r="CQ440" s="84"/>
      <c r="CR440" s="84"/>
      <c r="CS440" s="84"/>
      <c r="CT440" s="84"/>
      <c r="CU440" s="84"/>
      <c r="CV440" s="84"/>
      <c r="CW440" s="84"/>
      <c r="CX440" s="84"/>
      <c r="CY440" s="84"/>
      <c r="CZ440" s="84"/>
      <c r="DA440" s="84"/>
      <c r="DB440" s="84"/>
      <c r="DC440" s="85"/>
    </row>
    <row r="441" customFormat="false" ht="18.75" hidden="true" customHeight="false" outlineLevel="0" collapsed="false">
      <c r="A441" s="87" t="n">
        <f aca="false">A440</f>
        <v>217</v>
      </c>
      <c r="B441" s="105" t="n">
        <f aca="false">B440</f>
        <v>90</v>
      </c>
      <c r="C441" s="106" t="str">
        <f aca="false">C440</f>
        <v>質問カテゴリー登録画面</v>
      </c>
      <c r="D441" s="107" t="str">
        <f aca="false">D440</f>
        <v>質問カテゴリー登録画面の新規作成</v>
      </c>
      <c r="E441" s="91" t="str">
        <f aca="false">E440</f>
        <v>管理者</v>
      </c>
      <c r="F441" s="91" t="str">
        <f aca="false">F440</f>
        <v>初級</v>
      </c>
      <c r="G441" s="91" t="str">
        <f aca="false">G440</f>
        <v>B</v>
      </c>
      <c r="H441" s="92" t="str">
        <f aca="false">H440</f>
        <v>製造</v>
      </c>
      <c r="I441" s="93" t="n">
        <f aca="false">I440</f>
        <v>3</v>
      </c>
      <c r="J441" s="94" t="s">
        <v>33</v>
      </c>
      <c r="K441" s="110"/>
      <c r="L441" s="96"/>
      <c r="M441" s="97" t="n">
        <f aca="false">M440</f>
        <v>0</v>
      </c>
      <c r="N441" s="98" t="n">
        <f aca="false">N440</f>
        <v>0</v>
      </c>
      <c r="O441" s="83"/>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5"/>
      <c r="AT441" s="86"/>
      <c r="AU441" s="84"/>
      <c r="AV441" s="84"/>
      <c r="AW441" s="84"/>
      <c r="AX441" s="84"/>
      <c r="AY441" s="84"/>
      <c r="AZ441" s="84"/>
      <c r="BA441" s="84"/>
      <c r="BB441" s="84"/>
      <c r="BC441" s="84"/>
      <c r="BD441" s="84"/>
      <c r="BE441" s="84"/>
      <c r="BF441" s="84"/>
      <c r="BG441" s="84"/>
      <c r="BH441" s="84"/>
      <c r="BI441" s="84"/>
      <c r="BJ441" s="84"/>
      <c r="BK441" s="84"/>
      <c r="BL441" s="84"/>
      <c r="BM441" s="84"/>
      <c r="BN441" s="84"/>
      <c r="BO441" s="84"/>
      <c r="BP441" s="84"/>
      <c r="BQ441" s="84"/>
      <c r="BR441" s="84"/>
      <c r="BS441" s="84"/>
      <c r="BT441" s="84"/>
      <c r="BU441" s="84"/>
      <c r="BV441" s="84"/>
      <c r="BW441" s="84"/>
      <c r="BX441" s="85"/>
      <c r="BY441" s="86"/>
      <c r="BZ441" s="84"/>
      <c r="CA441" s="84"/>
      <c r="CB441" s="84"/>
      <c r="CC441" s="84"/>
      <c r="CD441" s="84"/>
      <c r="CE441" s="84"/>
      <c r="CF441" s="84"/>
      <c r="CG441" s="84"/>
      <c r="CH441" s="84"/>
      <c r="CI441" s="84"/>
      <c r="CJ441" s="84"/>
      <c r="CK441" s="84"/>
      <c r="CL441" s="84"/>
      <c r="CM441" s="84"/>
      <c r="CN441" s="84"/>
      <c r="CO441" s="84"/>
      <c r="CP441" s="84"/>
      <c r="CQ441" s="84"/>
      <c r="CR441" s="84"/>
      <c r="CS441" s="84"/>
      <c r="CT441" s="84"/>
      <c r="CU441" s="84"/>
      <c r="CV441" s="84"/>
      <c r="CW441" s="84"/>
      <c r="CX441" s="84"/>
      <c r="CY441" s="84"/>
      <c r="CZ441" s="84"/>
      <c r="DA441" s="84"/>
      <c r="DB441" s="84"/>
      <c r="DC441" s="85"/>
    </row>
    <row r="442" customFormat="false" ht="18.75" hidden="true" customHeight="false" outlineLevel="0" collapsed="false">
      <c r="A442" s="99" t="n">
        <f aca="false">(ROW()-6)/2</f>
        <v>218</v>
      </c>
      <c r="B442" s="100" t="n">
        <f aca="false">B441</f>
        <v>90</v>
      </c>
      <c r="C442" s="101" t="str">
        <f aca="false">C441</f>
        <v>質問カテゴリー登録画面</v>
      </c>
      <c r="D442" s="102" t="str">
        <f aca="false">D441</f>
        <v>質問カテゴリー登録画面の新規作成</v>
      </c>
      <c r="E442" s="74" t="str">
        <f aca="false">E440</f>
        <v>管理者</v>
      </c>
      <c r="F442" s="74" t="str">
        <f aca="false">F440</f>
        <v>初級</v>
      </c>
      <c r="G442" s="74" t="str">
        <f aca="false">G440</f>
        <v>B</v>
      </c>
      <c r="H442" s="103" t="s">
        <v>34</v>
      </c>
      <c r="I442" s="78" t="n">
        <f aca="false">変更管理台帳!$BW96</f>
        <v>2.97142857142857</v>
      </c>
      <c r="J442" s="79" t="s">
        <v>32</v>
      </c>
      <c r="K442" s="81" t="n">
        <f aca="false">IF($L440&lt;&gt;"",WORKDAY($L440,1,祝日・休校日!$B$3:$B$62),"")</f>
        <v>45391</v>
      </c>
      <c r="L442" s="81" t="n">
        <f aca="false">IF($K442&lt;&gt;"",WORKDAY($K442,$I442 -0.11,祝日・休校日!$B$3:$B$62),"")</f>
        <v>45393</v>
      </c>
      <c r="M442" s="76" t="n">
        <f aca="false">M441</f>
        <v>0</v>
      </c>
      <c r="N442" s="82" t="n">
        <f aca="false">IF(MAX(O442:DC442)&lt;&gt;0,IF(MAX(O443:DC443)/MAX(O442:DC442)=1,1,MAX(O443:DC443)/MAX(O442:DC442)),0)</f>
        <v>0</v>
      </c>
      <c r="O442" s="83"/>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5"/>
      <c r="AT442" s="86"/>
      <c r="AU442" s="84"/>
      <c r="AV442" s="84"/>
      <c r="AW442" s="84"/>
      <c r="AX442" s="84"/>
      <c r="AY442" s="84"/>
      <c r="AZ442" s="84"/>
      <c r="BA442" s="84"/>
      <c r="BB442" s="84"/>
      <c r="BC442" s="84"/>
      <c r="BD442" s="84"/>
      <c r="BE442" s="84"/>
      <c r="BF442" s="84"/>
      <c r="BG442" s="84"/>
      <c r="BH442" s="84"/>
      <c r="BI442" s="84"/>
      <c r="BJ442" s="84"/>
      <c r="BK442" s="84"/>
      <c r="BL442" s="84"/>
      <c r="BM442" s="84"/>
      <c r="BN442" s="84"/>
      <c r="BO442" s="84"/>
      <c r="BP442" s="84"/>
      <c r="BQ442" s="84"/>
      <c r="BR442" s="84"/>
      <c r="BS442" s="84"/>
      <c r="BT442" s="84"/>
      <c r="BU442" s="84"/>
      <c r="BV442" s="84"/>
      <c r="BW442" s="84"/>
      <c r="BX442" s="85"/>
      <c r="BY442" s="86"/>
      <c r="BZ442" s="84"/>
      <c r="CA442" s="84"/>
      <c r="CB442" s="84"/>
      <c r="CC442" s="84"/>
      <c r="CD442" s="84"/>
      <c r="CE442" s="84"/>
      <c r="CF442" s="84"/>
      <c r="CG442" s="84"/>
      <c r="CH442" s="84"/>
      <c r="CI442" s="84"/>
      <c r="CJ442" s="84"/>
      <c r="CK442" s="84"/>
      <c r="CL442" s="84"/>
      <c r="CM442" s="84"/>
      <c r="CN442" s="84"/>
      <c r="CO442" s="84"/>
      <c r="CP442" s="84"/>
      <c r="CQ442" s="84"/>
      <c r="CR442" s="84"/>
      <c r="CS442" s="84"/>
      <c r="CT442" s="84"/>
      <c r="CU442" s="84"/>
      <c r="CV442" s="84"/>
      <c r="CW442" s="84"/>
      <c r="CX442" s="84"/>
      <c r="CY442" s="84"/>
      <c r="CZ442" s="84"/>
      <c r="DA442" s="84"/>
      <c r="DB442" s="84"/>
      <c r="DC442" s="85"/>
    </row>
    <row r="443" customFormat="false" ht="18.75" hidden="true" customHeight="false" outlineLevel="0" collapsed="false">
      <c r="A443" s="104" t="n">
        <f aca="false">A442</f>
        <v>218</v>
      </c>
      <c r="B443" s="105" t="n">
        <f aca="false">B442</f>
        <v>90</v>
      </c>
      <c r="C443" s="106" t="str">
        <f aca="false">C442</f>
        <v>質問カテゴリー登録画面</v>
      </c>
      <c r="D443" s="107" t="str">
        <f aca="false">D442</f>
        <v>質問カテゴリー登録画面の新規作成</v>
      </c>
      <c r="E443" s="91" t="str">
        <f aca="false">E442</f>
        <v>管理者</v>
      </c>
      <c r="F443" s="91" t="str">
        <f aca="false">F442</f>
        <v>初級</v>
      </c>
      <c r="G443" s="91" t="str">
        <f aca="false">G442</f>
        <v>B</v>
      </c>
      <c r="H443" s="108" t="str">
        <f aca="false">H442</f>
        <v>試験</v>
      </c>
      <c r="I443" s="109" t="n">
        <f aca="false">I442</f>
        <v>2.97142857142857</v>
      </c>
      <c r="J443" s="94" t="s">
        <v>33</v>
      </c>
      <c r="K443" s="110"/>
      <c r="L443" s="96"/>
      <c r="M443" s="97" t="n">
        <f aca="false">M442</f>
        <v>0</v>
      </c>
      <c r="N443" s="98" t="n">
        <f aca="false">N442</f>
        <v>0</v>
      </c>
      <c r="O443" s="83"/>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5"/>
      <c r="AT443" s="86"/>
      <c r="AU443" s="84"/>
      <c r="AV443" s="84"/>
      <c r="AW443" s="84"/>
      <c r="AX443" s="84"/>
      <c r="AY443" s="84"/>
      <c r="AZ443" s="84"/>
      <c r="BA443" s="84"/>
      <c r="BB443" s="84"/>
      <c r="BC443" s="84"/>
      <c r="BD443" s="84"/>
      <c r="BE443" s="84"/>
      <c r="BF443" s="84"/>
      <c r="BG443" s="84"/>
      <c r="BH443" s="84"/>
      <c r="BI443" s="84"/>
      <c r="BJ443" s="84"/>
      <c r="BK443" s="84"/>
      <c r="BL443" s="84"/>
      <c r="BM443" s="84"/>
      <c r="BN443" s="84"/>
      <c r="BO443" s="84"/>
      <c r="BP443" s="84"/>
      <c r="BQ443" s="84"/>
      <c r="BR443" s="84"/>
      <c r="BS443" s="84"/>
      <c r="BT443" s="84"/>
      <c r="BU443" s="84"/>
      <c r="BV443" s="84"/>
      <c r="BW443" s="84"/>
      <c r="BX443" s="85"/>
      <c r="BY443" s="86"/>
      <c r="BZ443" s="84"/>
      <c r="CA443" s="84"/>
      <c r="CB443" s="84"/>
      <c r="CC443" s="84"/>
      <c r="CD443" s="84"/>
      <c r="CE443" s="84"/>
      <c r="CF443" s="84"/>
      <c r="CG443" s="84"/>
      <c r="CH443" s="84"/>
      <c r="CI443" s="84"/>
      <c r="CJ443" s="84"/>
      <c r="CK443" s="84"/>
      <c r="CL443" s="84"/>
      <c r="CM443" s="84"/>
      <c r="CN443" s="84"/>
      <c r="CO443" s="84"/>
      <c r="CP443" s="84"/>
      <c r="CQ443" s="84"/>
      <c r="CR443" s="84"/>
      <c r="CS443" s="84"/>
      <c r="CT443" s="84"/>
      <c r="CU443" s="84"/>
      <c r="CV443" s="84"/>
      <c r="CW443" s="84"/>
      <c r="CX443" s="84"/>
      <c r="CY443" s="84"/>
      <c r="CZ443" s="84"/>
      <c r="DA443" s="84"/>
      <c r="DB443" s="84"/>
      <c r="DC443" s="85"/>
    </row>
    <row r="444" customFormat="false" ht="18.75" hidden="true" customHeight="false" outlineLevel="0" collapsed="false">
      <c r="A444" s="70" t="n">
        <f aca="false">(ROW()-6)/2</f>
        <v>219</v>
      </c>
      <c r="B444" s="71" t="n">
        <f aca="false">変更管理台帳!$A97</f>
        <v>91</v>
      </c>
      <c r="C444" s="72" t="str">
        <f aca="false">変更管理台帳!$B97</f>
        <v>質問登録画面</v>
      </c>
      <c r="D444" s="73" t="str">
        <f aca="false">変更管理台帳!$C97</f>
        <v>質問登録画面の新規作成</v>
      </c>
      <c r="E444" s="74" t="str">
        <f aca="false">変更管理台帳!$G97</f>
        <v>管理者</v>
      </c>
      <c r="F444" s="75" t="str">
        <f aca="false">変更管理台帳!$K97</f>
        <v>中級</v>
      </c>
      <c r="G444" s="76" t="str">
        <f aca="false">変更管理台帳!$L97</f>
        <v>B</v>
      </c>
      <c r="H444" s="112" t="s">
        <v>36</v>
      </c>
      <c r="I444" s="78" t="n">
        <f aca="false">変更管理台帳!$AE97</f>
        <v>2.04285714285714</v>
      </c>
      <c r="J444" s="79" t="s">
        <v>32</v>
      </c>
      <c r="K444" s="80" t="n">
        <v>45384</v>
      </c>
      <c r="L444" s="81" t="n">
        <f aca="false">IF($K444&lt;&gt;"",WORKDAY($K444,$I444 -0.11,祝日・休校日!$B$3:$B$62),"")</f>
        <v>45385</v>
      </c>
      <c r="M444" s="76"/>
      <c r="N444" s="82" t="n">
        <f aca="false">IF(MAX(O444:DC444)&lt;&gt;0,IF(MAX(O445:DC445)/MAX(O444:DC444)=1,1,MAX(O445:DC445)/MAX(O444:DC444)),0)</f>
        <v>0</v>
      </c>
      <c r="O444" s="83"/>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5"/>
      <c r="AT444" s="86"/>
      <c r="AU444" s="84"/>
      <c r="AV444" s="84"/>
      <c r="AW444" s="84"/>
      <c r="AX444" s="84"/>
      <c r="AY444" s="84"/>
      <c r="AZ444" s="84"/>
      <c r="BA444" s="84"/>
      <c r="BB444" s="84"/>
      <c r="BC444" s="84"/>
      <c r="BD444" s="84"/>
      <c r="BE444" s="84"/>
      <c r="BF444" s="84"/>
      <c r="BG444" s="84"/>
      <c r="BH444" s="84"/>
      <c r="BI444" s="84"/>
      <c r="BJ444" s="84"/>
      <c r="BK444" s="84"/>
      <c r="BL444" s="84"/>
      <c r="BM444" s="84"/>
      <c r="BN444" s="84"/>
      <c r="BO444" s="84"/>
      <c r="BP444" s="84"/>
      <c r="BQ444" s="84"/>
      <c r="BR444" s="84"/>
      <c r="BS444" s="84"/>
      <c r="BT444" s="84"/>
      <c r="BU444" s="84"/>
      <c r="BV444" s="84"/>
      <c r="BW444" s="84"/>
      <c r="BX444" s="85"/>
      <c r="BY444" s="86"/>
      <c r="BZ444" s="84"/>
      <c r="CA444" s="84"/>
      <c r="CB444" s="84"/>
      <c r="CC444" s="84"/>
      <c r="CD444" s="84"/>
      <c r="CE444" s="84"/>
      <c r="CF444" s="84"/>
      <c r="CG444" s="84"/>
      <c r="CH444" s="84"/>
      <c r="CI444" s="84"/>
      <c r="CJ444" s="84"/>
      <c r="CK444" s="84"/>
      <c r="CL444" s="84"/>
      <c r="CM444" s="84"/>
      <c r="CN444" s="84"/>
      <c r="CO444" s="84"/>
      <c r="CP444" s="84"/>
      <c r="CQ444" s="84"/>
      <c r="CR444" s="84"/>
      <c r="CS444" s="84"/>
      <c r="CT444" s="84"/>
      <c r="CU444" s="84"/>
      <c r="CV444" s="84"/>
      <c r="CW444" s="84"/>
      <c r="CX444" s="84"/>
      <c r="CY444" s="84"/>
      <c r="CZ444" s="84"/>
      <c r="DA444" s="84"/>
      <c r="DB444" s="84"/>
      <c r="DC444" s="85"/>
    </row>
    <row r="445" customFormat="false" ht="18.75" hidden="true" customHeight="false" outlineLevel="0" collapsed="false">
      <c r="A445" s="87" t="n">
        <f aca="false">A444</f>
        <v>219</v>
      </c>
      <c r="B445" s="114" t="n">
        <f aca="false">B444</f>
        <v>91</v>
      </c>
      <c r="C445" s="89" t="str">
        <f aca="false">C444</f>
        <v>質問登録画面</v>
      </c>
      <c r="D445" s="90" t="str">
        <f aca="false">D444</f>
        <v>質問登録画面の新規作成</v>
      </c>
      <c r="E445" s="91" t="str">
        <f aca="false">E444</f>
        <v>管理者</v>
      </c>
      <c r="F445" s="91" t="str">
        <f aca="false">F444</f>
        <v>中級</v>
      </c>
      <c r="G445" s="91" t="str">
        <f aca="false">G444</f>
        <v>B</v>
      </c>
      <c r="H445" s="113" t="str">
        <f aca="false">H444</f>
        <v>設計</v>
      </c>
      <c r="I445" s="93" t="n">
        <f aca="false">I444</f>
        <v>2.04285714285714</v>
      </c>
      <c r="J445" s="94" t="s">
        <v>33</v>
      </c>
      <c r="K445" s="95"/>
      <c r="L445" s="96"/>
      <c r="M445" s="97" t="n">
        <f aca="false">M444</f>
        <v>0</v>
      </c>
      <c r="N445" s="98" t="n">
        <f aca="false">N444</f>
        <v>0</v>
      </c>
      <c r="O445" s="83"/>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5"/>
      <c r="AT445" s="86"/>
      <c r="AU445" s="84"/>
      <c r="AV445" s="84"/>
      <c r="AW445" s="84"/>
      <c r="AX445" s="84"/>
      <c r="AY445" s="84"/>
      <c r="AZ445" s="84"/>
      <c r="BA445" s="84"/>
      <c r="BB445" s="84"/>
      <c r="BC445" s="84"/>
      <c r="BD445" s="84"/>
      <c r="BE445" s="84"/>
      <c r="BF445" s="84"/>
      <c r="BG445" s="84"/>
      <c r="BH445" s="84"/>
      <c r="BI445" s="84"/>
      <c r="BJ445" s="84"/>
      <c r="BK445" s="84"/>
      <c r="BL445" s="84"/>
      <c r="BM445" s="84"/>
      <c r="BN445" s="84"/>
      <c r="BO445" s="84"/>
      <c r="BP445" s="84"/>
      <c r="BQ445" s="84"/>
      <c r="BR445" s="84"/>
      <c r="BS445" s="84"/>
      <c r="BT445" s="84"/>
      <c r="BU445" s="84"/>
      <c r="BV445" s="84"/>
      <c r="BW445" s="84"/>
      <c r="BX445" s="85"/>
      <c r="BY445" s="86"/>
      <c r="BZ445" s="84"/>
      <c r="CA445" s="84"/>
      <c r="CB445" s="84"/>
      <c r="CC445" s="84"/>
      <c r="CD445" s="84"/>
      <c r="CE445" s="84"/>
      <c r="CF445" s="84"/>
      <c r="CG445" s="84"/>
      <c r="CH445" s="84"/>
      <c r="CI445" s="84"/>
      <c r="CJ445" s="84"/>
      <c r="CK445" s="84"/>
      <c r="CL445" s="84"/>
      <c r="CM445" s="84"/>
      <c r="CN445" s="84"/>
      <c r="CO445" s="84"/>
      <c r="CP445" s="84"/>
      <c r="CQ445" s="84"/>
      <c r="CR445" s="84"/>
      <c r="CS445" s="84"/>
      <c r="CT445" s="84"/>
      <c r="CU445" s="84"/>
      <c r="CV445" s="84"/>
      <c r="CW445" s="84"/>
      <c r="CX445" s="84"/>
      <c r="CY445" s="84"/>
      <c r="CZ445" s="84"/>
      <c r="DA445" s="84"/>
      <c r="DB445" s="84"/>
      <c r="DC445" s="85"/>
    </row>
    <row r="446" customFormat="false" ht="18.75" hidden="true" customHeight="false" outlineLevel="0" collapsed="false">
      <c r="A446" s="70" t="n">
        <f aca="false">(ROW()-6)/2</f>
        <v>220</v>
      </c>
      <c r="B446" s="100" t="n">
        <f aca="false">B445</f>
        <v>91</v>
      </c>
      <c r="C446" s="101" t="str">
        <f aca="false">C445</f>
        <v>質問登録画面</v>
      </c>
      <c r="D446" s="102" t="str">
        <f aca="false">D445</f>
        <v>質問登録画面の新規作成</v>
      </c>
      <c r="E446" s="74" t="str">
        <f aca="false">E444</f>
        <v>管理者</v>
      </c>
      <c r="F446" s="74" t="str">
        <f aca="false">F444</f>
        <v>中級</v>
      </c>
      <c r="G446" s="74" t="str">
        <f aca="false">G444</f>
        <v>B</v>
      </c>
      <c r="H446" s="77" t="s">
        <v>31</v>
      </c>
      <c r="I446" s="78" t="n">
        <f aca="false">変更管理台帳!$AX97</f>
        <v>3</v>
      </c>
      <c r="J446" s="79" t="s">
        <v>32</v>
      </c>
      <c r="K446" s="81" t="n">
        <f aca="false">IF($L444&lt;&gt;"",WORKDAY($L444,1,祝日・休校日!$B$3:$B$62),"")</f>
        <v>45386</v>
      </c>
      <c r="L446" s="81" t="n">
        <f aca="false">IF($K446&lt;&gt;"",WORKDAY($K446,$I446 -0.11,祝日・休校日!$B$3:$B$62),"")</f>
        <v>45390</v>
      </c>
      <c r="M446" s="76" t="n">
        <f aca="false">M445</f>
        <v>0</v>
      </c>
      <c r="N446" s="82" t="n">
        <f aca="false">IF(MAX(O446:DC446)&lt;&gt;0,IF(MAX(O447:DC447)/MAX(O446:DC446)=1,1,MAX(O447:DC447)/MAX(O446:DC446)),0)</f>
        <v>0</v>
      </c>
      <c r="O446" s="83"/>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5"/>
      <c r="AT446" s="86"/>
      <c r="AU446" s="84"/>
      <c r="AV446" s="84"/>
      <c r="AW446" s="84"/>
      <c r="AX446" s="84"/>
      <c r="AY446" s="84"/>
      <c r="AZ446" s="84"/>
      <c r="BA446" s="84"/>
      <c r="BB446" s="84"/>
      <c r="BC446" s="84"/>
      <c r="BD446" s="84"/>
      <c r="BE446" s="84"/>
      <c r="BF446" s="84"/>
      <c r="BG446" s="84"/>
      <c r="BH446" s="84"/>
      <c r="BI446" s="84"/>
      <c r="BJ446" s="84"/>
      <c r="BK446" s="84"/>
      <c r="BL446" s="84"/>
      <c r="BM446" s="84"/>
      <c r="BN446" s="84"/>
      <c r="BO446" s="84"/>
      <c r="BP446" s="84"/>
      <c r="BQ446" s="84"/>
      <c r="BR446" s="84"/>
      <c r="BS446" s="84"/>
      <c r="BT446" s="84"/>
      <c r="BU446" s="84"/>
      <c r="BV446" s="84"/>
      <c r="BW446" s="84"/>
      <c r="BX446" s="85"/>
      <c r="BY446" s="86"/>
      <c r="BZ446" s="84"/>
      <c r="CA446" s="84"/>
      <c r="CB446" s="84"/>
      <c r="CC446" s="84"/>
      <c r="CD446" s="84"/>
      <c r="CE446" s="84"/>
      <c r="CF446" s="84"/>
      <c r="CG446" s="84"/>
      <c r="CH446" s="84"/>
      <c r="CI446" s="84"/>
      <c r="CJ446" s="84"/>
      <c r="CK446" s="84"/>
      <c r="CL446" s="84"/>
      <c r="CM446" s="84"/>
      <c r="CN446" s="84"/>
      <c r="CO446" s="84"/>
      <c r="CP446" s="84"/>
      <c r="CQ446" s="84"/>
      <c r="CR446" s="84"/>
      <c r="CS446" s="84"/>
      <c r="CT446" s="84"/>
      <c r="CU446" s="84"/>
      <c r="CV446" s="84"/>
      <c r="CW446" s="84"/>
      <c r="CX446" s="84"/>
      <c r="CY446" s="84"/>
      <c r="CZ446" s="84"/>
      <c r="DA446" s="84"/>
      <c r="DB446" s="84"/>
      <c r="DC446" s="85"/>
    </row>
    <row r="447" customFormat="false" ht="18.75" hidden="true" customHeight="false" outlineLevel="0" collapsed="false">
      <c r="A447" s="87" t="n">
        <f aca="false">A446</f>
        <v>220</v>
      </c>
      <c r="B447" s="105" t="n">
        <f aca="false">B446</f>
        <v>91</v>
      </c>
      <c r="C447" s="106" t="str">
        <f aca="false">C446</f>
        <v>質問登録画面</v>
      </c>
      <c r="D447" s="107" t="str">
        <f aca="false">D446</f>
        <v>質問登録画面の新規作成</v>
      </c>
      <c r="E447" s="91" t="str">
        <f aca="false">E446</f>
        <v>管理者</v>
      </c>
      <c r="F447" s="91" t="str">
        <f aca="false">F446</f>
        <v>中級</v>
      </c>
      <c r="G447" s="91" t="str">
        <f aca="false">G446</f>
        <v>B</v>
      </c>
      <c r="H447" s="92" t="str">
        <f aca="false">H446</f>
        <v>製造</v>
      </c>
      <c r="I447" s="93" t="n">
        <f aca="false">I446</f>
        <v>3</v>
      </c>
      <c r="J447" s="94" t="s">
        <v>33</v>
      </c>
      <c r="K447" s="110"/>
      <c r="L447" s="96"/>
      <c r="M447" s="97" t="n">
        <f aca="false">M446</f>
        <v>0</v>
      </c>
      <c r="N447" s="98" t="n">
        <f aca="false">N446</f>
        <v>0</v>
      </c>
      <c r="O447" s="83"/>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5"/>
      <c r="AT447" s="86"/>
      <c r="AU447" s="84"/>
      <c r="AV447" s="84"/>
      <c r="AW447" s="84"/>
      <c r="AX447" s="84"/>
      <c r="AY447" s="84"/>
      <c r="AZ447" s="84"/>
      <c r="BA447" s="84"/>
      <c r="BB447" s="84"/>
      <c r="BC447" s="84"/>
      <c r="BD447" s="84"/>
      <c r="BE447" s="84"/>
      <c r="BF447" s="84"/>
      <c r="BG447" s="84"/>
      <c r="BH447" s="84"/>
      <c r="BI447" s="84"/>
      <c r="BJ447" s="84"/>
      <c r="BK447" s="84"/>
      <c r="BL447" s="84"/>
      <c r="BM447" s="84"/>
      <c r="BN447" s="84"/>
      <c r="BO447" s="84"/>
      <c r="BP447" s="84"/>
      <c r="BQ447" s="84"/>
      <c r="BR447" s="84"/>
      <c r="BS447" s="84"/>
      <c r="BT447" s="84"/>
      <c r="BU447" s="84"/>
      <c r="BV447" s="84"/>
      <c r="BW447" s="84"/>
      <c r="BX447" s="85"/>
      <c r="BY447" s="86"/>
      <c r="BZ447" s="84"/>
      <c r="CA447" s="84"/>
      <c r="CB447" s="84"/>
      <c r="CC447" s="84"/>
      <c r="CD447" s="84"/>
      <c r="CE447" s="84"/>
      <c r="CF447" s="84"/>
      <c r="CG447" s="84"/>
      <c r="CH447" s="84"/>
      <c r="CI447" s="84"/>
      <c r="CJ447" s="84"/>
      <c r="CK447" s="84"/>
      <c r="CL447" s="84"/>
      <c r="CM447" s="84"/>
      <c r="CN447" s="84"/>
      <c r="CO447" s="84"/>
      <c r="CP447" s="84"/>
      <c r="CQ447" s="84"/>
      <c r="CR447" s="84"/>
      <c r="CS447" s="84"/>
      <c r="CT447" s="84"/>
      <c r="CU447" s="84"/>
      <c r="CV447" s="84"/>
      <c r="CW447" s="84"/>
      <c r="CX447" s="84"/>
      <c r="CY447" s="84"/>
      <c r="CZ447" s="84"/>
      <c r="DA447" s="84"/>
      <c r="DB447" s="84"/>
      <c r="DC447" s="85"/>
    </row>
    <row r="448" customFormat="false" ht="18.75" hidden="true" customHeight="false" outlineLevel="0" collapsed="false">
      <c r="A448" s="99" t="n">
        <f aca="false">(ROW()-6)/2</f>
        <v>221</v>
      </c>
      <c r="B448" s="100" t="n">
        <f aca="false">B447</f>
        <v>91</v>
      </c>
      <c r="C448" s="101" t="str">
        <f aca="false">C447</f>
        <v>質問登録画面</v>
      </c>
      <c r="D448" s="102" t="str">
        <f aca="false">D447</f>
        <v>質問登録画面の新規作成</v>
      </c>
      <c r="E448" s="74" t="str">
        <f aca="false">E446</f>
        <v>管理者</v>
      </c>
      <c r="F448" s="74" t="str">
        <f aca="false">F446</f>
        <v>中級</v>
      </c>
      <c r="G448" s="74" t="str">
        <f aca="false">G446</f>
        <v>B</v>
      </c>
      <c r="H448" s="103" t="s">
        <v>34</v>
      </c>
      <c r="I448" s="78" t="n">
        <f aca="false">変更管理台帳!$BW97</f>
        <v>3.48571428571429</v>
      </c>
      <c r="J448" s="79" t="s">
        <v>32</v>
      </c>
      <c r="K448" s="81" t="n">
        <f aca="false">IF($L446&lt;&gt;"",WORKDAY($L446,1,祝日・休校日!$B$3:$B$62),"")</f>
        <v>45391</v>
      </c>
      <c r="L448" s="81" t="n">
        <f aca="false">IF($K448&lt;&gt;"",WORKDAY($K448,$I448 -0.11,祝日・休校日!$B$3:$B$62),"")</f>
        <v>45394</v>
      </c>
      <c r="M448" s="76" t="n">
        <f aca="false">M447</f>
        <v>0</v>
      </c>
      <c r="N448" s="82" t="n">
        <f aca="false">IF(MAX(O448:DC448)&lt;&gt;0,IF(MAX(O449:DC449)/MAX(O448:DC448)=1,1,MAX(O449:DC449)/MAX(O448:DC448)),0)</f>
        <v>0</v>
      </c>
      <c r="O448" s="83"/>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5"/>
      <c r="AT448" s="86"/>
      <c r="AU448" s="84"/>
      <c r="AV448" s="84"/>
      <c r="AW448" s="84"/>
      <c r="AX448" s="84"/>
      <c r="AY448" s="84"/>
      <c r="AZ448" s="84"/>
      <c r="BA448" s="84"/>
      <c r="BB448" s="84"/>
      <c r="BC448" s="84"/>
      <c r="BD448" s="84"/>
      <c r="BE448" s="84"/>
      <c r="BF448" s="84"/>
      <c r="BG448" s="84"/>
      <c r="BH448" s="84"/>
      <c r="BI448" s="84"/>
      <c r="BJ448" s="84"/>
      <c r="BK448" s="84"/>
      <c r="BL448" s="84"/>
      <c r="BM448" s="84"/>
      <c r="BN448" s="84"/>
      <c r="BO448" s="84"/>
      <c r="BP448" s="84"/>
      <c r="BQ448" s="84"/>
      <c r="BR448" s="84"/>
      <c r="BS448" s="84"/>
      <c r="BT448" s="84"/>
      <c r="BU448" s="84"/>
      <c r="BV448" s="84"/>
      <c r="BW448" s="84"/>
      <c r="BX448" s="85"/>
      <c r="BY448" s="86"/>
      <c r="BZ448" s="84"/>
      <c r="CA448" s="84"/>
      <c r="CB448" s="84"/>
      <c r="CC448" s="84"/>
      <c r="CD448" s="84"/>
      <c r="CE448" s="84"/>
      <c r="CF448" s="84"/>
      <c r="CG448" s="84"/>
      <c r="CH448" s="84"/>
      <c r="CI448" s="84"/>
      <c r="CJ448" s="84"/>
      <c r="CK448" s="84"/>
      <c r="CL448" s="84"/>
      <c r="CM448" s="84"/>
      <c r="CN448" s="84"/>
      <c r="CO448" s="84"/>
      <c r="CP448" s="84"/>
      <c r="CQ448" s="84"/>
      <c r="CR448" s="84"/>
      <c r="CS448" s="84"/>
      <c r="CT448" s="84"/>
      <c r="CU448" s="84"/>
      <c r="CV448" s="84"/>
      <c r="CW448" s="84"/>
      <c r="CX448" s="84"/>
      <c r="CY448" s="84"/>
      <c r="CZ448" s="84"/>
      <c r="DA448" s="84"/>
      <c r="DB448" s="84"/>
      <c r="DC448" s="85"/>
    </row>
    <row r="449" customFormat="false" ht="18.75" hidden="true" customHeight="false" outlineLevel="0" collapsed="false">
      <c r="A449" s="104" t="n">
        <f aca="false">A448</f>
        <v>221</v>
      </c>
      <c r="B449" s="105" t="n">
        <f aca="false">B448</f>
        <v>91</v>
      </c>
      <c r="C449" s="106" t="str">
        <f aca="false">C448</f>
        <v>質問登録画面</v>
      </c>
      <c r="D449" s="107" t="str">
        <f aca="false">D448</f>
        <v>質問登録画面の新規作成</v>
      </c>
      <c r="E449" s="91" t="str">
        <f aca="false">E448</f>
        <v>管理者</v>
      </c>
      <c r="F449" s="91" t="str">
        <f aca="false">F448</f>
        <v>中級</v>
      </c>
      <c r="G449" s="91" t="str">
        <f aca="false">G448</f>
        <v>B</v>
      </c>
      <c r="H449" s="108" t="str">
        <f aca="false">H448</f>
        <v>試験</v>
      </c>
      <c r="I449" s="109" t="n">
        <f aca="false">I448</f>
        <v>3.48571428571429</v>
      </c>
      <c r="J449" s="94" t="s">
        <v>33</v>
      </c>
      <c r="K449" s="110"/>
      <c r="L449" s="96"/>
      <c r="M449" s="97" t="n">
        <f aca="false">M448</f>
        <v>0</v>
      </c>
      <c r="N449" s="98" t="n">
        <f aca="false">N448</f>
        <v>0</v>
      </c>
      <c r="O449" s="83"/>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5"/>
      <c r="AT449" s="86"/>
      <c r="AU449" s="84"/>
      <c r="AV449" s="84"/>
      <c r="AW449" s="84"/>
      <c r="AX449" s="84"/>
      <c r="AY449" s="84"/>
      <c r="AZ449" s="84"/>
      <c r="BA449" s="84"/>
      <c r="BB449" s="84"/>
      <c r="BC449" s="84"/>
      <c r="BD449" s="84"/>
      <c r="BE449" s="84"/>
      <c r="BF449" s="84"/>
      <c r="BG449" s="84"/>
      <c r="BH449" s="84"/>
      <c r="BI449" s="84"/>
      <c r="BJ449" s="84"/>
      <c r="BK449" s="84"/>
      <c r="BL449" s="84"/>
      <c r="BM449" s="84"/>
      <c r="BN449" s="84"/>
      <c r="BO449" s="84"/>
      <c r="BP449" s="84"/>
      <c r="BQ449" s="84"/>
      <c r="BR449" s="84"/>
      <c r="BS449" s="84"/>
      <c r="BT449" s="84"/>
      <c r="BU449" s="84"/>
      <c r="BV449" s="84"/>
      <c r="BW449" s="84"/>
      <c r="BX449" s="85"/>
      <c r="BY449" s="86"/>
      <c r="BZ449" s="84"/>
      <c r="CA449" s="84"/>
      <c r="CB449" s="84"/>
      <c r="CC449" s="84"/>
      <c r="CD449" s="84"/>
      <c r="CE449" s="84"/>
      <c r="CF449" s="84"/>
      <c r="CG449" s="84"/>
      <c r="CH449" s="84"/>
      <c r="CI449" s="84"/>
      <c r="CJ449" s="84"/>
      <c r="CK449" s="84"/>
      <c r="CL449" s="84"/>
      <c r="CM449" s="84"/>
      <c r="CN449" s="84"/>
      <c r="CO449" s="84"/>
      <c r="CP449" s="84"/>
      <c r="CQ449" s="84"/>
      <c r="CR449" s="84"/>
      <c r="CS449" s="84"/>
      <c r="CT449" s="84"/>
      <c r="CU449" s="84"/>
      <c r="CV449" s="84"/>
      <c r="CW449" s="84"/>
      <c r="CX449" s="84"/>
      <c r="CY449" s="84"/>
      <c r="CZ449" s="84"/>
      <c r="DA449" s="84"/>
      <c r="DB449" s="84"/>
      <c r="DC449" s="85"/>
    </row>
    <row r="450" customFormat="false" ht="24" hidden="true" customHeight="false" outlineLevel="0" collapsed="false">
      <c r="A450" s="70" t="n">
        <f aca="false">(ROW()-6)/2</f>
        <v>222</v>
      </c>
      <c r="B450" s="71" t="n">
        <f aca="false">変更管理台帳!$A98</f>
        <v>92</v>
      </c>
      <c r="C450" s="72" t="str">
        <f aca="false">変更管理台帳!$B98</f>
        <v>メールテンプレート選択画面</v>
      </c>
      <c r="D450" s="73" t="str">
        <f aca="false">変更管理台帳!$C98</f>
        <v>メールテンプレート選択画面の新規作成</v>
      </c>
      <c r="E450" s="74" t="str">
        <f aca="false">変更管理台帳!$G98</f>
        <v>管理者</v>
      </c>
      <c r="F450" s="75" t="str">
        <f aca="false">変更管理台帳!$K98</f>
        <v>初級</v>
      </c>
      <c r="G450" s="76" t="n">
        <f aca="false">変更管理台帳!$L98</f>
        <v>0</v>
      </c>
      <c r="H450" s="112" t="s">
        <v>36</v>
      </c>
      <c r="I450" s="78" t="n">
        <f aca="false">変更管理台帳!$AE98</f>
        <v>1.94285714285714</v>
      </c>
      <c r="J450" s="79" t="s">
        <v>32</v>
      </c>
      <c r="K450" s="80"/>
      <c r="L450" s="81" t="str">
        <f aca="false">IF($K450&lt;&gt;"",WORKDAY($K450,$I450 -0.11,祝日・休校日!$B$3:$B$62),"")</f>
        <v/>
      </c>
      <c r="M450" s="76"/>
      <c r="N450" s="82" t="n">
        <f aca="false">IF(MAX(O450:DC450)&lt;&gt;0,IF(MAX(O451:DC451)/MAX(O450:DC450)=1,1,MAX(O451:DC451)/MAX(O450:DC450)),0)</f>
        <v>0</v>
      </c>
      <c r="O450" s="83"/>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5"/>
      <c r="AT450" s="86"/>
      <c r="AU450" s="84"/>
      <c r="AV450" s="84"/>
      <c r="AW450" s="84"/>
      <c r="AX450" s="84"/>
      <c r="AY450" s="84"/>
      <c r="AZ450" s="84"/>
      <c r="BA450" s="84"/>
      <c r="BB450" s="84"/>
      <c r="BC450" s="84"/>
      <c r="BD450" s="84"/>
      <c r="BE450" s="84"/>
      <c r="BF450" s="84"/>
      <c r="BG450" s="84"/>
      <c r="BH450" s="84"/>
      <c r="BI450" s="84"/>
      <c r="BJ450" s="84"/>
      <c r="BK450" s="84"/>
      <c r="BL450" s="84"/>
      <c r="BM450" s="84"/>
      <c r="BN450" s="84"/>
      <c r="BO450" s="84"/>
      <c r="BP450" s="84"/>
      <c r="BQ450" s="84"/>
      <c r="BR450" s="84"/>
      <c r="BS450" s="84"/>
      <c r="BT450" s="84"/>
      <c r="BU450" s="84"/>
      <c r="BV450" s="84"/>
      <c r="BW450" s="84"/>
      <c r="BX450" s="85"/>
      <c r="BY450" s="86"/>
      <c r="BZ450" s="84"/>
      <c r="CA450" s="84"/>
      <c r="CB450" s="84"/>
      <c r="CC450" s="84"/>
      <c r="CD450" s="84"/>
      <c r="CE450" s="84"/>
      <c r="CF450" s="84"/>
      <c r="CG450" s="84"/>
      <c r="CH450" s="84"/>
      <c r="CI450" s="84"/>
      <c r="CJ450" s="84"/>
      <c r="CK450" s="84"/>
      <c r="CL450" s="84"/>
      <c r="CM450" s="84"/>
      <c r="CN450" s="84"/>
      <c r="CO450" s="84"/>
      <c r="CP450" s="84"/>
      <c r="CQ450" s="84"/>
      <c r="CR450" s="84"/>
      <c r="CS450" s="84"/>
      <c r="CT450" s="84"/>
      <c r="CU450" s="84"/>
      <c r="CV450" s="84"/>
      <c r="CW450" s="84"/>
      <c r="CX450" s="84"/>
      <c r="CY450" s="84"/>
      <c r="CZ450" s="84"/>
      <c r="DA450" s="84"/>
      <c r="DB450" s="84"/>
      <c r="DC450" s="85"/>
    </row>
    <row r="451" customFormat="false" ht="24" hidden="true" customHeight="false" outlineLevel="0" collapsed="false">
      <c r="A451" s="87" t="n">
        <f aca="false">A450</f>
        <v>222</v>
      </c>
      <c r="B451" s="88" t="n">
        <f aca="false">B450</f>
        <v>92</v>
      </c>
      <c r="C451" s="89" t="str">
        <f aca="false">C450</f>
        <v>メールテンプレート選択画面</v>
      </c>
      <c r="D451" s="90" t="str">
        <f aca="false">D450</f>
        <v>メールテンプレート選択画面の新規作成</v>
      </c>
      <c r="E451" s="91" t="str">
        <f aca="false">E450</f>
        <v>管理者</v>
      </c>
      <c r="F451" s="91" t="str">
        <f aca="false">F450</f>
        <v>初級</v>
      </c>
      <c r="G451" s="91" t="n">
        <f aca="false">G450</f>
        <v>0</v>
      </c>
      <c r="H451" s="113" t="str">
        <f aca="false">H450</f>
        <v>設計</v>
      </c>
      <c r="I451" s="93" t="n">
        <f aca="false">I450</f>
        <v>1.94285714285714</v>
      </c>
      <c r="J451" s="94" t="s">
        <v>33</v>
      </c>
      <c r="K451" s="95"/>
      <c r="L451" s="96"/>
      <c r="M451" s="97" t="n">
        <f aca="false">M450</f>
        <v>0</v>
      </c>
      <c r="N451" s="98" t="n">
        <f aca="false">N450</f>
        <v>0</v>
      </c>
      <c r="O451" s="83"/>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5"/>
      <c r="AT451" s="86"/>
      <c r="AU451" s="84"/>
      <c r="AV451" s="84"/>
      <c r="AW451" s="84"/>
      <c r="AX451" s="84"/>
      <c r="AY451" s="84"/>
      <c r="AZ451" s="84"/>
      <c r="BA451" s="84"/>
      <c r="BB451" s="84"/>
      <c r="BC451" s="84"/>
      <c r="BD451" s="84"/>
      <c r="BE451" s="84"/>
      <c r="BF451" s="84"/>
      <c r="BG451" s="84"/>
      <c r="BH451" s="84"/>
      <c r="BI451" s="84"/>
      <c r="BJ451" s="84"/>
      <c r="BK451" s="84"/>
      <c r="BL451" s="84"/>
      <c r="BM451" s="84"/>
      <c r="BN451" s="84"/>
      <c r="BO451" s="84"/>
      <c r="BP451" s="84"/>
      <c r="BQ451" s="84"/>
      <c r="BR451" s="84"/>
      <c r="BS451" s="84"/>
      <c r="BT451" s="84"/>
      <c r="BU451" s="84"/>
      <c r="BV451" s="84"/>
      <c r="BW451" s="84"/>
      <c r="BX451" s="85"/>
      <c r="BY451" s="86"/>
      <c r="BZ451" s="84"/>
      <c r="CA451" s="84"/>
      <c r="CB451" s="84"/>
      <c r="CC451" s="84"/>
      <c r="CD451" s="84"/>
      <c r="CE451" s="84"/>
      <c r="CF451" s="84"/>
      <c r="CG451" s="84"/>
      <c r="CH451" s="84"/>
      <c r="CI451" s="84"/>
      <c r="CJ451" s="84"/>
      <c r="CK451" s="84"/>
      <c r="CL451" s="84"/>
      <c r="CM451" s="84"/>
      <c r="CN451" s="84"/>
      <c r="CO451" s="84"/>
      <c r="CP451" s="84"/>
      <c r="CQ451" s="84"/>
      <c r="CR451" s="84"/>
      <c r="CS451" s="84"/>
      <c r="CT451" s="84"/>
      <c r="CU451" s="84"/>
      <c r="CV451" s="84"/>
      <c r="CW451" s="84"/>
      <c r="CX451" s="84"/>
      <c r="CY451" s="84"/>
      <c r="CZ451" s="84"/>
      <c r="DA451" s="84"/>
      <c r="DB451" s="84"/>
      <c r="DC451" s="85"/>
    </row>
    <row r="452" customFormat="false" ht="24" hidden="true" customHeight="false" outlineLevel="0" collapsed="false">
      <c r="A452" s="70" t="n">
        <f aca="false">(ROW()-6)/2</f>
        <v>223</v>
      </c>
      <c r="B452" s="100" t="n">
        <f aca="false">B451</f>
        <v>92</v>
      </c>
      <c r="C452" s="101" t="str">
        <f aca="false">C451</f>
        <v>メールテンプレート選択画面</v>
      </c>
      <c r="D452" s="102" t="str">
        <f aca="false">D451</f>
        <v>メールテンプレート選択画面の新規作成</v>
      </c>
      <c r="E452" s="74" t="str">
        <f aca="false">E450</f>
        <v>管理者</v>
      </c>
      <c r="F452" s="74" t="str">
        <f aca="false">F450</f>
        <v>初級</v>
      </c>
      <c r="G452" s="74" t="n">
        <f aca="false">G450</f>
        <v>0</v>
      </c>
      <c r="H452" s="77" t="s">
        <v>31</v>
      </c>
      <c r="I452" s="78" t="n">
        <f aca="false">変更管理台帳!$AX98</f>
        <v>2.65714285714286</v>
      </c>
      <c r="J452" s="79" t="s">
        <v>32</v>
      </c>
      <c r="K452" s="81" t="str">
        <f aca="false">IF($L450&lt;&gt;"",WORKDAY($L450,1,祝日・休校日!$B$3:$B$62),"")</f>
        <v/>
      </c>
      <c r="L452" s="81" t="str">
        <f aca="false">IF($K452&lt;&gt;"",WORKDAY($K452,$I452 -0.11,祝日・休校日!$B$3:$B$62),"")</f>
        <v/>
      </c>
      <c r="M452" s="76" t="n">
        <f aca="false">M451</f>
        <v>0</v>
      </c>
      <c r="N452" s="82" t="n">
        <f aca="false">IF(MAX(O452:DC452)&lt;&gt;0,IF(MAX(O453:DC453)/MAX(O452:DC452)=1,1,MAX(O453:DC453)/MAX(O452:DC452)),0)</f>
        <v>0</v>
      </c>
      <c r="O452" s="83"/>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5"/>
      <c r="AT452" s="86"/>
      <c r="AU452" s="84"/>
      <c r="AV452" s="84"/>
      <c r="AW452" s="84"/>
      <c r="AX452" s="84"/>
      <c r="AY452" s="84"/>
      <c r="AZ452" s="84"/>
      <c r="BA452" s="84"/>
      <c r="BB452" s="84"/>
      <c r="BC452" s="84"/>
      <c r="BD452" s="84"/>
      <c r="BE452" s="84"/>
      <c r="BF452" s="84"/>
      <c r="BG452" s="84"/>
      <c r="BH452" s="84"/>
      <c r="BI452" s="84"/>
      <c r="BJ452" s="84"/>
      <c r="BK452" s="84"/>
      <c r="BL452" s="84"/>
      <c r="BM452" s="84"/>
      <c r="BN452" s="84"/>
      <c r="BO452" s="84"/>
      <c r="BP452" s="84"/>
      <c r="BQ452" s="84"/>
      <c r="BR452" s="84"/>
      <c r="BS452" s="84"/>
      <c r="BT452" s="84"/>
      <c r="BU452" s="84"/>
      <c r="BV452" s="84"/>
      <c r="BW452" s="84"/>
      <c r="BX452" s="85"/>
      <c r="BY452" s="86"/>
      <c r="BZ452" s="84"/>
      <c r="CA452" s="84"/>
      <c r="CB452" s="84"/>
      <c r="CC452" s="84"/>
      <c r="CD452" s="84"/>
      <c r="CE452" s="84"/>
      <c r="CF452" s="84"/>
      <c r="CG452" s="84"/>
      <c r="CH452" s="84"/>
      <c r="CI452" s="84"/>
      <c r="CJ452" s="84"/>
      <c r="CK452" s="84"/>
      <c r="CL452" s="84"/>
      <c r="CM452" s="84"/>
      <c r="CN452" s="84"/>
      <c r="CO452" s="84"/>
      <c r="CP452" s="84"/>
      <c r="CQ452" s="84"/>
      <c r="CR452" s="84"/>
      <c r="CS452" s="84"/>
      <c r="CT452" s="84"/>
      <c r="CU452" s="84"/>
      <c r="CV452" s="84"/>
      <c r="CW452" s="84"/>
      <c r="CX452" s="84"/>
      <c r="CY452" s="84"/>
      <c r="CZ452" s="84"/>
      <c r="DA452" s="84"/>
      <c r="DB452" s="84"/>
      <c r="DC452" s="85"/>
    </row>
    <row r="453" customFormat="false" ht="24" hidden="true" customHeight="false" outlineLevel="0" collapsed="false">
      <c r="A453" s="87" t="n">
        <f aca="false">A452</f>
        <v>223</v>
      </c>
      <c r="B453" s="105" t="n">
        <f aca="false">B452</f>
        <v>92</v>
      </c>
      <c r="C453" s="106" t="str">
        <f aca="false">C452</f>
        <v>メールテンプレート選択画面</v>
      </c>
      <c r="D453" s="107" t="str">
        <f aca="false">D452</f>
        <v>メールテンプレート選択画面の新規作成</v>
      </c>
      <c r="E453" s="91" t="str">
        <f aca="false">E452</f>
        <v>管理者</v>
      </c>
      <c r="F453" s="91" t="str">
        <f aca="false">F452</f>
        <v>初級</v>
      </c>
      <c r="G453" s="91" t="n">
        <f aca="false">G452</f>
        <v>0</v>
      </c>
      <c r="H453" s="92" t="str">
        <f aca="false">H452</f>
        <v>製造</v>
      </c>
      <c r="I453" s="93" t="n">
        <f aca="false">I452</f>
        <v>2.65714285714286</v>
      </c>
      <c r="J453" s="94" t="s">
        <v>33</v>
      </c>
      <c r="K453" s="110"/>
      <c r="L453" s="96"/>
      <c r="M453" s="97" t="n">
        <f aca="false">M452</f>
        <v>0</v>
      </c>
      <c r="N453" s="98" t="n">
        <f aca="false">N452</f>
        <v>0</v>
      </c>
      <c r="O453" s="83"/>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5"/>
      <c r="AT453" s="86"/>
      <c r="AU453" s="84"/>
      <c r="AV453" s="84"/>
      <c r="AW453" s="84"/>
      <c r="AX453" s="84"/>
      <c r="AY453" s="84"/>
      <c r="AZ453" s="84"/>
      <c r="BA453" s="84"/>
      <c r="BB453" s="84"/>
      <c r="BC453" s="84"/>
      <c r="BD453" s="84"/>
      <c r="BE453" s="84"/>
      <c r="BF453" s="84"/>
      <c r="BG453" s="84"/>
      <c r="BH453" s="84"/>
      <c r="BI453" s="84"/>
      <c r="BJ453" s="84"/>
      <c r="BK453" s="84"/>
      <c r="BL453" s="84"/>
      <c r="BM453" s="84"/>
      <c r="BN453" s="84"/>
      <c r="BO453" s="84"/>
      <c r="BP453" s="84"/>
      <c r="BQ453" s="84"/>
      <c r="BR453" s="84"/>
      <c r="BS453" s="84"/>
      <c r="BT453" s="84"/>
      <c r="BU453" s="84"/>
      <c r="BV453" s="84"/>
      <c r="BW453" s="84"/>
      <c r="BX453" s="85"/>
      <c r="BY453" s="86"/>
      <c r="BZ453" s="84"/>
      <c r="CA453" s="84"/>
      <c r="CB453" s="84"/>
      <c r="CC453" s="84"/>
      <c r="CD453" s="84"/>
      <c r="CE453" s="84"/>
      <c r="CF453" s="84"/>
      <c r="CG453" s="84"/>
      <c r="CH453" s="84"/>
      <c r="CI453" s="84"/>
      <c r="CJ453" s="84"/>
      <c r="CK453" s="84"/>
      <c r="CL453" s="84"/>
      <c r="CM453" s="84"/>
      <c r="CN453" s="84"/>
      <c r="CO453" s="84"/>
      <c r="CP453" s="84"/>
      <c r="CQ453" s="84"/>
      <c r="CR453" s="84"/>
      <c r="CS453" s="84"/>
      <c r="CT453" s="84"/>
      <c r="CU453" s="84"/>
      <c r="CV453" s="84"/>
      <c r="CW453" s="84"/>
      <c r="CX453" s="84"/>
      <c r="CY453" s="84"/>
      <c r="CZ453" s="84"/>
      <c r="DA453" s="84"/>
      <c r="DB453" s="84"/>
      <c r="DC453" s="85"/>
    </row>
    <row r="454" customFormat="false" ht="24" hidden="true" customHeight="false" outlineLevel="0" collapsed="false">
      <c r="A454" s="99" t="n">
        <f aca="false">(ROW()-6)/2</f>
        <v>224</v>
      </c>
      <c r="B454" s="100" t="n">
        <f aca="false">B453</f>
        <v>92</v>
      </c>
      <c r="C454" s="101" t="str">
        <f aca="false">C453</f>
        <v>メールテンプレート選択画面</v>
      </c>
      <c r="D454" s="102" t="str">
        <f aca="false">D453</f>
        <v>メールテンプレート選択画面の新規作成</v>
      </c>
      <c r="E454" s="74" t="str">
        <f aca="false">E452</f>
        <v>管理者</v>
      </c>
      <c r="F454" s="74" t="str">
        <f aca="false">F452</f>
        <v>初級</v>
      </c>
      <c r="G454" s="74" t="n">
        <f aca="false">G452</f>
        <v>0</v>
      </c>
      <c r="H454" s="103" t="s">
        <v>34</v>
      </c>
      <c r="I454" s="78" t="n">
        <f aca="false">変更管理台帳!$BW98</f>
        <v>2.6</v>
      </c>
      <c r="J454" s="79" t="s">
        <v>32</v>
      </c>
      <c r="K454" s="81" t="str">
        <f aca="false">IF($L452&lt;&gt;"",WORKDAY($L452,1,祝日・休校日!$B$3:$B$62),"")</f>
        <v/>
      </c>
      <c r="L454" s="81" t="str">
        <f aca="false">IF($K454&lt;&gt;"",WORKDAY($K454,$I454 -0.11,祝日・休校日!$B$3:$B$62),"")</f>
        <v/>
      </c>
      <c r="M454" s="76" t="n">
        <f aca="false">M453</f>
        <v>0</v>
      </c>
      <c r="N454" s="82" t="n">
        <f aca="false">IF(MAX(O454:DC454)&lt;&gt;0,IF(MAX(O455:DC455)/MAX(O454:DC454)=1,1,MAX(O455:DC455)/MAX(O454:DC454)),0)</f>
        <v>0</v>
      </c>
      <c r="O454" s="83"/>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5"/>
      <c r="AT454" s="86"/>
      <c r="AU454" s="84"/>
      <c r="AV454" s="84"/>
      <c r="AW454" s="84"/>
      <c r="AX454" s="84"/>
      <c r="AY454" s="84"/>
      <c r="AZ454" s="84"/>
      <c r="BA454" s="84"/>
      <c r="BB454" s="84"/>
      <c r="BC454" s="84"/>
      <c r="BD454" s="84"/>
      <c r="BE454" s="84"/>
      <c r="BF454" s="84"/>
      <c r="BG454" s="84"/>
      <c r="BH454" s="84"/>
      <c r="BI454" s="84"/>
      <c r="BJ454" s="84"/>
      <c r="BK454" s="84"/>
      <c r="BL454" s="84"/>
      <c r="BM454" s="84"/>
      <c r="BN454" s="84"/>
      <c r="BO454" s="84"/>
      <c r="BP454" s="84"/>
      <c r="BQ454" s="84"/>
      <c r="BR454" s="84"/>
      <c r="BS454" s="84"/>
      <c r="BT454" s="84"/>
      <c r="BU454" s="84"/>
      <c r="BV454" s="84"/>
      <c r="BW454" s="84"/>
      <c r="BX454" s="85"/>
      <c r="BY454" s="86"/>
      <c r="BZ454" s="84"/>
      <c r="CA454" s="84"/>
      <c r="CB454" s="84"/>
      <c r="CC454" s="84"/>
      <c r="CD454" s="84"/>
      <c r="CE454" s="84"/>
      <c r="CF454" s="84"/>
      <c r="CG454" s="84"/>
      <c r="CH454" s="84"/>
      <c r="CI454" s="84"/>
      <c r="CJ454" s="84"/>
      <c r="CK454" s="84"/>
      <c r="CL454" s="84"/>
      <c r="CM454" s="84"/>
      <c r="CN454" s="84"/>
      <c r="CO454" s="84"/>
      <c r="CP454" s="84"/>
      <c r="CQ454" s="84"/>
      <c r="CR454" s="84"/>
      <c r="CS454" s="84"/>
      <c r="CT454" s="84"/>
      <c r="CU454" s="84"/>
      <c r="CV454" s="84"/>
      <c r="CW454" s="84"/>
      <c r="CX454" s="84"/>
      <c r="CY454" s="84"/>
      <c r="CZ454" s="84"/>
      <c r="DA454" s="84"/>
      <c r="DB454" s="84"/>
      <c r="DC454" s="85"/>
    </row>
    <row r="455" customFormat="false" ht="24" hidden="true" customHeight="false" outlineLevel="0" collapsed="false">
      <c r="A455" s="104" t="n">
        <f aca="false">A454</f>
        <v>224</v>
      </c>
      <c r="B455" s="105" t="n">
        <f aca="false">B454</f>
        <v>92</v>
      </c>
      <c r="C455" s="106" t="str">
        <f aca="false">C454</f>
        <v>メールテンプレート選択画面</v>
      </c>
      <c r="D455" s="107" t="str">
        <f aca="false">D454</f>
        <v>メールテンプレート選択画面の新規作成</v>
      </c>
      <c r="E455" s="91" t="str">
        <f aca="false">E454</f>
        <v>管理者</v>
      </c>
      <c r="F455" s="91" t="str">
        <f aca="false">F454</f>
        <v>初級</v>
      </c>
      <c r="G455" s="91" t="n">
        <f aca="false">G454</f>
        <v>0</v>
      </c>
      <c r="H455" s="108" t="str">
        <f aca="false">H454</f>
        <v>試験</v>
      </c>
      <c r="I455" s="109" t="n">
        <f aca="false">I454</f>
        <v>2.6</v>
      </c>
      <c r="J455" s="94" t="s">
        <v>33</v>
      </c>
      <c r="K455" s="110"/>
      <c r="L455" s="96"/>
      <c r="M455" s="97" t="n">
        <f aca="false">M454</f>
        <v>0</v>
      </c>
      <c r="N455" s="98" t="n">
        <f aca="false">N454</f>
        <v>0</v>
      </c>
      <c r="O455" s="83"/>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5"/>
      <c r="AT455" s="86"/>
      <c r="AU455" s="84"/>
      <c r="AV455" s="84"/>
      <c r="AW455" s="84"/>
      <c r="AX455" s="84"/>
      <c r="AY455" s="84"/>
      <c r="AZ455" s="84"/>
      <c r="BA455" s="84"/>
      <c r="BB455" s="84"/>
      <c r="BC455" s="84"/>
      <c r="BD455" s="84"/>
      <c r="BE455" s="84"/>
      <c r="BF455" s="84"/>
      <c r="BG455" s="84"/>
      <c r="BH455" s="84"/>
      <c r="BI455" s="84"/>
      <c r="BJ455" s="84"/>
      <c r="BK455" s="84"/>
      <c r="BL455" s="84"/>
      <c r="BM455" s="84"/>
      <c r="BN455" s="84"/>
      <c r="BO455" s="84"/>
      <c r="BP455" s="84"/>
      <c r="BQ455" s="84"/>
      <c r="BR455" s="84"/>
      <c r="BS455" s="84"/>
      <c r="BT455" s="84"/>
      <c r="BU455" s="84"/>
      <c r="BV455" s="84"/>
      <c r="BW455" s="84"/>
      <c r="BX455" s="85"/>
      <c r="BY455" s="86"/>
      <c r="BZ455" s="84"/>
      <c r="CA455" s="84"/>
      <c r="CB455" s="84"/>
      <c r="CC455" s="84"/>
      <c r="CD455" s="84"/>
      <c r="CE455" s="84"/>
      <c r="CF455" s="84"/>
      <c r="CG455" s="84"/>
      <c r="CH455" s="84"/>
      <c r="CI455" s="84"/>
      <c r="CJ455" s="84"/>
      <c r="CK455" s="84"/>
      <c r="CL455" s="84"/>
      <c r="CM455" s="84"/>
      <c r="CN455" s="84"/>
      <c r="CO455" s="84"/>
      <c r="CP455" s="84"/>
      <c r="CQ455" s="84"/>
      <c r="CR455" s="84"/>
      <c r="CS455" s="84"/>
      <c r="CT455" s="84"/>
      <c r="CU455" s="84"/>
      <c r="CV455" s="84"/>
      <c r="CW455" s="84"/>
      <c r="CX455" s="84"/>
      <c r="CY455" s="84"/>
      <c r="CZ455" s="84"/>
      <c r="DA455" s="84"/>
      <c r="DB455" s="84"/>
      <c r="DC455" s="85"/>
    </row>
    <row r="456" customFormat="false" ht="18.75" hidden="true" customHeight="false" outlineLevel="0" collapsed="false">
      <c r="A456" s="70" t="n">
        <f aca="false">(ROW()-6)/2</f>
        <v>225</v>
      </c>
      <c r="B456" s="71" t="n">
        <f aca="false">変更管理台帳!$A99</f>
        <v>93</v>
      </c>
      <c r="C456" s="72" t="str">
        <f aca="false">変更管理台帳!$B99</f>
        <v>テンプレート内容確認画面</v>
      </c>
      <c r="D456" s="73" t="str">
        <f aca="false">変更管理台帳!$C99</f>
        <v>テンプレート内容確認画面の新規作成</v>
      </c>
      <c r="E456" s="74" t="str">
        <f aca="false">変更管理台帳!$G99</f>
        <v>管理者</v>
      </c>
      <c r="F456" s="75" t="str">
        <f aca="false">変更管理台帳!$K99</f>
        <v>中級</v>
      </c>
      <c r="G456" s="76" t="str">
        <f aca="false">変更管理台帳!$L99</f>
        <v>B</v>
      </c>
      <c r="H456" s="112" t="s">
        <v>36</v>
      </c>
      <c r="I456" s="78" t="n">
        <f aca="false">変更管理台帳!$AE99</f>
        <v>2.48571428571429</v>
      </c>
      <c r="J456" s="79" t="s">
        <v>32</v>
      </c>
      <c r="K456" s="80" t="n">
        <v>45384</v>
      </c>
      <c r="L456" s="81" t="n">
        <f aca="false">IF($K456&lt;&gt;"",WORKDAY($K456,$I456 -0.11,祝日・休校日!$B$3:$B$62),"")</f>
        <v>45386</v>
      </c>
      <c r="M456" s="76"/>
      <c r="N456" s="82" t="n">
        <f aca="false">IF(MAX(O456:DC456)&lt;&gt;0,IF(MAX(O457:DC457)/MAX(O456:DC456)=1,1,MAX(O457:DC457)/MAX(O456:DC456)),0)</f>
        <v>0</v>
      </c>
      <c r="O456" s="83"/>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5"/>
      <c r="AT456" s="86"/>
      <c r="AU456" s="84"/>
      <c r="AV456" s="84"/>
      <c r="AW456" s="84"/>
      <c r="AX456" s="84"/>
      <c r="AY456" s="84"/>
      <c r="AZ456" s="84"/>
      <c r="BA456" s="84"/>
      <c r="BB456" s="84"/>
      <c r="BC456" s="84"/>
      <c r="BD456" s="84"/>
      <c r="BE456" s="84"/>
      <c r="BF456" s="84"/>
      <c r="BG456" s="84"/>
      <c r="BH456" s="84"/>
      <c r="BI456" s="84"/>
      <c r="BJ456" s="84"/>
      <c r="BK456" s="84"/>
      <c r="BL456" s="84"/>
      <c r="BM456" s="84"/>
      <c r="BN456" s="84"/>
      <c r="BO456" s="84"/>
      <c r="BP456" s="84"/>
      <c r="BQ456" s="84"/>
      <c r="BR456" s="84"/>
      <c r="BS456" s="84"/>
      <c r="BT456" s="84"/>
      <c r="BU456" s="84"/>
      <c r="BV456" s="84"/>
      <c r="BW456" s="84"/>
      <c r="BX456" s="85"/>
      <c r="BY456" s="86"/>
      <c r="BZ456" s="84"/>
      <c r="CA456" s="84"/>
      <c r="CB456" s="84"/>
      <c r="CC456" s="84"/>
      <c r="CD456" s="84"/>
      <c r="CE456" s="84"/>
      <c r="CF456" s="84"/>
      <c r="CG456" s="84"/>
      <c r="CH456" s="84"/>
      <c r="CI456" s="84"/>
      <c r="CJ456" s="84"/>
      <c r="CK456" s="84"/>
      <c r="CL456" s="84"/>
      <c r="CM456" s="84"/>
      <c r="CN456" s="84"/>
      <c r="CO456" s="84"/>
      <c r="CP456" s="84"/>
      <c r="CQ456" s="84"/>
      <c r="CR456" s="84"/>
      <c r="CS456" s="84"/>
      <c r="CT456" s="84"/>
      <c r="CU456" s="84"/>
      <c r="CV456" s="84"/>
      <c r="CW456" s="84"/>
      <c r="CX456" s="84"/>
      <c r="CY456" s="84"/>
      <c r="CZ456" s="84"/>
      <c r="DA456" s="84"/>
      <c r="DB456" s="84"/>
      <c r="DC456" s="85"/>
    </row>
    <row r="457" customFormat="false" ht="18.75" hidden="true" customHeight="false" outlineLevel="0" collapsed="false">
      <c r="A457" s="87" t="n">
        <f aca="false">A456</f>
        <v>225</v>
      </c>
      <c r="B457" s="88" t="n">
        <f aca="false">B456</f>
        <v>93</v>
      </c>
      <c r="C457" s="89" t="str">
        <f aca="false">C456</f>
        <v>テンプレート内容確認画面</v>
      </c>
      <c r="D457" s="90" t="str">
        <f aca="false">D456</f>
        <v>テンプレート内容確認画面の新規作成</v>
      </c>
      <c r="E457" s="91" t="str">
        <f aca="false">E456</f>
        <v>管理者</v>
      </c>
      <c r="F457" s="91" t="str">
        <f aca="false">F456</f>
        <v>中級</v>
      </c>
      <c r="G457" s="91" t="str">
        <f aca="false">G456</f>
        <v>B</v>
      </c>
      <c r="H457" s="113" t="str">
        <f aca="false">H456</f>
        <v>設計</v>
      </c>
      <c r="I457" s="93" t="n">
        <f aca="false">I456</f>
        <v>2.48571428571429</v>
      </c>
      <c r="J457" s="94" t="s">
        <v>33</v>
      </c>
      <c r="K457" s="95"/>
      <c r="L457" s="96"/>
      <c r="M457" s="97" t="n">
        <f aca="false">M456</f>
        <v>0</v>
      </c>
      <c r="N457" s="98" t="n">
        <f aca="false">N456</f>
        <v>0</v>
      </c>
      <c r="O457" s="83"/>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4"/>
      <c r="AN457" s="84"/>
      <c r="AO457" s="84"/>
      <c r="AP457" s="84"/>
      <c r="AQ457" s="84"/>
      <c r="AR457" s="84"/>
      <c r="AS457" s="85"/>
      <c r="AT457" s="86"/>
      <c r="AU457" s="84"/>
      <c r="AV457" s="84"/>
      <c r="AW457" s="84"/>
      <c r="AX457" s="84"/>
      <c r="AY457" s="84"/>
      <c r="AZ457" s="84"/>
      <c r="BA457" s="84"/>
      <c r="BB457" s="84"/>
      <c r="BC457" s="84"/>
      <c r="BD457" s="84"/>
      <c r="BE457" s="84"/>
      <c r="BF457" s="84"/>
      <c r="BG457" s="84"/>
      <c r="BH457" s="84"/>
      <c r="BI457" s="84"/>
      <c r="BJ457" s="84"/>
      <c r="BK457" s="84"/>
      <c r="BL457" s="84"/>
      <c r="BM457" s="84"/>
      <c r="BN457" s="84"/>
      <c r="BO457" s="84"/>
      <c r="BP457" s="84"/>
      <c r="BQ457" s="84"/>
      <c r="BR457" s="84"/>
      <c r="BS457" s="84"/>
      <c r="BT457" s="84"/>
      <c r="BU457" s="84"/>
      <c r="BV457" s="84"/>
      <c r="BW457" s="84"/>
      <c r="BX457" s="85"/>
      <c r="BY457" s="86"/>
      <c r="BZ457" s="84"/>
      <c r="CA457" s="84"/>
      <c r="CB457" s="84"/>
      <c r="CC457" s="84"/>
      <c r="CD457" s="84"/>
      <c r="CE457" s="84"/>
      <c r="CF457" s="84"/>
      <c r="CG457" s="84"/>
      <c r="CH457" s="84"/>
      <c r="CI457" s="84"/>
      <c r="CJ457" s="84"/>
      <c r="CK457" s="84"/>
      <c r="CL457" s="84"/>
      <c r="CM457" s="84"/>
      <c r="CN457" s="84"/>
      <c r="CO457" s="84"/>
      <c r="CP457" s="84"/>
      <c r="CQ457" s="84"/>
      <c r="CR457" s="84"/>
      <c r="CS457" s="84"/>
      <c r="CT457" s="84"/>
      <c r="CU457" s="84"/>
      <c r="CV457" s="84"/>
      <c r="CW457" s="84"/>
      <c r="CX457" s="84"/>
      <c r="CY457" s="84"/>
      <c r="CZ457" s="84"/>
      <c r="DA457" s="84"/>
      <c r="DB457" s="84"/>
      <c r="DC457" s="85"/>
    </row>
    <row r="458" customFormat="false" ht="18.75" hidden="true" customHeight="false" outlineLevel="0" collapsed="false">
      <c r="A458" s="70" t="n">
        <f aca="false">(ROW()-6)/2</f>
        <v>226</v>
      </c>
      <c r="B458" s="100" t="n">
        <f aca="false">B457</f>
        <v>93</v>
      </c>
      <c r="C458" s="101" t="str">
        <f aca="false">C457</f>
        <v>テンプレート内容確認画面</v>
      </c>
      <c r="D458" s="102" t="str">
        <f aca="false">D457</f>
        <v>テンプレート内容確認画面の新規作成</v>
      </c>
      <c r="E458" s="74" t="str">
        <f aca="false">E456</f>
        <v>管理者</v>
      </c>
      <c r="F458" s="74" t="str">
        <f aca="false">F456</f>
        <v>中級</v>
      </c>
      <c r="G458" s="74" t="str">
        <f aca="false">G456</f>
        <v>B</v>
      </c>
      <c r="H458" s="77" t="s">
        <v>31</v>
      </c>
      <c r="I458" s="78" t="n">
        <f aca="false">変更管理台帳!$AX99</f>
        <v>3.6</v>
      </c>
      <c r="J458" s="79" t="s">
        <v>32</v>
      </c>
      <c r="K458" s="81" t="n">
        <f aca="false">IF($L456&lt;&gt;"",WORKDAY($L456,1,祝日・休校日!$B$3:$B$62),"")</f>
        <v>45387</v>
      </c>
      <c r="L458" s="81" t="n">
        <f aca="false">IF($K458&lt;&gt;"",WORKDAY($K458,$I458 -0.11,祝日・休校日!$B$3:$B$62),"")</f>
        <v>45392</v>
      </c>
      <c r="M458" s="76" t="n">
        <f aca="false">M457</f>
        <v>0</v>
      </c>
      <c r="N458" s="82" t="n">
        <f aca="false">IF(MAX(O458:DC458)&lt;&gt;0,IF(MAX(O459:DC459)/MAX(O458:DC458)=1,1,MAX(O459:DC459)/MAX(O458:DC458)),0)</f>
        <v>0</v>
      </c>
      <c r="O458" s="83"/>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5"/>
      <c r="AT458" s="86"/>
      <c r="AU458" s="84"/>
      <c r="AV458" s="84"/>
      <c r="AW458" s="84"/>
      <c r="AX458" s="84"/>
      <c r="AY458" s="84"/>
      <c r="AZ458" s="84"/>
      <c r="BA458" s="84"/>
      <c r="BB458" s="84"/>
      <c r="BC458" s="84"/>
      <c r="BD458" s="84"/>
      <c r="BE458" s="84"/>
      <c r="BF458" s="84"/>
      <c r="BG458" s="84"/>
      <c r="BH458" s="84"/>
      <c r="BI458" s="84"/>
      <c r="BJ458" s="84"/>
      <c r="BK458" s="84"/>
      <c r="BL458" s="84"/>
      <c r="BM458" s="84"/>
      <c r="BN458" s="84"/>
      <c r="BO458" s="84"/>
      <c r="BP458" s="84"/>
      <c r="BQ458" s="84"/>
      <c r="BR458" s="84"/>
      <c r="BS458" s="84"/>
      <c r="BT458" s="84"/>
      <c r="BU458" s="84"/>
      <c r="BV458" s="84"/>
      <c r="BW458" s="84"/>
      <c r="BX458" s="85"/>
      <c r="BY458" s="86"/>
      <c r="BZ458" s="84"/>
      <c r="CA458" s="84"/>
      <c r="CB458" s="84"/>
      <c r="CC458" s="84"/>
      <c r="CD458" s="84"/>
      <c r="CE458" s="84"/>
      <c r="CF458" s="84"/>
      <c r="CG458" s="84"/>
      <c r="CH458" s="84"/>
      <c r="CI458" s="84"/>
      <c r="CJ458" s="84"/>
      <c r="CK458" s="84"/>
      <c r="CL458" s="84"/>
      <c r="CM458" s="84"/>
      <c r="CN458" s="84"/>
      <c r="CO458" s="84"/>
      <c r="CP458" s="84"/>
      <c r="CQ458" s="84"/>
      <c r="CR458" s="84"/>
      <c r="CS458" s="84"/>
      <c r="CT458" s="84"/>
      <c r="CU458" s="84"/>
      <c r="CV458" s="84"/>
      <c r="CW458" s="84"/>
      <c r="CX458" s="84"/>
      <c r="CY458" s="84"/>
      <c r="CZ458" s="84"/>
      <c r="DA458" s="84"/>
      <c r="DB458" s="84"/>
      <c r="DC458" s="85"/>
    </row>
    <row r="459" customFormat="false" ht="18.75" hidden="true" customHeight="false" outlineLevel="0" collapsed="false">
      <c r="A459" s="87" t="n">
        <f aca="false">A458</f>
        <v>226</v>
      </c>
      <c r="B459" s="105" t="n">
        <f aca="false">B458</f>
        <v>93</v>
      </c>
      <c r="C459" s="106" t="str">
        <f aca="false">C458</f>
        <v>テンプレート内容確認画面</v>
      </c>
      <c r="D459" s="107" t="str">
        <f aca="false">D458</f>
        <v>テンプレート内容確認画面の新規作成</v>
      </c>
      <c r="E459" s="91" t="str">
        <f aca="false">E458</f>
        <v>管理者</v>
      </c>
      <c r="F459" s="91" t="str">
        <f aca="false">F458</f>
        <v>中級</v>
      </c>
      <c r="G459" s="91" t="str">
        <f aca="false">G458</f>
        <v>B</v>
      </c>
      <c r="H459" s="92" t="str">
        <f aca="false">H458</f>
        <v>製造</v>
      </c>
      <c r="I459" s="93" t="n">
        <f aca="false">I458</f>
        <v>3.6</v>
      </c>
      <c r="J459" s="94" t="s">
        <v>33</v>
      </c>
      <c r="K459" s="110"/>
      <c r="L459" s="96"/>
      <c r="M459" s="97" t="n">
        <f aca="false">M458</f>
        <v>0</v>
      </c>
      <c r="N459" s="98" t="n">
        <f aca="false">N458</f>
        <v>0</v>
      </c>
      <c r="O459" s="83"/>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5"/>
      <c r="AT459" s="86"/>
      <c r="AU459" s="84"/>
      <c r="AV459" s="84"/>
      <c r="AW459" s="84"/>
      <c r="AX459" s="84"/>
      <c r="AY459" s="84"/>
      <c r="AZ459" s="84"/>
      <c r="BA459" s="84"/>
      <c r="BB459" s="84"/>
      <c r="BC459" s="84"/>
      <c r="BD459" s="84"/>
      <c r="BE459" s="84"/>
      <c r="BF459" s="84"/>
      <c r="BG459" s="84"/>
      <c r="BH459" s="84"/>
      <c r="BI459" s="84"/>
      <c r="BJ459" s="84"/>
      <c r="BK459" s="84"/>
      <c r="BL459" s="84"/>
      <c r="BM459" s="84"/>
      <c r="BN459" s="84"/>
      <c r="BO459" s="84"/>
      <c r="BP459" s="84"/>
      <c r="BQ459" s="84"/>
      <c r="BR459" s="84"/>
      <c r="BS459" s="84"/>
      <c r="BT459" s="84"/>
      <c r="BU459" s="84"/>
      <c r="BV459" s="84"/>
      <c r="BW459" s="84"/>
      <c r="BX459" s="85"/>
      <c r="BY459" s="86"/>
      <c r="BZ459" s="84"/>
      <c r="CA459" s="84"/>
      <c r="CB459" s="84"/>
      <c r="CC459" s="84"/>
      <c r="CD459" s="84"/>
      <c r="CE459" s="84"/>
      <c r="CF459" s="84"/>
      <c r="CG459" s="84"/>
      <c r="CH459" s="84"/>
      <c r="CI459" s="84"/>
      <c r="CJ459" s="84"/>
      <c r="CK459" s="84"/>
      <c r="CL459" s="84"/>
      <c r="CM459" s="84"/>
      <c r="CN459" s="84"/>
      <c r="CO459" s="84"/>
      <c r="CP459" s="84"/>
      <c r="CQ459" s="84"/>
      <c r="CR459" s="84"/>
      <c r="CS459" s="84"/>
      <c r="CT459" s="84"/>
      <c r="CU459" s="84"/>
      <c r="CV459" s="84"/>
      <c r="CW459" s="84"/>
      <c r="CX459" s="84"/>
      <c r="CY459" s="84"/>
      <c r="CZ459" s="84"/>
      <c r="DA459" s="84"/>
      <c r="DB459" s="84"/>
      <c r="DC459" s="85"/>
    </row>
    <row r="460" customFormat="false" ht="18.75" hidden="true" customHeight="false" outlineLevel="0" collapsed="false">
      <c r="A460" s="99" t="n">
        <f aca="false">(ROW()-6)/2</f>
        <v>227</v>
      </c>
      <c r="B460" s="100" t="n">
        <f aca="false">B459</f>
        <v>93</v>
      </c>
      <c r="C460" s="101" t="str">
        <f aca="false">C459</f>
        <v>テンプレート内容確認画面</v>
      </c>
      <c r="D460" s="102" t="str">
        <f aca="false">D459</f>
        <v>テンプレート内容確認画面の新規作成</v>
      </c>
      <c r="E460" s="74" t="str">
        <f aca="false">E458</f>
        <v>管理者</v>
      </c>
      <c r="F460" s="74" t="str">
        <f aca="false">F458</f>
        <v>中級</v>
      </c>
      <c r="G460" s="74" t="str">
        <f aca="false">G458</f>
        <v>B</v>
      </c>
      <c r="H460" s="103" t="s">
        <v>34</v>
      </c>
      <c r="I460" s="78" t="n">
        <f aca="false">変更管理台帳!$BW99</f>
        <v>2.62857142857143</v>
      </c>
      <c r="J460" s="79" t="s">
        <v>32</v>
      </c>
      <c r="K460" s="81" t="n">
        <f aca="false">IF($L458&lt;&gt;"",WORKDAY($L458,1,祝日・休校日!$B$3:$B$62),"")</f>
        <v>45393</v>
      </c>
      <c r="L460" s="81" t="n">
        <f aca="false">IF($K460&lt;&gt;"",WORKDAY($K460,$I460 -0.11,祝日・休校日!$B$3:$B$62),"")</f>
        <v>45397</v>
      </c>
      <c r="M460" s="76" t="n">
        <f aca="false">M459</f>
        <v>0</v>
      </c>
      <c r="N460" s="82" t="n">
        <f aca="false">IF(MAX(O460:DC460)&lt;&gt;0,IF(MAX(O461:DC461)/MAX(O460:DC460)=1,1,MAX(O461:DC461)/MAX(O460:DC460)),0)</f>
        <v>0</v>
      </c>
      <c r="O460" s="83"/>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5"/>
      <c r="AT460" s="86"/>
      <c r="AU460" s="84"/>
      <c r="AV460" s="84"/>
      <c r="AW460" s="84"/>
      <c r="AX460" s="84"/>
      <c r="AY460" s="84"/>
      <c r="AZ460" s="84"/>
      <c r="BA460" s="84"/>
      <c r="BB460" s="84"/>
      <c r="BC460" s="84"/>
      <c r="BD460" s="84"/>
      <c r="BE460" s="84"/>
      <c r="BF460" s="84"/>
      <c r="BG460" s="84"/>
      <c r="BH460" s="84"/>
      <c r="BI460" s="84"/>
      <c r="BJ460" s="84"/>
      <c r="BK460" s="84"/>
      <c r="BL460" s="84"/>
      <c r="BM460" s="84"/>
      <c r="BN460" s="84"/>
      <c r="BO460" s="84"/>
      <c r="BP460" s="84"/>
      <c r="BQ460" s="84"/>
      <c r="BR460" s="84"/>
      <c r="BS460" s="84"/>
      <c r="BT460" s="84"/>
      <c r="BU460" s="84"/>
      <c r="BV460" s="84"/>
      <c r="BW460" s="84"/>
      <c r="BX460" s="85"/>
      <c r="BY460" s="86"/>
      <c r="BZ460" s="84"/>
      <c r="CA460" s="84"/>
      <c r="CB460" s="84"/>
      <c r="CC460" s="84"/>
      <c r="CD460" s="84"/>
      <c r="CE460" s="84"/>
      <c r="CF460" s="84"/>
      <c r="CG460" s="84"/>
      <c r="CH460" s="84"/>
      <c r="CI460" s="84"/>
      <c r="CJ460" s="84"/>
      <c r="CK460" s="84"/>
      <c r="CL460" s="84"/>
      <c r="CM460" s="84"/>
      <c r="CN460" s="84"/>
      <c r="CO460" s="84"/>
      <c r="CP460" s="84"/>
      <c r="CQ460" s="84"/>
      <c r="CR460" s="84"/>
      <c r="CS460" s="84"/>
      <c r="CT460" s="84"/>
      <c r="CU460" s="84"/>
      <c r="CV460" s="84"/>
      <c r="CW460" s="84"/>
      <c r="CX460" s="84"/>
      <c r="CY460" s="84"/>
      <c r="CZ460" s="84"/>
      <c r="DA460" s="84"/>
      <c r="DB460" s="84"/>
      <c r="DC460" s="85"/>
    </row>
    <row r="461" customFormat="false" ht="18.75" hidden="true" customHeight="false" outlineLevel="0" collapsed="false">
      <c r="A461" s="104" t="n">
        <f aca="false">A460</f>
        <v>227</v>
      </c>
      <c r="B461" s="105" t="n">
        <f aca="false">B460</f>
        <v>93</v>
      </c>
      <c r="C461" s="106" t="str">
        <f aca="false">C460</f>
        <v>テンプレート内容確認画面</v>
      </c>
      <c r="D461" s="107" t="str">
        <f aca="false">D460</f>
        <v>テンプレート内容確認画面の新規作成</v>
      </c>
      <c r="E461" s="91" t="str">
        <f aca="false">E460</f>
        <v>管理者</v>
      </c>
      <c r="F461" s="91" t="str">
        <f aca="false">F460</f>
        <v>中級</v>
      </c>
      <c r="G461" s="91" t="str">
        <f aca="false">G460</f>
        <v>B</v>
      </c>
      <c r="H461" s="108" t="str">
        <f aca="false">H460</f>
        <v>試験</v>
      </c>
      <c r="I461" s="109" t="n">
        <f aca="false">I460</f>
        <v>2.62857142857143</v>
      </c>
      <c r="J461" s="94" t="s">
        <v>33</v>
      </c>
      <c r="K461" s="110"/>
      <c r="L461" s="96"/>
      <c r="M461" s="97" t="n">
        <f aca="false">M460</f>
        <v>0</v>
      </c>
      <c r="N461" s="98" t="n">
        <f aca="false">N460</f>
        <v>0</v>
      </c>
      <c r="O461" s="83"/>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5"/>
      <c r="AT461" s="86"/>
      <c r="AU461" s="84"/>
      <c r="AV461" s="84"/>
      <c r="AW461" s="84"/>
      <c r="AX461" s="84"/>
      <c r="AY461" s="84"/>
      <c r="AZ461" s="84"/>
      <c r="BA461" s="84"/>
      <c r="BB461" s="84"/>
      <c r="BC461" s="84"/>
      <c r="BD461" s="84"/>
      <c r="BE461" s="84"/>
      <c r="BF461" s="84"/>
      <c r="BG461" s="84"/>
      <c r="BH461" s="84"/>
      <c r="BI461" s="84"/>
      <c r="BJ461" s="84"/>
      <c r="BK461" s="84"/>
      <c r="BL461" s="84"/>
      <c r="BM461" s="84"/>
      <c r="BN461" s="84"/>
      <c r="BO461" s="84"/>
      <c r="BP461" s="84"/>
      <c r="BQ461" s="84"/>
      <c r="BR461" s="84"/>
      <c r="BS461" s="84"/>
      <c r="BT461" s="84"/>
      <c r="BU461" s="84"/>
      <c r="BV461" s="84"/>
      <c r="BW461" s="84"/>
      <c r="BX461" s="85"/>
      <c r="BY461" s="86"/>
      <c r="BZ461" s="84"/>
      <c r="CA461" s="84"/>
      <c r="CB461" s="84"/>
      <c r="CC461" s="84"/>
      <c r="CD461" s="84"/>
      <c r="CE461" s="84"/>
      <c r="CF461" s="84"/>
      <c r="CG461" s="84"/>
      <c r="CH461" s="84"/>
      <c r="CI461" s="84"/>
      <c r="CJ461" s="84"/>
      <c r="CK461" s="84"/>
      <c r="CL461" s="84"/>
      <c r="CM461" s="84"/>
      <c r="CN461" s="84"/>
      <c r="CO461" s="84"/>
      <c r="CP461" s="84"/>
      <c r="CQ461" s="84"/>
      <c r="CR461" s="84"/>
      <c r="CS461" s="84"/>
      <c r="CT461" s="84"/>
      <c r="CU461" s="84"/>
      <c r="CV461" s="84"/>
      <c r="CW461" s="84"/>
      <c r="CX461" s="84"/>
      <c r="CY461" s="84"/>
      <c r="CZ461" s="84"/>
      <c r="DA461" s="84"/>
      <c r="DB461" s="84"/>
      <c r="DC461" s="85"/>
    </row>
    <row r="462" customFormat="false" ht="18.75" hidden="true" customHeight="false" outlineLevel="0" collapsed="false">
      <c r="A462" s="70" t="n">
        <f aca="false">(ROW()-6)/2</f>
        <v>228</v>
      </c>
      <c r="B462" s="71" t="n">
        <f aca="false">変更管理台帳!$A100</f>
        <v>94</v>
      </c>
      <c r="C462" s="72" t="str">
        <f aca="false">変更管理台帳!$B100</f>
        <v>メール送信キュー一覧画面</v>
      </c>
      <c r="D462" s="73" t="str">
        <f aca="false">変更管理台帳!$C100</f>
        <v>メール送信キュー一覧画面の新規作成</v>
      </c>
      <c r="E462" s="74" t="str">
        <f aca="false">変更管理台帳!$G100</f>
        <v>管理者</v>
      </c>
      <c r="F462" s="75" t="str">
        <f aca="false">変更管理台帳!$K100</f>
        <v>中級</v>
      </c>
      <c r="G462" s="76" t="n">
        <f aca="false">変更管理台帳!$L100</f>
        <v>0</v>
      </c>
      <c r="H462" s="112" t="s">
        <v>36</v>
      </c>
      <c r="I462" s="78" t="n">
        <f aca="false">変更管理台帳!$AE100</f>
        <v>3.04285714285714</v>
      </c>
      <c r="J462" s="79" t="s">
        <v>32</v>
      </c>
      <c r="K462" s="80"/>
      <c r="L462" s="81" t="str">
        <f aca="false">IF($K462&lt;&gt;"",WORKDAY($K462,$I462 -0.11,祝日・休校日!$B$3:$B$62),"")</f>
        <v/>
      </c>
      <c r="M462" s="76"/>
      <c r="N462" s="82" t="n">
        <f aca="false">IF(MAX(O462:DC462)&lt;&gt;0,IF(MAX(O463:DC463)/MAX(O462:DC462)=1,1,MAX(O463:DC463)/MAX(O462:DC462)),0)</f>
        <v>0</v>
      </c>
      <c r="O462" s="83"/>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5"/>
      <c r="AT462" s="86"/>
      <c r="AU462" s="84"/>
      <c r="AV462" s="84"/>
      <c r="AW462" s="84"/>
      <c r="AX462" s="84"/>
      <c r="AY462" s="84"/>
      <c r="AZ462" s="84"/>
      <c r="BA462" s="84"/>
      <c r="BB462" s="84"/>
      <c r="BC462" s="84"/>
      <c r="BD462" s="84"/>
      <c r="BE462" s="84"/>
      <c r="BF462" s="84"/>
      <c r="BG462" s="84"/>
      <c r="BH462" s="84"/>
      <c r="BI462" s="84"/>
      <c r="BJ462" s="84"/>
      <c r="BK462" s="84"/>
      <c r="BL462" s="84"/>
      <c r="BM462" s="84"/>
      <c r="BN462" s="84"/>
      <c r="BO462" s="84"/>
      <c r="BP462" s="84"/>
      <c r="BQ462" s="84"/>
      <c r="BR462" s="84"/>
      <c r="BS462" s="84"/>
      <c r="BT462" s="84"/>
      <c r="BU462" s="84"/>
      <c r="BV462" s="84"/>
      <c r="BW462" s="84"/>
      <c r="BX462" s="85"/>
      <c r="BY462" s="86"/>
      <c r="BZ462" s="84"/>
      <c r="CA462" s="84"/>
      <c r="CB462" s="84"/>
      <c r="CC462" s="84"/>
      <c r="CD462" s="84"/>
      <c r="CE462" s="84"/>
      <c r="CF462" s="84"/>
      <c r="CG462" s="84"/>
      <c r="CH462" s="84"/>
      <c r="CI462" s="84"/>
      <c r="CJ462" s="84"/>
      <c r="CK462" s="84"/>
      <c r="CL462" s="84"/>
      <c r="CM462" s="84"/>
      <c r="CN462" s="84"/>
      <c r="CO462" s="84"/>
      <c r="CP462" s="84"/>
      <c r="CQ462" s="84"/>
      <c r="CR462" s="84"/>
      <c r="CS462" s="84"/>
      <c r="CT462" s="84"/>
      <c r="CU462" s="84"/>
      <c r="CV462" s="84"/>
      <c r="CW462" s="84"/>
      <c r="CX462" s="84"/>
      <c r="CY462" s="84"/>
      <c r="CZ462" s="84"/>
      <c r="DA462" s="84"/>
      <c r="DB462" s="84"/>
      <c r="DC462" s="85"/>
    </row>
    <row r="463" customFormat="false" ht="18.75" hidden="true" customHeight="false" outlineLevel="0" collapsed="false">
      <c r="A463" s="87" t="n">
        <f aca="false">A462</f>
        <v>228</v>
      </c>
      <c r="B463" s="88" t="n">
        <f aca="false">B462</f>
        <v>94</v>
      </c>
      <c r="C463" s="89" t="str">
        <f aca="false">C462</f>
        <v>メール送信キュー一覧画面</v>
      </c>
      <c r="D463" s="90" t="str">
        <f aca="false">D462</f>
        <v>メール送信キュー一覧画面の新規作成</v>
      </c>
      <c r="E463" s="91" t="str">
        <f aca="false">E462</f>
        <v>管理者</v>
      </c>
      <c r="F463" s="91" t="str">
        <f aca="false">F462</f>
        <v>中級</v>
      </c>
      <c r="G463" s="91" t="n">
        <f aca="false">G462</f>
        <v>0</v>
      </c>
      <c r="H463" s="113" t="str">
        <f aca="false">H462</f>
        <v>設計</v>
      </c>
      <c r="I463" s="93" t="n">
        <f aca="false">I462</f>
        <v>3.04285714285714</v>
      </c>
      <c r="J463" s="94" t="s">
        <v>33</v>
      </c>
      <c r="K463" s="95"/>
      <c r="L463" s="96"/>
      <c r="M463" s="97" t="n">
        <f aca="false">M462</f>
        <v>0</v>
      </c>
      <c r="N463" s="98" t="n">
        <f aca="false">N462</f>
        <v>0</v>
      </c>
      <c r="O463" s="83"/>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5"/>
      <c r="AT463" s="86"/>
      <c r="AU463" s="84"/>
      <c r="AV463" s="84"/>
      <c r="AW463" s="84"/>
      <c r="AX463" s="84"/>
      <c r="AY463" s="84"/>
      <c r="AZ463" s="84"/>
      <c r="BA463" s="84"/>
      <c r="BB463" s="84"/>
      <c r="BC463" s="84"/>
      <c r="BD463" s="84"/>
      <c r="BE463" s="84"/>
      <c r="BF463" s="84"/>
      <c r="BG463" s="84"/>
      <c r="BH463" s="84"/>
      <c r="BI463" s="84"/>
      <c r="BJ463" s="84"/>
      <c r="BK463" s="84"/>
      <c r="BL463" s="84"/>
      <c r="BM463" s="84"/>
      <c r="BN463" s="84"/>
      <c r="BO463" s="84"/>
      <c r="BP463" s="84"/>
      <c r="BQ463" s="84"/>
      <c r="BR463" s="84"/>
      <c r="BS463" s="84"/>
      <c r="BT463" s="84"/>
      <c r="BU463" s="84"/>
      <c r="BV463" s="84"/>
      <c r="BW463" s="84"/>
      <c r="BX463" s="85"/>
      <c r="BY463" s="86"/>
      <c r="BZ463" s="84"/>
      <c r="CA463" s="84"/>
      <c r="CB463" s="84"/>
      <c r="CC463" s="84"/>
      <c r="CD463" s="84"/>
      <c r="CE463" s="84"/>
      <c r="CF463" s="84"/>
      <c r="CG463" s="84"/>
      <c r="CH463" s="84"/>
      <c r="CI463" s="84"/>
      <c r="CJ463" s="84"/>
      <c r="CK463" s="84"/>
      <c r="CL463" s="84"/>
      <c r="CM463" s="84"/>
      <c r="CN463" s="84"/>
      <c r="CO463" s="84"/>
      <c r="CP463" s="84"/>
      <c r="CQ463" s="84"/>
      <c r="CR463" s="84"/>
      <c r="CS463" s="84"/>
      <c r="CT463" s="84"/>
      <c r="CU463" s="84"/>
      <c r="CV463" s="84"/>
      <c r="CW463" s="84"/>
      <c r="CX463" s="84"/>
      <c r="CY463" s="84"/>
      <c r="CZ463" s="84"/>
      <c r="DA463" s="84"/>
      <c r="DB463" s="84"/>
      <c r="DC463" s="85"/>
    </row>
    <row r="464" customFormat="false" ht="18.75" hidden="true" customHeight="false" outlineLevel="0" collapsed="false">
      <c r="A464" s="70" t="n">
        <f aca="false">(ROW()-6)/2</f>
        <v>229</v>
      </c>
      <c r="B464" s="100" t="n">
        <f aca="false">B463</f>
        <v>94</v>
      </c>
      <c r="C464" s="101" t="str">
        <f aca="false">C463</f>
        <v>メール送信キュー一覧画面</v>
      </c>
      <c r="D464" s="102" t="str">
        <f aca="false">D463</f>
        <v>メール送信キュー一覧画面の新規作成</v>
      </c>
      <c r="E464" s="74" t="str">
        <f aca="false">E462</f>
        <v>管理者</v>
      </c>
      <c r="F464" s="74" t="str">
        <f aca="false">F462</f>
        <v>中級</v>
      </c>
      <c r="G464" s="74" t="n">
        <f aca="false">G462</f>
        <v>0</v>
      </c>
      <c r="H464" s="77" t="s">
        <v>31</v>
      </c>
      <c r="I464" s="78" t="n">
        <f aca="false">変更管理台帳!$AX100</f>
        <v>3.51428571428571</v>
      </c>
      <c r="J464" s="79" t="s">
        <v>32</v>
      </c>
      <c r="K464" s="81" t="str">
        <f aca="false">IF($L462&lt;&gt;"",WORKDAY($L462,1,祝日・休校日!$B$3:$B$62),"")</f>
        <v/>
      </c>
      <c r="L464" s="81" t="str">
        <f aca="false">IF($K464&lt;&gt;"",WORKDAY($K464,$I464 -0.11,祝日・休校日!$B$3:$B$62),"")</f>
        <v/>
      </c>
      <c r="M464" s="76" t="n">
        <f aca="false">M463</f>
        <v>0</v>
      </c>
      <c r="N464" s="82" t="n">
        <f aca="false">IF(MAX(O464:DC464)&lt;&gt;0,IF(MAX(O465:DC465)/MAX(O464:DC464)=1,1,MAX(O465:DC465)/MAX(O464:DC464)),0)</f>
        <v>0</v>
      </c>
      <c r="O464" s="83"/>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5"/>
      <c r="AT464" s="86"/>
      <c r="AU464" s="84"/>
      <c r="AV464" s="84"/>
      <c r="AW464" s="84"/>
      <c r="AX464" s="84"/>
      <c r="AY464" s="84"/>
      <c r="AZ464" s="84"/>
      <c r="BA464" s="84"/>
      <c r="BB464" s="84"/>
      <c r="BC464" s="84"/>
      <c r="BD464" s="84"/>
      <c r="BE464" s="84"/>
      <c r="BF464" s="84"/>
      <c r="BG464" s="84"/>
      <c r="BH464" s="84"/>
      <c r="BI464" s="84"/>
      <c r="BJ464" s="84"/>
      <c r="BK464" s="84"/>
      <c r="BL464" s="84"/>
      <c r="BM464" s="84"/>
      <c r="BN464" s="84"/>
      <c r="BO464" s="84"/>
      <c r="BP464" s="84"/>
      <c r="BQ464" s="84"/>
      <c r="BR464" s="84"/>
      <c r="BS464" s="84"/>
      <c r="BT464" s="84"/>
      <c r="BU464" s="84"/>
      <c r="BV464" s="84"/>
      <c r="BW464" s="84"/>
      <c r="BX464" s="85"/>
      <c r="BY464" s="86"/>
      <c r="BZ464" s="84"/>
      <c r="CA464" s="84"/>
      <c r="CB464" s="84"/>
      <c r="CC464" s="84"/>
      <c r="CD464" s="84"/>
      <c r="CE464" s="84"/>
      <c r="CF464" s="84"/>
      <c r="CG464" s="84"/>
      <c r="CH464" s="84"/>
      <c r="CI464" s="84"/>
      <c r="CJ464" s="84"/>
      <c r="CK464" s="84"/>
      <c r="CL464" s="84"/>
      <c r="CM464" s="84"/>
      <c r="CN464" s="84"/>
      <c r="CO464" s="84"/>
      <c r="CP464" s="84"/>
      <c r="CQ464" s="84"/>
      <c r="CR464" s="84"/>
      <c r="CS464" s="84"/>
      <c r="CT464" s="84"/>
      <c r="CU464" s="84"/>
      <c r="CV464" s="84"/>
      <c r="CW464" s="84"/>
      <c r="CX464" s="84"/>
      <c r="CY464" s="84"/>
      <c r="CZ464" s="84"/>
      <c r="DA464" s="84"/>
      <c r="DB464" s="84"/>
      <c r="DC464" s="85"/>
    </row>
    <row r="465" customFormat="false" ht="18.75" hidden="true" customHeight="false" outlineLevel="0" collapsed="false">
      <c r="A465" s="87" t="n">
        <f aca="false">A464</f>
        <v>229</v>
      </c>
      <c r="B465" s="105" t="n">
        <f aca="false">B464</f>
        <v>94</v>
      </c>
      <c r="C465" s="106" t="str">
        <f aca="false">C464</f>
        <v>メール送信キュー一覧画面</v>
      </c>
      <c r="D465" s="107" t="str">
        <f aca="false">D464</f>
        <v>メール送信キュー一覧画面の新規作成</v>
      </c>
      <c r="E465" s="91" t="str">
        <f aca="false">E464</f>
        <v>管理者</v>
      </c>
      <c r="F465" s="91" t="str">
        <f aca="false">F464</f>
        <v>中級</v>
      </c>
      <c r="G465" s="91" t="n">
        <f aca="false">G464</f>
        <v>0</v>
      </c>
      <c r="H465" s="92" t="str">
        <f aca="false">H464</f>
        <v>製造</v>
      </c>
      <c r="I465" s="93" t="n">
        <f aca="false">I464</f>
        <v>3.51428571428571</v>
      </c>
      <c r="J465" s="94" t="s">
        <v>33</v>
      </c>
      <c r="K465" s="110"/>
      <c r="L465" s="96"/>
      <c r="M465" s="97" t="n">
        <f aca="false">M464</f>
        <v>0</v>
      </c>
      <c r="N465" s="98" t="n">
        <f aca="false">N464</f>
        <v>0</v>
      </c>
      <c r="O465" s="83"/>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5"/>
      <c r="AT465" s="86"/>
      <c r="AU465" s="84"/>
      <c r="AV465" s="84"/>
      <c r="AW465" s="84"/>
      <c r="AX465" s="84"/>
      <c r="AY465" s="84"/>
      <c r="AZ465" s="84"/>
      <c r="BA465" s="84"/>
      <c r="BB465" s="84"/>
      <c r="BC465" s="84"/>
      <c r="BD465" s="84"/>
      <c r="BE465" s="84"/>
      <c r="BF465" s="84"/>
      <c r="BG465" s="84"/>
      <c r="BH465" s="84"/>
      <c r="BI465" s="84"/>
      <c r="BJ465" s="84"/>
      <c r="BK465" s="84"/>
      <c r="BL465" s="84"/>
      <c r="BM465" s="84"/>
      <c r="BN465" s="84"/>
      <c r="BO465" s="84"/>
      <c r="BP465" s="84"/>
      <c r="BQ465" s="84"/>
      <c r="BR465" s="84"/>
      <c r="BS465" s="84"/>
      <c r="BT465" s="84"/>
      <c r="BU465" s="84"/>
      <c r="BV465" s="84"/>
      <c r="BW465" s="84"/>
      <c r="BX465" s="85"/>
      <c r="BY465" s="86"/>
      <c r="BZ465" s="84"/>
      <c r="CA465" s="84"/>
      <c r="CB465" s="84"/>
      <c r="CC465" s="84"/>
      <c r="CD465" s="84"/>
      <c r="CE465" s="84"/>
      <c r="CF465" s="84"/>
      <c r="CG465" s="84"/>
      <c r="CH465" s="84"/>
      <c r="CI465" s="84"/>
      <c r="CJ465" s="84"/>
      <c r="CK465" s="84"/>
      <c r="CL465" s="84"/>
      <c r="CM465" s="84"/>
      <c r="CN465" s="84"/>
      <c r="CO465" s="84"/>
      <c r="CP465" s="84"/>
      <c r="CQ465" s="84"/>
      <c r="CR465" s="84"/>
      <c r="CS465" s="84"/>
      <c r="CT465" s="84"/>
      <c r="CU465" s="84"/>
      <c r="CV465" s="84"/>
      <c r="CW465" s="84"/>
      <c r="CX465" s="84"/>
      <c r="CY465" s="84"/>
      <c r="CZ465" s="84"/>
      <c r="DA465" s="84"/>
      <c r="DB465" s="84"/>
      <c r="DC465" s="85"/>
    </row>
    <row r="466" customFormat="false" ht="18.75" hidden="true" customHeight="false" outlineLevel="0" collapsed="false">
      <c r="A466" s="99" t="n">
        <f aca="false">(ROW()-6)/2</f>
        <v>230</v>
      </c>
      <c r="B466" s="100" t="n">
        <f aca="false">B465</f>
        <v>94</v>
      </c>
      <c r="C466" s="101" t="str">
        <f aca="false">C465</f>
        <v>メール送信キュー一覧画面</v>
      </c>
      <c r="D466" s="102" t="str">
        <f aca="false">D465</f>
        <v>メール送信キュー一覧画面の新規作成</v>
      </c>
      <c r="E466" s="74" t="str">
        <f aca="false">E464</f>
        <v>管理者</v>
      </c>
      <c r="F466" s="74" t="str">
        <f aca="false">F464</f>
        <v>中級</v>
      </c>
      <c r="G466" s="74" t="n">
        <f aca="false">G464</f>
        <v>0</v>
      </c>
      <c r="H466" s="103" t="s">
        <v>34</v>
      </c>
      <c r="I466" s="78" t="n">
        <f aca="false">変更管理台帳!$BW100</f>
        <v>3.57142857142857</v>
      </c>
      <c r="J466" s="79" t="s">
        <v>32</v>
      </c>
      <c r="K466" s="81" t="str">
        <f aca="false">IF($L464&lt;&gt;"",WORKDAY($L464,1,祝日・休校日!$B$3:$B$62),"")</f>
        <v/>
      </c>
      <c r="L466" s="81" t="str">
        <f aca="false">IF($K466&lt;&gt;"",WORKDAY($K466,$I466 -0.11,祝日・休校日!$B$3:$B$62),"")</f>
        <v/>
      </c>
      <c r="M466" s="76" t="n">
        <f aca="false">M465</f>
        <v>0</v>
      </c>
      <c r="N466" s="82" t="n">
        <f aca="false">IF(MAX(O466:DC466)&lt;&gt;0,IF(MAX(O467:DC467)/MAX(O466:DC466)=1,1,MAX(O467:DC467)/MAX(O466:DC466)),0)</f>
        <v>0</v>
      </c>
      <c r="O466" s="83"/>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5"/>
      <c r="AT466" s="86"/>
      <c r="AU466" s="84"/>
      <c r="AV466" s="84"/>
      <c r="AW466" s="84"/>
      <c r="AX466" s="84"/>
      <c r="AY466" s="84"/>
      <c r="AZ466" s="84"/>
      <c r="BA466" s="84"/>
      <c r="BB466" s="84"/>
      <c r="BC466" s="84"/>
      <c r="BD466" s="84"/>
      <c r="BE466" s="84"/>
      <c r="BF466" s="84"/>
      <c r="BG466" s="84"/>
      <c r="BH466" s="84"/>
      <c r="BI466" s="84"/>
      <c r="BJ466" s="84"/>
      <c r="BK466" s="84"/>
      <c r="BL466" s="84"/>
      <c r="BM466" s="84"/>
      <c r="BN466" s="84"/>
      <c r="BO466" s="84"/>
      <c r="BP466" s="84"/>
      <c r="BQ466" s="84"/>
      <c r="BR466" s="84"/>
      <c r="BS466" s="84"/>
      <c r="BT466" s="84"/>
      <c r="BU466" s="84"/>
      <c r="BV466" s="84"/>
      <c r="BW466" s="84"/>
      <c r="BX466" s="85"/>
      <c r="BY466" s="86"/>
      <c r="BZ466" s="84"/>
      <c r="CA466" s="84"/>
      <c r="CB466" s="84"/>
      <c r="CC466" s="84"/>
      <c r="CD466" s="84"/>
      <c r="CE466" s="84"/>
      <c r="CF466" s="84"/>
      <c r="CG466" s="84"/>
      <c r="CH466" s="84"/>
      <c r="CI466" s="84"/>
      <c r="CJ466" s="84"/>
      <c r="CK466" s="84"/>
      <c r="CL466" s="84"/>
      <c r="CM466" s="84"/>
      <c r="CN466" s="84"/>
      <c r="CO466" s="84"/>
      <c r="CP466" s="84"/>
      <c r="CQ466" s="84"/>
      <c r="CR466" s="84"/>
      <c r="CS466" s="84"/>
      <c r="CT466" s="84"/>
      <c r="CU466" s="84"/>
      <c r="CV466" s="84"/>
      <c r="CW466" s="84"/>
      <c r="CX466" s="84"/>
      <c r="CY466" s="84"/>
      <c r="CZ466" s="84"/>
      <c r="DA466" s="84"/>
      <c r="DB466" s="84"/>
      <c r="DC466" s="85"/>
    </row>
    <row r="467" customFormat="false" ht="18.75" hidden="true" customHeight="false" outlineLevel="0" collapsed="false">
      <c r="A467" s="104" t="n">
        <f aca="false">A466</f>
        <v>230</v>
      </c>
      <c r="B467" s="115" t="n">
        <f aca="false">B466</f>
        <v>94</v>
      </c>
      <c r="C467" s="106" t="str">
        <f aca="false">C466</f>
        <v>メール送信キュー一覧画面</v>
      </c>
      <c r="D467" s="107" t="str">
        <f aca="false">D466</f>
        <v>メール送信キュー一覧画面の新規作成</v>
      </c>
      <c r="E467" s="91" t="str">
        <f aca="false">E466</f>
        <v>管理者</v>
      </c>
      <c r="F467" s="91" t="str">
        <f aca="false">F466</f>
        <v>中級</v>
      </c>
      <c r="G467" s="91" t="n">
        <f aca="false">G466</f>
        <v>0</v>
      </c>
      <c r="H467" s="108" t="str">
        <f aca="false">H466</f>
        <v>試験</v>
      </c>
      <c r="I467" s="109" t="n">
        <f aca="false">I466</f>
        <v>3.57142857142857</v>
      </c>
      <c r="J467" s="94" t="s">
        <v>33</v>
      </c>
      <c r="K467" s="110"/>
      <c r="L467" s="96"/>
      <c r="M467" s="97" t="n">
        <f aca="false">M466</f>
        <v>0</v>
      </c>
      <c r="N467" s="98" t="n">
        <f aca="false">N466</f>
        <v>0</v>
      </c>
      <c r="O467" s="83"/>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5"/>
      <c r="AT467" s="86"/>
      <c r="AU467" s="84"/>
      <c r="AV467" s="84"/>
      <c r="AW467" s="84"/>
      <c r="AX467" s="84"/>
      <c r="AY467" s="84"/>
      <c r="AZ467" s="84"/>
      <c r="BA467" s="84"/>
      <c r="BB467" s="84"/>
      <c r="BC467" s="84"/>
      <c r="BD467" s="84"/>
      <c r="BE467" s="84"/>
      <c r="BF467" s="84"/>
      <c r="BG467" s="84"/>
      <c r="BH467" s="84"/>
      <c r="BI467" s="84"/>
      <c r="BJ467" s="84"/>
      <c r="BK467" s="84"/>
      <c r="BL467" s="84"/>
      <c r="BM467" s="84"/>
      <c r="BN467" s="84"/>
      <c r="BO467" s="84"/>
      <c r="BP467" s="84"/>
      <c r="BQ467" s="84"/>
      <c r="BR467" s="84"/>
      <c r="BS467" s="84"/>
      <c r="BT467" s="84"/>
      <c r="BU467" s="84"/>
      <c r="BV467" s="84"/>
      <c r="BW467" s="84"/>
      <c r="BX467" s="85"/>
      <c r="BY467" s="86"/>
      <c r="BZ467" s="84"/>
      <c r="CA467" s="84"/>
      <c r="CB467" s="84"/>
      <c r="CC467" s="84"/>
      <c r="CD467" s="84"/>
      <c r="CE467" s="84"/>
      <c r="CF467" s="84"/>
      <c r="CG467" s="84"/>
      <c r="CH467" s="84"/>
      <c r="CI467" s="84"/>
      <c r="CJ467" s="84"/>
      <c r="CK467" s="84"/>
      <c r="CL467" s="84"/>
      <c r="CM467" s="84"/>
      <c r="CN467" s="84"/>
      <c r="CO467" s="84"/>
      <c r="CP467" s="84"/>
      <c r="CQ467" s="84"/>
      <c r="CR467" s="84"/>
      <c r="CS467" s="84"/>
      <c r="CT467" s="84"/>
      <c r="CU467" s="84"/>
      <c r="CV467" s="84"/>
      <c r="CW467" s="84"/>
      <c r="CX467" s="84"/>
      <c r="CY467" s="84"/>
      <c r="CZ467" s="84"/>
      <c r="DA467" s="84"/>
      <c r="DB467" s="84"/>
      <c r="DC467" s="85"/>
    </row>
    <row r="468" customFormat="false" ht="18.75" hidden="true" customHeight="false" outlineLevel="0" collapsed="false">
      <c r="A468" s="70" t="n">
        <f aca="false">(ROW()-6)/2</f>
        <v>231</v>
      </c>
      <c r="B468" s="71" t="n">
        <f aca="false">変更管理台帳!$A101</f>
        <v>95</v>
      </c>
      <c r="C468" s="72" t="str">
        <f aca="false">変更管理台帳!$B101</f>
        <v>会場一覧画面</v>
      </c>
      <c r="D468" s="73" t="str">
        <f aca="false">変更管理台帳!$C101</f>
        <v>会場一覧画面の新規作成</v>
      </c>
      <c r="E468" s="74" t="str">
        <f aca="false">変更管理台帳!$G101</f>
        <v>管理者</v>
      </c>
      <c r="F468" s="75" t="str">
        <f aca="false">変更管理台帳!$K101</f>
        <v>中級</v>
      </c>
      <c r="G468" s="76" t="n">
        <f aca="false">変更管理台帳!$L101</f>
        <v>0</v>
      </c>
      <c r="H468" s="112" t="s">
        <v>36</v>
      </c>
      <c r="I468" s="78" t="n">
        <f aca="false">変更管理台帳!$AE101</f>
        <v>3.61428571428571</v>
      </c>
      <c r="J468" s="79" t="s">
        <v>32</v>
      </c>
      <c r="K468" s="80"/>
      <c r="L468" s="81" t="str">
        <f aca="false">IF($K468&lt;&gt;"",WORKDAY($K468,$I468 -0.11,祝日・休校日!$B$3:$B$62),"")</f>
        <v/>
      </c>
      <c r="M468" s="76"/>
      <c r="N468" s="82" t="n">
        <f aca="false">IF(MAX(O468:DC468)&lt;&gt;0,IF(MAX(O469:DC469)/MAX(O468:DC468)=1,1,MAX(O469:DC469)/MAX(O468:DC468)),0)</f>
        <v>0</v>
      </c>
      <c r="O468" s="83"/>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5"/>
      <c r="AT468" s="86"/>
      <c r="AU468" s="84"/>
      <c r="AV468" s="84"/>
      <c r="AW468" s="84"/>
      <c r="AX468" s="84"/>
      <c r="AY468" s="84"/>
      <c r="AZ468" s="84"/>
      <c r="BA468" s="84"/>
      <c r="BB468" s="84"/>
      <c r="BC468" s="84"/>
      <c r="BD468" s="84"/>
      <c r="BE468" s="84"/>
      <c r="BF468" s="84"/>
      <c r="BG468" s="84"/>
      <c r="BH468" s="84"/>
      <c r="BI468" s="84"/>
      <c r="BJ468" s="84"/>
      <c r="BK468" s="84"/>
      <c r="BL468" s="84"/>
      <c r="BM468" s="84"/>
      <c r="BN468" s="84"/>
      <c r="BO468" s="84"/>
      <c r="BP468" s="84"/>
      <c r="BQ468" s="84"/>
      <c r="BR468" s="84"/>
      <c r="BS468" s="84"/>
      <c r="BT468" s="84"/>
      <c r="BU468" s="84"/>
      <c r="BV468" s="84"/>
      <c r="BW468" s="84"/>
      <c r="BX468" s="85"/>
      <c r="BY468" s="86"/>
      <c r="BZ468" s="84"/>
      <c r="CA468" s="84"/>
      <c r="CB468" s="84"/>
      <c r="CC468" s="84"/>
      <c r="CD468" s="84"/>
      <c r="CE468" s="84"/>
      <c r="CF468" s="84"/>
      <c r="CG468" s="84"/>
      <c r="CH468" s="84"/>
      <c r="CI468" s="84"/>
      <c r="CJ468" s="84"/>
      <c r="CK468" s="84"/>
      <c r="CL468" s="84"/>
      <c r="CM468" s="84"/>
      <c r="CN468" s="84"/>
      <c r="CO468" s="84"/>
      <c r="CP468" s="84"/>
      <c r="CQ468" s="84"/>
      <c r="CR468" s="84"/>
      <c r="CS468" s="84"/>
      <c r="CT468" s="84"/>
      <c r="CU468" s="84"/>
      <c r="CV468" s="84"/>
      <c r="CW468" s="84"/>
      <c r="CX468" s="84"/>
      <c r="CY468" s="84"/>
      <c r="CZ468" s="84"/>
      <c r="DA468" s="84"/>
      <c r="DB468" s="84"/>
      <c r="DC468" s="85"/>
    </row>
    <row r="469" customFormat="false" ht="18.75" hidden="true" customHeight="false" outlineLevel="0" collapsed="false">
      <c r="A469" s="87" t="n">
        <f aca="false">A468</f>
        <v>231</v>
      </c>
      <c r="B469" s="88" t="n">
        <f aca="false">B468</f>
        <v>95</v>
      </c>
      <c r="C469" s="89" t="str">
        <f aca="false">C468</f>
        <v>会場一覧画面</v>
      </c>
      <c r="D469" s="90" t="str">
        <f aca="false">D468</f>
        <v>会場一覧画面の新規作成</v>
      </c>
      <c r="E469" s="91" t="str">
        <f aca="false">E468</f>
        <v>管理者</v>
      </c>
      <c r="F469" s="91" t="str">
        <f aca="false">F468</f>
        <v>中級</v>
      </c>
      <c r="G469" s="91" t="n">
        <f aca="false">G468</f>
        <v>0</v>
      </c>
      <c r="H469" s="113" t="str">
        <f aca="false">H468</f>
        <v>設計</v>
      </c>
      <c r="I469" s="93" t="n">
        <f aca="false">I468</f>
        <v>3.61428571428571</v>
      </c>
      <c r="J469" s="94" t="s">
        <v>33</v>
      </c>
      <c r="K469" s="95"/>
      <c r="L469" s="96"/>
      <c r="M469" s="97" t="n">
        <f aca="false">M468</f>
        <v>0</v>
      </c>
      <c r="N469" s="98" t="n">
        <f aca="false">N468</f>
        <v>0</v>
      </c>
      <c r="O469" s="83"/>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5"/>
      <c r="AT469" s="86"/>
      <c r="AU469" s="84"/>
      <c r="AV469" s="84"/>
      <c r="AW469" s="84"/>
      <c r="AX469" s="84"/>
      <c r="AY469" s="84"/>
      <c r="AZ469" s="84"/>
      <c r="BA469" s="84"/>
      <c r="BB469" s="84"/>
      <c r="BC469" s="84"/>
      <c r="BD469" s="84"/>
      <c r="BE469" s="84"/>
      <c r="BF469" s="84"/>
      <c r="BG469" s="84"/>
      <c r="BH469" s="84"/>
      <c r="BI469" s="84"/>
      <c r="BJ469" s="84"/>
      <c r="BK469" s="84"/>
      <c r="BL469" s="84"/>
      <c r="BM469" s="84"/>
      <c r="BN469" s="84"/>
      <c r="BO469" s="84"/>
      <c r="BP469" s="84"/>
      <c r="BQ469" s="84"/>
      <c r="BR469" s="84"/>
      <c r="BS469" s="84"/>
      <c r="BT469" s="84"/>
      <c r="BU469" s="84"/>
      <c r="BV469" s="84"/>
      <c r="BW469" s="84"/>
      <c r="BX469" s="85"/>
      <c r="BY469" s="86"/>
      <c r="BZ469" s="84"/>
      <c r="CA469" s="84"/>
      <c r="CB469" s="84"/>
      <c r="CC469" s="84"/>
      <c r="CD469" s="84"/>
      <c r="CE469" s="84"/>
      <c r="CF469" s="84"/>
      <c r="CG469" s="84"/>
      <c r="CH469" s="84"/>
      <c r="CI469" s="84"/>
      <c r="CJ469" s="84"/>
      <c r="CK469" s="84"/>
      <c r="CL469" s="84"/>
      <c r="CM469" s="84"/>
      <c r="CN469" s="84"/>
      <c r="CO469" s="84"/>
      <c r="CP469" s="84"/>
      <c r="CQ469" s="84"/>
      <c r="CR469" s="84"/>
      <c r="CS469" s="84"/>
      <c r="CT469" s="84"/>
      <c r="CU469" s="84"/>
      <c r="CV469" s="84"/>
      <c r="CW469" s="84"/>
      <c r="CX469" s="84"/>
      <c r="CY469" s="84"/>
      <c r="CZ469" s="84"/>
      <c r="DA469" s="84"/>
      <c r="DB469" s="84"/>
      <c r="DC469" s="85"/>
    </row>
    <row r="470" customFormat="false" ht="18.75" hidden="true" customHeight="false" outlineLevel="0" collapsed="false">
      <c r="A470" s="70" t="n">
        <f aca="false">(ROW()-6)/2</f>
        <v>232</v>
      </c>
      <c r="B470" s="100" t="n">
        <f aca="false">B469</f>
        <v>95</v>
      </c>
      <c r="C470" s="101" t="str">
        <f aca="false">C469</f>
        <v>会場一覧画面</v>
      </c>
      <c r="D470" s="102" t="str">
        <f aca="false">D469</f>
        <v>会場一覧画面の新規作成</v>
      </c>
      <c r="E470" s="74" t="str">
        <f aca="false">E468</f>
        <v>管理者</v>
      </c>
      <c r="F470" s="74" t="str">
        <f aca="false">F468</f>
        <v>中級</v>
      </c>
      <c r="G470" s="74" t="n">
        <f aca="false">G468</f>
        <v>0</v>
      </c>
      <c r="H470" s="77" t="s">
        <v>31</v>
      </c>
      <c r="I470" s="78" t="n">
        <f aca="false">変更管理台帳!$AX101</f>
        <v>3.6</v>
      </c>
      <c r="J470" s="79" t="s">
        <v>32</v>
      </c>
      <c r="K470" s="81" t="str">
        <f aca="false">IF($L468&lt;&gt;"",WORKDAY($L468,1,祝日・休校日!$B$3:$B$62),"")</f>
        <v/>
      </c>
      <c r="L470" s="81" t="str">
        <f aca="false">IF($K470&lt;&gt;"",WORKDAY($K470,$I470 -0.11,祝日・休校日!$B$3:$B$62),"")</f>
        <v/>
      </c>
      <c r="M470" s="76" t="n">
        <f aca="false">M469</f>
        <v>0</v>
      </c>
      <c r="N470" s="82" t="n">
        <f aca="false">IF(MAX(O470:DC470)&lt;&gt;0,IF(MAX(O471:DC471)/MAX(O470:DC470)=1,1,MAX(O471:DC471)/MAX(O470:DC470)),0)</f>
        <v>0</v>
      </c>
      <c r="O470" s="83"/>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5"/>
      <c r="AT470" s="86"/>
      <c r="AU470" s="84"/>
      <c r="AV470" s="84"/>
      <c r="AW470" s="84"/>
      <c r="AX470" s="84"/>
      <c r="AY470" s="84"/>
      <c r="AZ470" s="84"/>
      <c r="BA470" s="84"/>
      <c r="BB470" s="84"/>
      <c r="BC470" s="84"/>
      <c r="BD470" s="84"/>
      <c r="BE470" s="84"/>
      <c r="BF470" s="84"/>
      <c r="BG470" s="84"/>
      <c r="BH470" s="84"/>
      <c r="BI470" s="84"/>
      <c r="BJ470" s="84"/>
      <c r="BK470" s="84"/>
      <c r="BL470" s="84"/>
      <c r="BM470" s="84"/>
      <c r="BN470" s="84"/>
      <c r="BO470" s="84"/>
      <c r="BP470" s="84"/>
      <c r="BQ470" s="84"/>
      <c r="BR470" s="84"/>
      <c r="BS470" s="84"/>
      <c r="BT470" s="84"/>
      <c r="BU470" s="84"/>
      <c r="BV470" s="84"/>
      <c r="BW470" s="84"/>
      <c r="BX470" s="85"/>
      <c r="BY470" s="86"/>
      <c r="BZ470" s="84"/>
      <c r="CA470" s="84"/>
      <c r="CB470" s="84"/>
      <c r="CC470" s="84"/>
      <c r="CD470" s="84"/>
      <c r="CE470" s="84"/>
      <c r="CF470" s="84"/>
      <c r="CG470" s="84"/>
      <c r="CH470" s="84"/>
      <c r="CI470" s="84"/>
      <c r="CJ470" s="84"/>
      <c r="CK470" s="84"/>
      <c r="CL470" s="84"/>
      <c r="CM470" s="84"/>
      <c r="CN470" s="84"/>
      <c r="CO470" s="84"/>
      <c r="CP470" s="84"/>
      <c r="CQ470" s="84"/>
      <c r="CR470" s="84"/>
      <c r="CS470" s="84"/>
      <c r="CT470" s="84"/>
      <c r="CU470" s="84"/>
      <c r="CV470" s="84"/>
      <c r="CW470" s="84"/>
      <c r="CX470" s="84"/>
      <c r="CY470" s="84"/>
      <c r="CZ470" s="84"/>
      <c r="DA470" s="84"/>
      <c r="DB470" s="84"/>
      <c r="DC470" s="85"/>
    </row>
    <row r="471" customFormat="false" ht="18.75" hidden="true" customHeight="false" outlineLevel="0" collapsed="false">
      <c r="A471" s="87" t="n">
        <f aca="false">A470</f>
        <v>232</v>
      </c>
      <c r="B471" s="105" t="n">
        <f aca="false">B470</f>
        <v>95</v>
      </c>
      <c r="C471" s="106" t="str">
        <f aca="false">C470</f>
        <v>会場一覧画面</v>
      </c>
      <c r="D471" s="107" t="str">
        <f aca="false">D470</f>
        <v>会場一覧画面の新規作成</v>
      </c>
      <c r="E471" s="91" t="str">
        <f aca="false">E470</f>
        <v>管理者</v>
      </c>
      <c r="F471" s="91" t="str">
        <f aca="false">F470</f>
        <v>中級</v>
      </c>
      <c r="G471" s="91" t="n">
        <f aca="false">G470</f>
        <v>0</v>
      </c>
      <c r="H471" s="92" t="str">
        <f aca="false">H470</f>
        <v>製造</v>
      </c>
      <c r="I471" s="93" t="n">
        <f aca="false">I470</f>
        <v>3.6</v>
      </c>
      <c r="J471" s="94" t="s">
        <v>33</v>
      </c>
      <c r="K471" s="110"/>
      <c r="L471" s="96"/>
      <c r="M471" s="97" t="n">
        <f aca="false">M470</f>
        <v>0</v>
      </c>
      <c r="N471" s="98" t="n">
        <f aca="false">N470</f>
        <v>0</v>
      </c>
      <c r="O471" s="83"/>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5"/>
      <c r="AT471" s="86"/>
      <c r="AU471" s="84"/>
      <c r="AV471" s="84"/>
      <c r="AW471" s="84"/>
      <c r="AX471" s="84"/>
      <c r="AY471" s="84"/>
      <c r="AZ471" s="84"/>
      <c r="BA471" s="84"/>
      <c r="BB471" s="84"/>
      <c r="BC471" s="84"/>
      <c r="BD471" s="84"/>
      <c r="BE471" s="84"/>
      <c r="BF471" s="84"/>
      <c r="BG471" s="84"/>
      <c r="BH471" s="84"/>
      <c r="BI471" s="84"/>
      <c r="BJ471" s="84"/>
      <c r="BK471" s="84"/>
      <c r="BL471" s="84"/>
      <c r="BM471" s="84"/>
      <c r="BN471" s="84"/>
      <c r="BO471" s="84"/>
      <c r="BP471" s="84"/>
      <c r="BQ471" s="84"/>
      <c r="BR471" s="84"/>
      <c r="BS471" s="84"/>
      <c r="BT471" s="84"/>
      <c r="BU471" s="84"/>
      <c r="BV471" s="84"/>
      <c r="BW471" s="84"/>
      <c r="BX471" s="85"/>
      <c r="BY471" s="86"/>
      <c r="BZ471" s="84"/>
      <c r="CA471" s="84"/>
      <c r="CB471" s="84"/>
      <c r="CC471" s="84"/>
      <c r="CD471" s="84"/>
      <c r="CE471" s="84"/>
      <c r="CF471" s="84"/>
      <c r="CG471" s="84"/>
      <c r="CH471" s="84"/>
      <c r="CI471" s="84"/>
      <c r="CJ471" s="84"/>
      <c r="CK471" s="84"/>
      <c r="CL471" s="84"/>
      <c r="CM471" s="84"/>
      <c r="CN471" s="84"/>
      <c r="CO471" s="84"/>
      <c r="CP471" s="84"/>
      <c r="CQ471" s="84"/>
      <c r="CR471" s="84"/>
      <c r="CS471" s="84"/>
      <c r="CT471" s="84"/>
      <c r="CU471" s="84"/>
      <c r="CV471" s="84"/>
      <c r="CW471" s="84"/>
      <c r="CX471" s="84"/>
      <c r="CY471" s="84"/>
      <c r="CZ471" s="84"/>
      <c r="DA471" s="84"/>
      <c r="DB471" s="84"/>
      <c r="DC471" s="85"/>
    </row>
    <row r="472" customFormat="false" ht="18.75" hidden="true" customHeight="false" outlineLevel="0" collapsed="false">
      <c r="A472" s="99" t="n">
        <f aca="false">(ROW()-6)/2</f>
        <v>233</v>
      </c>
      <c r="B472" s="100" t="n">
        <f aca="false">B471</f>
        <v>95</v>
      </c>
      <c r="C472" s="101" t="str">
        <f aca="false">C471</f>
        <v>会場一覧画面</v>
      </c>
      <c r="D472" s="102" t="str">
        <f aca="false">D471</f>
        <v>会場一覧画面の新規作成</v>
      </c>
      <c r="E472" s="74" t="str">
        <f aca="false">E470</f>
        <v>管理者</v>
      </c>
      <c r="F472" s="74" t="str">
        <f aca="false">F470</f>
        <v>中級</v>
      </c>
      <c r="G472" s="74" t="n">
        <f aca="false">G470</f>
        <v>0</v>
      </c>
      <c r="H472" s="103" t="s">
        <v>34</v>
      </c>
      <c r="I472" s="78" t="n">
        <f aca="false">変更管理台帳!$BW101</f>
        <v>4.71428571428571</v>
      </c>
      <c r="J472" s="79" t="s">
        <v>32</v>
      </c>
      <c r="K472" s="81" t="str">
        <f aca="false">IF($L470&lt;&gt;"",WORKDAY($L470,1,祝日・休校日!$B$3:$B$62),"")</f>
        <v/>
      </c>
      <c r="L472" s="81" t="str">
        <f aca="false">IF($K472&lt;&gt;"",WORKDAY($K472,$I472 -0.11,祝日・休校日!$B$3:$B$62),"")</f>
        <v/>
      </c>
      <c r="M472" s="76" t="n">
        <f aca="false">M471</f>
        <v>0</v>
      </c>
      <c r="N472" s="82" t="n">
        <f aca="false">IF(MAX(O472:DC472)&lt;&gt;0,IF(MAX(O473:DC473)/MAX(O472:DC472)=1,1,MAX(O473:DC473)/MAX(O472:DC472)),0)</f>
        <v>0</v>
      </c>
      <c r="O472" s="83"/>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5"/>
      <c r="AT472" s="86"/>
      <c r="AU472" s="84"/>
      <c r="AV472" s="84"/>
      <c r="AW472" s="84"/>
      <c r="AX472" s="84"/>
      <c r="AY472" s="84"/>
      <c r="AZ472" s="84"/>
      <c r="BA472" s="84"/>
      <c r="BB472" s="84"/>
      <c r="BC472" s="84"/>
      <c r="BD472" s="84"/>
      <c r="BE472" s="84"/>
      <c r="BF472" s="84"/>
      <c r="BG472" s="84"/>
      <c r="BH472" s="84"/>
      <c r="BI472" s="84"/>
      <c r="BJ472" s="84"/>
      <c r="BK472" s="84"/>
      <c r="BL472" s="84"/>
      <c r="BM472" s="84"/>
      <c r="BN472" s="84"/>
      <c r="BO472" s="84"/>
      <c r="BP472" s="84"/>
      <c r="BQ472" s="84"/>
      <c r="BR472" s="84"/>
      <c r="BS472" s="84"/>
      <c r="BT472" s="84"/>
      <c r="BU472" s="84"/>
      <c r="BV472" s="84"/>
      <c r="BW472" s="84"/>
      <c r="BX472" s="85"/>
      <c r="BY472" s="86"/>
      <c r="BZ472" s="84"/>
      <c r="CA472" s="84"/>
      <c r="CB472" s="84"/>
      <c r="CC472" s="84"/>
      <c r="CD472" s="84"/>
      <c r="CE472" s="84"/>
      <c r="CF472" s="84"/>
      <c r="CG472" s="84"/>
      <c r="CH472" s="84"/>
      <c r="CI472" s="84"/>
      <c r="CJ472" s="84"/>
      <c r="CK472" s="84"/>
      <c r="CL472" s="84"/>
      <c r="CM472" s="84"/>
      <c r="CN472" s="84"/>
      <c r="CO472" s="84"/>
      <c r="CP472" s="84"/>
      <c r="CQ472" s="84"/>
      <c r="CR472" s="84"/>
      <c r="CS472" s="84"/>
      <c r="CT472" s="84"/>
      <c r="CU472" s="84"/>
      <c r="CV472" s="84"/>
      <c r="CW472" s="84"/>
      <c r="CX472" s="84"/>
      <c r="CY472" s="84"/>
      <c r="CZ472" s="84"/>
      <c r="DA472" s="84"/>
      <c r="DB472" s="84"/>
      <c r="DC472" s="85"/>
    </row>
    <row r="473" customFormat="false" ht="18.75" hidden="true" customHeight="false" outlineLevel="0" collapsed="false">
      <c r="A473" s="104" t="n">
        <f aca="false">A472</f>
        <v>233</v>
      </c>
      <c r="B473" s="115" t="n">
        <f aca="false">B472</f>
        <v>95</v>
      </c>
      <c r="C473" s="106" t="str">
        <f aca="false">C472</f>
        <v>会場一覧画面</v>
      </c>
      <c r="D473" s="107" t="str">
        <f aca="false">D472</f>
        <v>会場一覧画面の新規作成</v>
      </c>
      <c r="E473" s="91" t="str">
        <f aca="false">E472</f>
        <v>管理者</v>
      </c>
      <c r="F473" s="91" t="str">
        <f aca="false">F472</f>
        <v>中級</v>
      </c>
      <c r="G473" s="91" t="n">
        <f aca="false">G472</f>
        <v>0</v>
      </c>
      <c r="H473" s="108" t="str">
        <f aca="false">H472</f>
        <v>試験</v>
      </c>
      <c r="I473" s="109" t="n">
        <f aca="false">I472</f>
        <v>4.71428571428571</v>
      </c>
      <c r="J473" s="94" t="s">
        <v>33</v>
      </c>
      <c r="K473" s="110"/>
      <c r="L473" s="96"/>
      <c r="M473" s="97" t="n">
        <f aca="false">M472</f>
        <v>0</v>
      </c>
      <c r="N473" s="98" t="n">
        <f aca="false">N472</f>
        <v>0</v>
      </c>
      <c r="O473" s="83"/>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5"/>
      <c r="AT473" s="86"/>
      <c r="AU473" s="84"/>
      <c r="AV473" s="84"/>
      <c r="AW473" s="84"/>
      <c r="AX473" s="84"/>
      <c r="AY473" s="84"/>
      <c r="AZ473" s="84"/>
      <c r="BA473" s="84"/>
      <c r="BB473" s="84"/>
      <c r="BC473" s="84"/>
      <c r="BD473" s="84"/>
      <c r="BE473" s="84"/>
      <c r="BF473" s="84"/>
      <c r="BG473" s="84"/>
      <c r="BH473" s="84"/>
      <c r="BI473" s="84"/>
      <c r="BJ473" s="84"/>
      <c r="BK473" s="84"/>
      <c r="BL473" s="84"/>
      <c r="BM473" s="84"/>
      <c r="BN473" s="84"/>
      <c r="BO473" s="84"/>
      <c r="BP473" s="84"/>
      <c r="BQ473" s="84"/>
      <c r="BR473" s="84"/>
      <c r="BS473" s="84"/>
      <c r="BT473" s="84"/>
      <c r="BU473" s="84"/>
      <c r="BV473" s="84"/>
      <c r="BW473" s="84"/>
      <c r="BX473" s="85"/>
      <c r="BY473" s="86"/>
      <c r="BZ473" s="84"/>
      <c r="CA473" s="84"/>
      <c r="CB473" s="84"/>
      <c r="CC473" s="84"/>
      <c r="CD473" s="84"/>
      <c r="CE473" s="84"/>
      <c r="CF473" s="84"/>
      <c r="CG473" s="84"/>
      <c r="CH473" s="84"/>
      <c r="CI473" s="84"/>
      <c r="CJ473" s="84"/>
      <c r="CK473" s="84"/>
      <c r="CL473" s="84"/>
      <c r="CM473" s="84"/>
      <c r="CN473" s="84"/>
      <c r="CO473" s="84"/>
      <c r="CP473" s="84"/>
      <c r="CQ473" s="84"/>
      <c r="CR473" s="84"/>
      <c r="CS473" s="84"/>
      <c r="CT473" s="84"/>
      <c r="CU473" s="84"/>
      <c r="CV473" s="84"/>
      <c r="CW473" s="84"/>
      <c r="CX473" s="84"/>
      <c r="CY473" s="84"/>
      <c r="CZ473" s="84"/>
      <c r="DA473" s="84"/>
      <c r="DB473" s="84"/>
      <c r="DC473" s="85"/>
    </row>
    <row r="474" customFormat="false" ht="18.75" hidden="true" customHeight="false" outlineLevel="0" collapsed="false">
      <c r="A474" s="70" t="n">
        <f aca="false">(ROW()-6)/2</f>
        <v>234</v>
      </c>
      <c r="B474" s="71" t="n">
        <f aca="false">変更管理台帳!$A102</f>
        <v>96</v>
      </c>
      <c r="C474" s="72" t="str">
        <f aca="false">変更管理台帳!$B102</f>
        <v>会場登録画面</v>
      </c>
      <c r="D474" s="73" t="str">
        <f aca="false">変更管理台帳!$C102</f>
        <v>会場登録画面の新規作成</v>
      </c>
      <c r="E474" s="74" t="str">
        <f aca="false">変更管理台帳!$G102</f>
        <v>管理者</v>
      </c>
      <c r="F474" s="75" t="str">
        <f aca="false">変更管理台帳!$K102</f>
        <v>中級</v>
      </c>
      <c r="G474" s="76" t="str">
        <f aca="false">変更管理台帳!$L102</f>
        <v>B</v>
      </c>
      <c r="H474" s="112" t="s">
        <v>36</v>
      </c>
      <c r="I474" s="78" t="n">
        <f aca="false">変更管理台帳!$AE102</f>
        <v>1.97142857142857</v>
      </c>
      <c r="J474" s="79" t="s">
        <v>32</v>
      </c>
      <c r="K474" s="80" t="n">
        <v>45384</v>
      </c>
      <c r="L474" s="81" t="n">
        <f aca="false">IF($K474&lt;&gt;"",WORKDAY($K474,$I474 -0.11,祝日・休校日!$B$3:$B$62),"")</f>
        <v>45385</v>
      </c>
      <c r="M474" s="76"/>
      <c r="N474" s="82" t="n">
        <f aca="false">IF(MAX(O474:DC474)&lt;&gt;0,IF(MAX(O475:DC475)/MAX(O474:DC474)=1,1,MAX(O475:DC475)/MAX(O474:DC474)),0)</f>
        <v>0</v>
      </c>
      <c r="O474" s="83"/>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5"/>
      <c r="AT474" s="86"/>
      <c r="AU474" s="84"/>
      <c r="AV474" s="84"/>
      <c r="AW474" s="84"/>
      <c r="AX474" s="84"/>
      <c r="AY474" s="84"/>
      <c r="AZ474" s="84"/>
      <c r="BA474" s="84"/>
      <c r="BB474" s="84"/>
      <c r="BC474" s="84"/>
      <c r="BD474" s="84"/>
      <c r="BE474" s="84"/>
      <c r="BF474" s="84"/>
      <c r="BG474" s="84"/>
      <c r="BH474" s="84"/>
      <c r="BI474" s="84"/>
      <c r="BJ474" s="84"/>
      <c r="BK474" s="84"/>
      <c r="BL474" s="84"/>
      <c r="BM474" s="84"/>
      <c r="BN474" s="84"/>
      <c r="BO474" s="84"/>
      <c r="BP474" s="84"/>
      <c r="BQ474" s="84"/>
      <c r="BR474" s="84"/>
      <c r="BS474" s="84"/>
      <c r="BT474" s="84"/>
      <c r="BU474" s="84"/>
      <c r="BV474" s="84"/>
      <c r="BW474" s="84"/>
      <c r="BX474" s="85"/>
      <c r="BY474" s="86"/>
      <c r="BZ474" s="84"/>
      <c r="CA474" s="84"/>
      <c r="CB474" s="84"/>
      <c r="CC474" s="84"/>
      <c r="CD474" s="84"/>
      <c r="CE474" s="84"/>
      <c r="CF474" s="84"/>
      <c r="CG474" s="84"/>
      <c r="CH474" s="84"/>
      <c r="CI474" s="84"/>
      <c r="CJ474" s="84"/>
      <c r="CK474" s="84"/>
      <c r="CL474" s="84"/>
      <c r="CM474" s="84"/>
      <c r="CN474" s="84"/>
      <c r="CO474" s="84"/>
      <c r="CP474" s="84"/>
      <c r="CQ474" s="84"/>
      <c r="CR474" s="84"/>
      <c r="CS474" s="84"/>
      <c r="CT474" s="84"/>
      <c r="CU474" s="84"/>
      <c r="CV474" s="84"/>
      <c r="CW474" s="84"/>
      <c r="CX474" s="84"/>
      <c r="CY474" s="84"/>
      <c r="CZ474" s="84"/>
      <c r="DA474" s="84"/>
      <c r="DB474" s="84"/>
      <c r="DC474" s="85"/>
    </row>
    <row r="475" customFormat="false" ht="18.75" hidden="true" customHeight="false" outlineLevel="0" collapsed="false">
      <c r="A475" s="87" t="n">
        <f aca="false">A474</f>
        <v>234</v>
      </c>
      <c r="B475" s="88" t="n">
        <f aca="false">B474</f>
        <v>96</v>
      </c>
      <c r="C475" s="89" t="str">
        <f aca="false">C474</f>
        <v>会場登録画面</v>
      </c>
      <c r="D475" s="90" t="str">
        <f aca="false">D474</f>
        <v>会場登録画面の新規作成</v>
      </c>
      <c r="E475" s="91" t="str">
        <f aca="false">E474</f>
        <v>管理者</v>
      </c>
      <c r="F475" s="91" t="str">
        <f aca="false">F474</f>
        <v>中級</v>
      </c>
      <c r="G475" s="91" t="str">
        <f aca="false">G474</f>
        <v>B</v>
      </c>
      <c r="H475" s="113" t="str">
        <f aca="false">H474</f>
        <v>設計</v>
      </c>
      <c r="I475" s="93" t="n">
        <f aca="false">I474</f>
        <v>1.97142857142857</v>
      </c>
      <c r="J475" s="94" t="s">
        <v>33</v>
      </c>
      <c r="K475" s="95"/>
      <c r="L475" s="96"/>
      <c r="M475" s="97" t="n">
        <f aca="false">M474</f>
        <v>0</v>
      </c>
      <c r="N475" s="98" t="n">
        <f aca="false">N474</f>
        <v>0</v>
      </c>
      <c r="O475" s="83"/>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5"/>
      <c r="AT475" s="86"/>
      <c r="AU475" s="84"/>
      <c r="AV475" s="84"/>
      <c r="AW475" s="84"/>
      <c r="AX475" s="84"/>
      <c r="AY475" s="84"/>
      <c r="AZ475" s="84"/>
      <c r="BA475" s="84"/>
      <c r="BB475" s="84"/>
      <c r="BC475" s="84"/>
      <c r="BD475" s="84"/>
      <c r="BE475" s="84"/>
      <c r="BF475" s="84"/>
      <c r="BG475" s="84"/>
      <c r="BH475" s="84"/>
      <c r="BI475" s="84"/>
      <c r="BJ475" s="84"/>
      <c r="BK475" s="84"/>
      <c r="BL475" s="84"/>
      <c r="BM475" s="84"/>
      <c r="BN475" s="84"/>
      <c r="BO475" s="84"/>
      <c r="BP475" s="84"/>
      <c r="BQ475" s="84"/>
      <c r="BR475" s="84"/>
      <c r="BS475" s="84"/>
      <c r="BT475" s="84"/>
      <c r="BU475" s="84"/>
      <c r="BV475" s="84"/>
      <c r="BW475" s="84"/>
      <c r="BX475" s="85"/>
      <c r="BY475" s="86"/>
      <c r="BZ475" s="84"/>
      <c r="CA475" s="84"/>
      <c r="CB475" s="84"/>
      <c r="CC475" s="84"/>
      <c r="CD475" s="84"/>
      <c r="CE475" s="84"/>
      <c r="CF475" s="84"/>
      <c r="CG475" s="84"/>
      <c r="CH475" s="84"/>
      <c r="CI475" s="84"/>
      <c r="CJ475" s="84"/>
      <c r="CK475" s="84"/>
      <c r="CL475" s="84"/>
      <c r="CM475" s="84"/>
      <c r="CN475" s="84"/>
      <c r="CO475" s="84"/>
      <c r="CP475" s="84"/>
      <c r="CQ475" s="84"/>
      <c r="CR475" s="84"/>
      <c r="CS475" s="84"/>
      <c r="CT475" s="84"/>
      <c r="CU475" s="84"/>
      <c r="CV475" s="84"/>
      <c r="CW475" s="84"/>
      <c r="CX475" s="84"/>
      <c r="CY475" s="84"/>
      <c r="CZ475" s="84"/>
      <c r="DA475" s="84"/>
      <c r="DB475" s="84"/>
      <c r="DC475" s="85"/>
    </row>
    <row r="476" customFormat="false" ht="18.75" hidden="true" customHeight="false" outlineLevel="0" collapsed="false">
      <c r="A476" s="70" t="n">
        <f aca="false">(ROW()-6)/2</f>
        <v>235</v>
      </c>
      <c r="B476" s="100" t="n">
        <f aca="false">B475</f>
        <v>96</v>
      </c>
      <c r="C476" s="101" t="str">
        <f aca="false">C475</f>
        <v>会場登録画面</v>
      </c>
      <c r="D476" s="102" t="str">
        <f aca="false">D475</f>
        <v>会場登録画面の新規作成</v>
      </c>
      <c r="E476" s="74" t="str">
        <f aca="false">E474</f>
        <v>管理者</v>
      </c>
      <c r="F476" s="74" t="str">
        <f aca="false">F474</f>
        <v>中級</v>
      </c>
      <c r="G476" s="74" t="str">
        <f aca="false">G474</f>
        <v>B</v>
      </c>
      <c r="H476" s="77" t="s">
        <v>31</v>
      </c>
      <c r="I476" s="78" t="n">
        <f aca="false">変更管理台帳!$AX102</f>
        <v>3.34285714285714</v>
      </c>
      <c r="J476" s="79" t="s">
        <v>32</v>
      </c>
      <c r="K476" s="81" t="n">
        <f aca="false">IF($L474&lt;&gt;"",WORKDAY($L474,1,祝日・休校日!$B$3:$B$62),"")</f>
        <v>45386</v>
      </c>
      <c r="L476" s="81" t="n">
        <f aca="false">IF($K476&lt;&gt;"",WORKDAY($K476,$I476 -0.11,祝日・休校日!$B$3:$B$62),"")</f>
        <v>45391</v>
      </c>
      <c r="M476" s="76" t="n">
        <f aca="false">M475</f>
        <v>0</v>
      </c>
      <c r="N476" s="82" t="n">
        <f aca="false">IF(MAX(O476:DC476)&lt;&gt;0,IF(MAX(O477:DC477)/MAX(O476:DC476)=1,1,MAX(O477:DC477)/MAX(O476:DC476)),0)</f>
        <v>0</v>
      </c>
      <c r="O476" s="83"/>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5"/>
      <c r="AT476" s="86"/>
      <c r="AU476" s="84"/>
      <c r="AV476" s="84"/>
      <c r="AW476" s="84"/>
      <c r="AX476" s="84"/>
      <c r="AY476" s="84"/>
      <c r="AZ476" s="84"/>
      <c r="BA476" s="84"/>
      <c r="BB476" s="84"/>
      <c r="BC476" s="84"/>
      <c r="BD476" s="84"/>
      <c r="BE476" s="84"/>
      <c r="BF476" s="84"/>
      <c r="BG476" s="84"/>
      <c r="BH476" s="84"/>
      <c r="BI476" s="84"/>
      <c r="BJ476" s="84"/>
      <c r="BK476" s="84"/>
      <c r="BL476" s="84"/>
      <c r="BM476" s="84"/>
      <c r="BN476" s="84"/>
      <c r="BO476" s="84"/>
      <c r="BP476" s="84"/>
      <c r="BQ476" s="84"/>
      <c r="BR476" s="84"/>
      <c r="BS476" s="84"/>
      <c r="BT476" s="84"/>
      <c r="BU476" s="84"/>
      <c r="BV476" s="84"/>
      <c r="BW476" s="84"/>
      <c r="BX476" s="85"/>
      <c r="BY476" s="86"/>
      <c r="BZ476" s="84"/>
      <c r="CA476" s="84"/>
      <c r="CB476" s="84"/>
      <c r="CC476" s="84"/>
      <c r="CD476" s="84"/>
      <c r="CE476" s="84"/>
      <c r="CF476" s="84"/>
      <c r="CG476" s="84"/>
      <c r="CH476" s="84"/>
      <c r="CI476" s="84"/>
      <c r="CJ476" s="84"/>
      <c r="CK476" s="84"/>
      <c r="CL476" s="84"/>
      <c r="CM476" s="84"/>
      <c r="CN476" s="84"/>
      <c r="CO476" s="84"/>
      <c r="CP476" s="84"/>
      <c r="CQ476" s="84"/>
      <c r="CR476" s="84"/>
      <c r="CS476" s="84"/>
      <c r="CT476" s="84"/>
      <c r="CU476" s="84"/>
      <c r="CV476" s="84"/>
      <c r="CW476" s="84"/>
      <c r="CX476" s="84"/>
      <c r="CY476" s="84"/>
      <c r="CZ476" s="84"/>
      <c r="DA476" s="84"/>
      <c r="DB476" s="84"/>
      <c r="DC476" s="85"/>
    </row>
    <row r="477" customFormat="false" ht="18.75" hidden="true" customHeight="false" outlineLevel="0" collapsed="false">
      <c r="A477" s="87" t="n">
        <f aca="false">A476</f>
        <v>235</v>
      </c>
      <c r="B477" s="105" t="n">
        <f aca="false">B476</f>
        <v>96</v>
      </c>
      <c r="C477" s="106" t="str">
        <f aca="false">C476</f>
        <v>会場登録画面</v>
      </c>
      <c r="D477" s="107" t="str">
        <f aca="false">D476</f>
        <v>会場登録画面の新規作成</v>
      </c>
      <c r="E477" s="91" t="str">
        <f aca="false">E476</f>
        <v>管理者</v>
      </c>
      <c r="F477" s="91" t="str">
        <f aca="false">F476</f>
        <v>中級</v>
      </c>
      <c r="G477" s="91" t="str">
        <f aca="false">G476</f>
        <v>B</v>
      </c>
      <c r="H477" s="92" t="str">
        <f aca="false">H476</f>
        <v>製造</v>
      </c>
      <c r="I477" s="93" t="n">
        <f aca="false">I476</f>
        <v>3.34285714285714</v>
      </c>
      <c r="J477" s="94" t="s">
        <v>33</v>
      </c>
      <c r="K477" s="110"/>
      <c r="L477" s="96"/>
      <c r="M477" s="97" t="n">
        <f aca="false">M476</f>
        <v>0</v>
      </c>
      <c r="N477" s="98" t="n">
        <f aca="false">N476</f>
        <v>0</v>
      </c>
      <c r="O477" s="83"/>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5"/>
      <c r="AT477" s="86"/>
      <c r="AU477" s="84"/>
      <c r="AV477" s="84"/>
      <c r="AW477" s="84"/>
      <c r="AX477" s="84"/>
      <c r="AY477" s="84"/>
      <c r="AZ477" s="84"/>
      <c r="BA477" s="84"/>
      <c r="BB477" s="84"/>
      <c r="BC477" s="84"/>
      <c r="BD477" s="84"/>
      <c r="BE477" s="84"/>
      <c r="BF477" s="84"/>
      <c r="BG477" s="84"/>
      <c r="BH477" s="84"/>
      <c r="BI477" s="84"/>
      <c r="BJ477" s="84"/>
      <c r="BK477" s="84"/>
      <c r="BL477" s="84"/>
      <c r="BM477" s="84"/>
      <c r="BN477" s="84"/>
      <c r="BO477" s="84"/>
      <c r="BP477" s="84"/>
      <c r="BQ477" s="84"/>
      <c r="BR477" s="84"/>
      <c r="BS477" s="84"/>
      <c r="BT477" s="84"/>
      <c r="BU477" s="84"/>
      <c r="BV477" s="84"/>
      <c r="BW477" s="84"/>
      <c r="BX477" s="85"/>
      <c r="BY477" s="86"/>
      <c r="BZ477" s="84"/>
      <c r="CA477" s="84"/>
      <c r="CB477" s="84"/>
      <c r="CC477" s="84"/>
      <c r="CD477" s="84"/>
      <c r="CE477" s="84"/>
      <c r="CF477" s="84"/>
      <c r="CG477" s="84"/>
      <c r="CH477" s="84"/>
      <c r="CI477" s="84"/>
      <c r="CJ477" s="84"/>
      <c r="CK477" s="84"/>
      <c r="CL477" s="84"/>
      <c r="CM477" s="84"/>
      <c r="CN477" s="84"/>
      <c r="CO477" s="84"/>
      <c r="CP477" s="84"/>
      <c r="CQ477" s="84"/>
      <c r="CR477" s="84"/>
      <c r="CS477" s="84"/>
      <c r="CT477" s="84"/>
      <c r="CU477" s="84"/>
      <c r="CV477" s="84"/>
      <c r="CW477" s="84"/>
      <c r="CX477" s="84"/>
      <c r="CY477" s="84"/>
      <c r="CZ477" s="84"/>
      <c r="DA477" s="84"/>
      <c r="DB477" s="84"/>
      <c r="DC477" s="85"/>
    </row>
    <row r="478" customFormat="false" ht="18.75" hidden="true" customHeight="false" outlineLevel="0" collapsed="false">
      <c r="A478" s="99" t="n">
        <f aca="false">(ROW()-6)/2</f>
        <v>236</v>
      </c>
      <c r="B478" s="100" t="n">
        <f aca="false">B477</f>
        <v>96</v>
      </c>
      <c r="C478" s="101" t="str">
        <f aca="false">C477</f>
        <v>会場登録画面</v>
      </c>
      <c r="D478" s="102" t="str">
        <f aca="false">D477</f>
        <v>会場登録画面の新規作成</v>
      </c>
      <c r="E478" s="74" t="str">
        <f aca="false">E476</f>
        <v>管理者</v>
      </c>
      <c r="F478" s="74" t="str">
        <f aca="false">F476</f>
        <v>中級</v>
      </c>
      <c r="G478" s="74" t="str">
        <f aca="false">G476</f>
        <v>B</v>
      </c>
      <c r="H478" s="103" t="s">
        <v>34</v>
      </c>
      <c r="I478" s="78" t="n">
        <f aca="false">変更管理台帳!$BW102</f>
        <v>4.4</v>
      </c>
      <c r="J478" s="79" t="s">
        <v>32</v>
      </c>
      <c r="K478" s="81" t="n">
        <f aca="false">IF($L476&lt;&gt;"",WORKDAY($L476,1,祝日・休校日!$B$3:$B$62),"")</f>
        <v>45392</v>
      </c>
      <c r="L478" s="81" t="n">
        <f aca="false">IF($K478&lt;&gt;"",WORKDAY($K478,$I478 -0.11,祝日・休校日!$B$3:$B$62),"")</f>
        <v>45398</v>
      </c>
      <c r="M478" s="76" t="n">
        <f aca="false">M477</f>
        <v>0</v>
      </c>
      <c r="N478" s="82" t="n">
        <f aca="false">IF(MAX(O478:DC478)&lt;&gt;0,IF(MAX(O479:DC479)/MAX(O478:DC478)=1,1,MAX(O479:DC479)/MAX(O478:DC478)),0)</f>
        <v>0</v>
      </c>
      <c r="O478" s="83"/>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5"/>
      <c r="AT478" s="86"/>
      <c r="AU478" s="84"/>
      <c r="AV478" s="84"/>
      <c r="AW478" s="84"/>
      <c r="AX478" s="84"/>
      <c r="AY478" s="84"/>
      <c r="AZ478" s="84"/>
      <c r="BA478" s="84"/>
      <c r="BB478" s="84"/>
      <c r="BC478" s="84"/>
      <c r="BD478" s="84"/>
      <c r="BE478" s="84"/>
      <c r="BF478" s="84"/>
      <c r="BG478" s="84"/>
      <c r="BH478" s="84"/>
      <c r="BI478" s="84"/>
      <c r="BJ478" s="84"/>
      <c r="BK478" s="84"/>
      <c r="BL478" s="84"/>
      <c r="BM478" s="84"/>
      <c r="BN478" s="84"/>
      <c r="BO478" s="84"/>
      <c r="BP478" s="84"/>
      <c r="BQ478" s="84"/>
      <c r="BR478" s="84"/>
      <c r="BS478" s="84"/>
      <c r="BT478" s="84"/>
      <c r="BU478" s="84"/>
      <c r="BV478" s="84"/>
      <c r="BW478" s="84"/>
      <c r="BX478" s="85"/>
      <c r="BY478" s="86"/>
      <c r="BZ478" s="84"/>
      <c r="CA478" s="84"/>
      <c r="CB478" s="84"/>
      <c r="CC478" s="84"/>
      <c r="CD478" s="84"/>
      <c r="CE478" s="84"/>
      <c r="CF478" s="84"/>
      <c r="CG478" s="84"/>
      <c r="CH478" s="84"/>
      <c r="CI478" s="84"/>
      <c r="CJ478" s="84"/>
      <c r="CK478" s="84"/>
      <c r="CL478" s="84"/>
      <c r="CM478" s="84"/>
      <c r="CN478" s="84"/>
      <c r="CO478" s="84"/>
      <c r="CP478" s="84"/>
      <c r="CQ478" s="84"/>
      <c r="CR478" s="84"/>
      <c r="CS478" s="84"/>
      <c r="CT478" s="84"/>
      <c r="CU478" s="84"/>
      <c r="CV478" s="84"/>
      <c r="CW478" s="84"/>
      <c r="CX478" s="84"/>
      <c r="CY478" s="84"/>
      <c r="CZ478" s="84"/>
      <c r="DA478" s="84"/>
      <c r="DB478" s="84"/>
      <c r="DC478" s="85"/>
    </row>
    <row r="479" customFormat="false" ht="18.75" hidden="true" customHeight="false" outlineLevel="0" collapsed="false">
      <c r="A479" s="104" t="n">
        <f aca="false">A478</f>
        <v>236</v>
      </c>
      <c r="B479" s="105" t="n">
        <f aca="false">B478</f>
        <v>96</v>
      </c>
      <c r="C479" s="106" t="str">
        <f aca="false">C478</f>
        <v>会場登録画面</v>
      </c>
      <c r="D479" s="107" t="str">
        <f aca="false">D478</f>
        <v>会場登録画面の新規作成</v>
      </c>
      <c r="E479" s="91" t="str">
        <f aca="false">E478</f>
        <v>管理者</v>
      </c>
      <c r="F479" s="91" t="str">
        <f aca="false">F478</f>
        <v>中級</v>
      </c>
      <c r="G479" s="91" t="str">
        <f aca="false">G478</f>
        <v>B</v>
      </c>
      <c r="H479" s="108" t="str">
        <f aca="false">H478</f>
        <v>試験</v>
      </c>
      <c r="I479" s="109" t="n">
        <f aca="false">I478</f>
        <v>4.4</v>
      </c>
      <c r="J479" s="94" t="s">
        <v>33</v>
      </c>
      <c r="K479" s="110"/>
      <c r="L479" s="96"/>
      <c r="M479" s="97" t="n">
        <f aca="false">M478</f>
        <v>0</v>
      </c>
      <c r="N479" s="98" t="n">
        <f aca="false">N478</f>
        <v>0</v>
      </c>
      <c r="O479" s="83"/>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5"/>
      <c r="AT479" s="86"/>
      <c r="AU479" s="84"/>
      <c r="AV479" s="84"/>
      <c r="AW479" s="84"/>
      <c r="AX479" s="84"/>
      <c r="AY479" s="84"/>
      <c r="AZ479" s="84"/>
      <c r="BA479" s="84"/>
      <c r="BB479" s="84"/>
      <c r="BC479" s="84"/>
      <c r="BD479" s="84"/>
      <c r="BE479" s="84"/>
      <c r="BF479" s="84"/>
      <c r="BG479" s="84"/>
      <c r="BH479" s="84"/>
      <c r="BI479" s="84"/>
      <c r="BJ479" s="84"/>
      <c r="BK479" s="84"/>
      <c r="BL479" s="84"/>
      <c r="BM479" s="84"/>
      <c r="BN479" s="84"/>
      <c r="BO479" s="84"/>
      <c r="BP479" s="84"/>
      <c r="BQ479" s="84"/>
      <c r="BR479" s="84"/>
      <c r="BS479" s="84"/>
      <c r="BT479" s="84"/>
      <c r="BU479" s="84"/>
      <c r="BV479" s="84"/>
      <c r="BW479" s="84"/>
      <c r="BX479" s="85"/>
      <c r="BY479" s="86"/>
      <c r="BZ479" s="84"/>
      <c r="CA479" s="84"/>
      <c r="CB479" s="84"/>
      <c r="CC479" s="84"/>
      <c r="CD479" s="84"/>
      <c r="CE479" s="84"/>
      <c r="CF479" s="84"/>
      <c r="CG479" s="84"/>
      <c r="CH479" s="84"/>
      <c r="CI479" s="84"/>
      <c r="CJ479" s="84"/>
      <c r="CK479" s="84"/>
      <c r="CL479" s="84"/>
      <c r="CM479" s="84"/>
      <c r="CN479" s="84"/>
      <c r="CO479" s="84"/>
      <c r="CP479" s="84"/>
      <c r="CQ479" s="84"/>
      <c r="CR479" s="84"/>
      <c r="CS479" s="84"/>
      <c r="CT479" s="84"/>
      <c r="CU479" s="84"/>
      <c r="CV479" s="84"/>
      <c r="CW479" s="84"/>
      <c r="CX479" s="84"/>
      <c r="CY479" s="84"/>
      <c r="CZ479" s="84"/>
      <c r="DA479" s="84"/>
      <c r="DB479" s="84"/>
      <c r="DC479" s="85"/>
    </row>
    <row r="480" customFormat="false" ht="18.75" hidden="true" customHeight="false" outlineLevel="0" collapsed="false">
      <c r="A480" s="70" t="n">
        <f aca="false">(ROW()-6)/2</f>
        <v>237</v>
      </c>
      <c r="B480" s="71" t="n">
        <f aca="false">変更管理台帳!$A103</f>
        <v>97</v>
      </c>
      <c r="C480" s="72" t="str">
        <f aca="false">変更管理台帳!$B103</f>
        <v>試験カテゴリー一覧画面</v>
      </c>
      <c r="D480" s="73" t="str">
        <f aca="false">変更管理台帳!$C103</f>
        <v>試験カテゴリー一覧画面の新規作成</v>
      </c>
      <c r="E480" s="74" t="str">
        <f aca="false">変更管理台帳!$G103</f>
        <v>管理者</v>
      </c>
      <c r="F480" s="75" t="str">
        <f aca="false">変更管理台帳!$K103</f>
        <v>中級</v>
      </c>
      <c r="G480" s="76" t="n">
        <f aca="false">変更管理台帳!$L103</f>
        <v>0</v>
      </c>
      <c r="H480" s="112" t="s">
        <v>36</v>
      </c>
      <c r="I480" s="78" t="n">
        <f aca="false">変更管理台帳!$AE103</f>
        <v>4.41428571428571</v>
      </c>
      <c r="J480" s="79" t="s">
        <v>32</v>
      </c>
      <c r="K480" s="80"/>
      <c r="L480" s="81" t="str">
        <f aca="false">IF($K480&lt;&gt;"",WORKDAY($K480,$I480 -0.11,祝日・休校日!$B$3:$B$62),"")</f>
        <v/>
      </c>
      <c r="M480" s="76"/>
      <c r="N480" s="82" t="n">
        <f aca="false">IF(MAX(O480:DC480)&lt;&gt;0,IF(MAX(O481:DC481)/MAX(O480:DC480)=1,1,MAX(O481:DC481)/MAX(O480:DC480)),0)</f>
        <v>0</v>
      </c>
      <c r="O480" s="83"/>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5"/>
      <c r="AT480" s="86"/>
      <c r="AU480" s="84"/>
      <c r="AV480" s="84"/>
      <c r="AW480" s="84"/>
      <c r="AX480" s="84"/>
      <c r="AY480" s="84"/>
      <c r="AZ480" s="84"/>
      <c r="BA480" s="84"/>
      <c r="BB480" s="84"/>
      <c r="BC480" s="84"/>
      <c r="BD480" s="84"/>
      <c r="BE480" s="84"/>
      <c r="BF480" s="84"/>
      <c r="BG480" s="84"/>
      <c r="BH480" s="84"/>
      <c r="BI480" s="84"/>
      <c r="BJ480" s="84"/>
      <c r="BK480" s="84"/>
      <c r="BL480" s="84"/>
      <c r="BM480" s="84"/>
      <c r="BN480" s="84"/>
      <c r="BO480" s="84"/>
      <c r="BP480" s="84"/>
      <c r="BQ480" s="84"/>
      <c r="BR480" s="84"/>
      <c r="BS480" s="84"/>
      <c r="BT480" s="84"/>
      <c r="BU480" s="84"/>
      <c r="BV480" s="84"/>
      <c r="BW480" s="84"/>
      <c r="BX480" s="85"/>
      <c r="BY480" s="86"/>
      <c r="BZ480" s="84"/>
      <c r="CA480" s="84"/>
      <c r="CB480" s="84"/>
      <c r="CC480" s="84"/>
      <c r="CD480" s="84"/>
      <c r="CE480" s="84"/>
      <c r="CF480" s="84"/>
      <c r="CG480" s="84"/>
      <c r="CH480" s="84"/>
      <c r="CI480" s="84"/>
      <c r="CJ480" s="84"/>
      <c r="CK480" s="84"/>
      <c r="CL480" s="84"/>
      <c r="CM480" s="84"/>
      <c r="CN480" s="84"/>
      <c r="CO480" s="84"/>
      <c r="CP480" s="84"/>
      <c r="CQ480" s="84"/>
      <c r="CR480" s="84"/>
      <c r="CS480" s="84"/>
      <c r="CT480" s="84"/>
      <c r="CU480" s="84"/>
      <c r="CV480" s="84"/>
      <c r="CW480" s="84"/>
      <c r="CX480" s="84"/>
      <c r="CY480" s="84"/>
      <c r="CZ480" s="84"/>
      <c r="DA480" s="84"/>
      <c r="DB480" s="84"/>
      <c r="DC480" s="85"/>
    </row>
    <row r="481" customFormat="false" ht="18.75" hidden="true" customHeight="false" outlineLevel="0" collapsed="false">
      <c r="A481" s="87" t="n">
        <f aca="false">A480</f>
        <v>237</v>
      </c>
      <c r="B481" s="88" t="n">
        <f aca="false">B480</f>
        <v>97</v>
      </c>
      <c r="C481" s="89" t="str">
        <f aca="false">C480</f>
        <v>試験カテゴリー一覧画面</v>
      </c>
      <c r="D481" s="90" t="str">
        <f aca="false">D480</f>
        <v>試験カテゴリー一覧画面の新規作成</v>
      </c>
      <c r="E481" s="91" t="str">
        <f aca="false">E480</f>
        <v>管理者</v>
      </c>
      <c r="F481" s="91" t="str">
        <f aca="false">F480</f>
        <v>中級</v>
      </c>
      <c r="G481" s="91" t="n">
        <f aca="false">G480</f>
        <v>0</v>
      </c>
      <c r="H481" s="113" t="str">
        <f aca="false">H480</f>
        <v>設計</v>
      </c>
      <c r="I481" s="93" t="n">
        <f aca="false">I480</f>
        <v>4.41428571428571</v>
      </c>
      <c r="J481" s="94" t="s">
        <v>33</v>
      </c>
      <c r="K481" s="95"/>
      <c r="L481" s="96"/>
      <c r="M481" s="97" t="n">
        <f aca="false">M480</f>
        <v>0</v>
      </c>
      <c r="N481" s="98" t="n">
        <f aca="false">N480</f>
        <v>0</v>
      </c>
      <c r="O481" s="83"/>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5"/>
      <c r="AT481" s="86"/>
      <c r="AU481" s="84"/>
      <c r="AV481" s="84"/>
      <c r="AW481" s="84"/>
      <c r="AX481" s="84"/>
      <c r="AY481" s="84"/>
      <c r="AZ481" s="84"/>
      <c r="BA481" s="84"/>
      <c r="BB481" s="84"/>
      <c r="BC481" s="84"/>
      <c r="BD481" s="84"/>
      <c r="BE481" s="84"/>
      <c r="BF481" s="84"/>
      <c r="BG481" s="84"/>
      <c r="BH481" s="84"/>
      <c r="BI481" s="84"/>
      <c r="BJ481" s="84"/>
      <c r="BK481" s="84"/>
      <c r="BL481" s="84"/>
      <c r="BM481" s="84"/>
      <c r="BN481" s="84"/>
      <c r="BO481" s="84"/>
      <c r="BP481" s="84"/>
      <c r="BQ481" s="84"/>
      <c r="BR481" s="84"/>
      <c r="BS481" s="84"/>
      <c r="BT481" s="84"/>
      <c r="BU481" s="84"/>
      <c r="BV481" s="84"/>
      <c r="BW481" s="84"/>
      <c r="BX481" s="85"/>
      <c r="BY481" s="86"/>
      <c r="BZ481" s="84"/>
      <c r="CA481" s="84"/>
      <c r="CB481" s="84"/>
      <c r="CC481" s="84"/>
      <c r="CD481" s="84"/>
      <c r="CE481" s="84"/>
      <c r="CF481" s="84"/>
      <c r="CG481" s="84"/>
      <c r="CH481" s="84"/>
      <c r="CI481" s="84"/>
      <c r="CJ481" s="84"/>
      <c r="CK481" s="84"/>
      <c r="CL481" s="84"/>
      <c r="CM481" s="84"/>
      <c r="CN481" s="84"/>
      <c r="CO481" s="84"/>
      <c r="CP481" s="84"/>
      <c r="CQ481" s="84"/>
      <c r="CR481" s="84"/>
      <c r="CS481" s="84"/>
      <c r="CT481" s="84"/>
      <c r="CU481" s="84"/>
      <c r="CV481" s="84"/>
      <c r="CW481" s="84"/>
      <c r="CX481" s="84"/>
      <c r="CY481" s="84"/>
      <c r="CZ481" s="84"/>
      <c r="DA481" s="84"/>
      <c r="DB481" s="84"/>
      <c r="DC481" s="85"/>
    </row>
    <row r="482" customFormat="false" ht="18.75" hidden="true" customHeight="false" outlineLevel="0" collapsed="false">
      <c r="A482" s="70" t="n">
        <f aca="false">(ROW()-6)/2</f>
        <v>238</v>
      </c>
      <c r="B482" s="100" t="n">
        <f aca="false">B481</f>
        <v>97</v>
      </c>
      <c r="C482" s="101" t="str">
        <f aca="false">C481</f>
        <v>試験カテゴリー一覧画面</v>
      </c>
      <c r="D482" s="102" t="str">
        <f aca="false">D481</f>
        <v>試験カテゴリー一覧画面の新規作成</v>
      </c>
      <c r="E482" s="74" t="str">
        <f aca="false">E480</f>
        <v>管理者</v>
      </c>
      <c r="F482" s="74" t="str">
        <f aca="false">F480</f>
        <v>中級</v>
      </c>
      <c r="G482" s="74" t="n">
        <f aca="false">G480</f>
        <v>0</v>
      </c>
      <c r="H482" s="77" t="s">
        <v>31</v>
      </c>
      <c r="I482" s="78" t="n">
        <f aca="false">変更管理台帳!$AX103</f>
        <v>5.22857142857143</v>
      </c>
      <c r="J482" s="79" t="s">
        <v>32</v>
      </c>
      <c r="K482" s="81" t="str">
        <f aca="false">IF($L480&lt;&gt;"",WORKDAY($L480,1,祝日・休校日!$B$3:$B$62),"")</f>
        <v/>
      </c>
      <c r="L482" s="81" t="str">
        <f aca="false">IF($K482&lt;&gt;"",WORKDAY($K482,$I482 -0.11,祝日・休校日!$B$3:$B$62),"")</f>
        <v/>
      </c>
      <c r="M482" s="76" t="n">
        <f aca="false">M481</f>
        <v>0</v>
      </c>
      <c r="N482" s="82" t="n">
        <f aca="false">IF(MAX(O482:DC482)&lt;&gt;0,IF(MAX(O483:DC483)/MAX(O482:DC482)=1,1,MAX(O483:DC483)/MAX(O482:DC482)),0)</f>
        <v>0</v>
      </c>
      <c r="O482" s="83"/>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4"/>
      <c r="AN482" s="84"/>
      <c r="AO482" s="84"/>
      <c r="AP482" s="84"/>
      <c r="AQ482" s="84"/>
      <c r="AR482" s="84"/>
      <c r="AS482" s="85"/>
      <c r="AT482" s="86"/>
      <c r="AU482" s="84"/>
      <c r="AV482" s="84"/>
      <c r="AW482" s="84"/>
      <c r="AX482" s="84"/>
      <c r="AY482" s="84"/>
      <c r="AZ482" s="84"/>
      <c r="BA482" s="84"/>
      <c r="BB482" s="84"/>
      <c r="BC482" s="84"/>
      <c r="BD482" s="84"/>
      <c r="BE482" s="84"/>
      <c r="BF482" s="84"/>
      <c r="BG482" s="84"/>
      <c r="BH482" s="84"/>
      <c r="BI482" s="84"/>
      <c r="BJ482" s="84"/>
      <c r="BK482" s="84"/>
      <c r="BL482" s="84"/>
      <c r="BM482" s="84"/>
      <c r="BN482" s="84"/>
      <c r="BO482" s="84"/>
      <c r="BP482" s="84"/>
      <c r="BQ482" s="84"/>
      <c r="BR482" s="84"/>
      <c r="BS482" s="84"/>
      <c r="BT482" s="84"/>
      <c r="BU482" s="84"/>
      <c r="BV482" s="84"/>
      <c r="BW482" s="84"/>
      <c r="BX482" s="85"/>
      <c r="BY482" s="86"/>
      <c r="BZ482" s="84"/>
      <c r="CA482" s="84"/>
      <c r="CB482" s="84"/>
      <c r="CC482" s="84"/>
      <c r="CD482" s="84"/>
      <c r="CE482" s="84"/>
      <c r="CF482" s="84"/>
      <c r="CG482" s="84"/>
      <c r="CH482" s="84"/>
      <c r="CI482" s="84"/>
      <c r="CJ482" s="84"/>
      <c r="CK482" s="84"/>
      <c r="CL482" s="84"/>
      <c r="CM482" s="84"/>
      <c r="CN482" s="84"/>
      <c r="CO482" s="84"/>
      <c r="CP482" s="84"/>
      <c r="CQ482" s="84"/>
      <c r="CR482" s="84"/>
      <c r="CS482" s="84"/>
      <c r="CT482" s="84"/>
      <c r="CU482" s="84"/>
      <c r="CV482" s="84"/>
      <c r="CW482" s="84"/>
      <c r="CX482" s="84"/>
      <c r="CY482" s="84"/>
      <c r="CZ482" s="84"/>
      <c r="DA482" s="84"/>
      <c r="DB482" s="84"/>
      <c r="DC482" s="85"/>
    </row>
    <row r="483" customFormat="false" ht="18.75" hidden="true" customHeight="false" outlineLevel="0" collapsed="false">
      <c r="A483" s="87" t="n">
        <f aca="false">A482</f>
        <v>238</v>
      </c>
      <c r="B483" s="105" t="n">
        <f aca="false">B482</f>
        <v>97</v>
      </c>
      <c r="C483" s="106" t="str">
        <f aca="false">C482</f>
        <v>試験カテゴリー一覧画面</v>
      </c>
      <c r="D483" s="107" t="str">
        <f aca="false">D482</f>
        <v>試験カテゴリー一覧画面の新規作成</v>
      </c>
      <c r="E483" s="91" t="str">
        <f aca="false">E482</f>
        <v>管理者</v>
      </c>
      <c r="F483" s="91" t="str">
        <f aca="false">F482</f>
        <v>中級</v>
      </c>
      <c r="G483" s="91" t="n">
        <f aca="false">G482</f>
        <v>0</v>
      </c>
      <c r="H483" s="92" t="str">
        <f aca="false">H482</f>
        <v>製造</v>
      </c>
      <c r="I483" s="93" t="n">
        <f aca="false">I482</f>
        <v>5.22857142857143</v>
      </c>
      <c r="J483" s="94" t="s">
        <v>33</v>
      </c>
      <c r="K483" s="110"/>
      <c r="L483" s="96"/>
      <c r="M483" s="97" t="n">
        <f aca="false">M482</f>
        <v>0</v>
      </c>
      <c r="N483" s="98" t="n">
        <f aca="false">N482</f>
        <v>0</v>
      </c>
      <c r="O483" s="83"/>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5"/>
      <c r="AT483" s="86"/>
      <c r="AU483" s="84"/>
      <c r="AV483" s="84"/>
      <c r="AW483" s="84"/>
      <c r="AX483" s="84"/>
      <c r="AY483" s="84"/>
      <c r="AZ483" s="84"/>
      <c r="BA483" s="84"/>
      <c r="BB483" s="84"/>
      <c r="BC483" s="84"/>
      <c r="BD483" s="84"/>
      <c r="BE483" s="84"/>
      <c r="BF483" s="84"/>
      <c r="BG483" s="84"/>
      <c r="BH483" s="84"/>
      <c r="BI483" s="84"/>
      <c r="BJ483" s="84"/>
      <c r="BK483" s="84"/>
      <c r="BL483" s="84"/>
      <c r="BM483" s="84"/>
      <c r="BN483" s="84"/>
      <c r="BO483" s="84"/>
      <c r="BP483" s="84"/>
      <c r="BQ483" s="84"/>
      <c r="BR483" s="84"/>
      <c r="BS483" s="84"/>
      <c r="BT483" s="84"/>
      <c r="BU483" s="84"/>
      <c r="BV483" s="84"/>
      <c r="BW483" s="84"/>
      <c r="BX483" s="85"/>
      <c r="BY483" s="86"/>
      <c r="BZ483" s="84"/>
      <c r="CA483" s="84"/>
      <c r="CB483" s="84"/>
      <c r="CC483" s="84"/>
      <c r="CD483" s="84"/>
      <c r="CE483" s="84"/>
      <c r="CF483" s="84"/>
      <c r="CG483" s="84"/>
      <c r="CH483" s="84"/>
      <c r="CI483" s="84"/>
      <c r="CJ483" s="84"/>
      <c r="CK483" s="84"/>
      <c r="CL483" s="84"/>
      <c r="CM483" s="84"/>
      <c r="CN483" s="84"/>
      <c r="CO483" s="84"/>
      <c r="CP483" s="84"/>
      <c r="CQ483" s="84"/>
      <c r="CR483" s="84"/>
      <c r="CS483" s="84"/>
      <c r="CT483" s="84"/>
      <c r="CU483" s="84"/>
      <c r="CV483" s="84"/>
      <c r="CW483" s="84"/>
      <c r="CX483" s="84"/>
      <c r="CY483" s="84"/>
      <c r="CZ483" s="84"/>
      <c r="DA483" s="84"/>
      <c r="DB483" s="84"/>
      <c r="DC483" s="85"/>
    </row>
    <row r="484" customFormat="false" ht="18.75" hidden="true" customHeight="false" outlineLevel="0" collapsed="false">
      <c r="A484" s="99" t="n">
        <f aca="false">(ROW()-6)/2</f>
        <v>239</v>
      </c>
      <c r="B484" s="100" t="n">
        <f aca="false">B483</f>
        <v>97</v>
      </c>
      <c r="C484" s="101" t="str">
        <f aca="false">C483</f>
        <v>試験カテゴリー一覧画面</v>
      </c>
      <c r="D484" s="102" t="str">
        <f aca="false">D483</f>
        <v>試験カテゴリー一覧画面の新規作成</v>
      </c>
      <c r="E484" s="74" t="str">
        <f aca="false">E482</f>
        <v>管理者</v>
      </c>
      <c r="F484" s="74" t="str">
        <f aca="false">F482</f>
        <v>中級</v>
      </c>
      <c r="G484" s="74" t="n">
        <f aca="false">G482</f>
        <v>0</v>
      </c>
      <c r="H484" s="103" t="s">
        <v>34</v>
      </c>
      <c r="I484" s="78" t="n">
        <f aca="false">変更管理台帳!$BW103</f>
        <v>4.57142857142857</v>
      </c>
      <c r="J484" s="79" t="s">
        <v>32</v>
      </c>
      <c r="K484" s="81" t="str">
        <f aca="false">IF($L482&lt;&gt;"",WORKDAY($L482,1,祝日・休校日!$B$3:$B$62),"")</f>
        <v/>
      </c>
      <c r="L484" s="81" t="str">
        <f aca="false">IF($K484&lt;&gt;"",WORKDAY($K484,$I484 -0.11,祝日・休校日!$B$3:$B$62),"")</f>
        <v/>
      </c>
      <c r="M484" s="76" t="n">
        <f aca="false">M483</f>
        <v>0</v>
      </c>
      <c r="N484" s="82" t="n">
        <f aca="false">IF(MAX(O484:DC484)&lt;&gt;0,IF(MAX(O485:DC485)/MAX(O484:DC484)=1,1,MAX(O485:DC485)/MAX(O484:DC484)),0)</f>
        <v>0</v>
      </c>
      <c r="O484" s="83"/>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5"/>
      <c r="AT484" s="86"/>
      <c r="AU484" s="84"/>
      <c r="AV484" s="84"/>
      <c r="AW484" s="84"/>
      <c r="AX484" s="84"/>
      <c r="AY484" s="84"/>
      <c r="AZ484" s="84"/>
      <c r="BA484" s="84"/>
      <c r="BB484" s="84"/>
      <c r="BC484" s="84"/>
      <c r="BD484" s="84"/>
      <c r="BE484" s="84"/>
      <c r="BF484" s="84"/>
      <c r="BG484" s="84"/>
      <c r="BH484" s="84"/>
      <c r="BI484" s="84"/>
      <c r="BJ484" s="84"/>
      <c r="BK484" s="84"/>
      <c r="BL484" s="84"/>
      <c r="BM484" s="84"/>
      <c r="BN484" s="84"/>
      <c r="BO484" s="84"/>
      <c r="BP484" s="84"/>
      <c r="BQ484" s="84"/>
      <c r="BR484" s="84"/>
      <c r="BS484" s="84"/>
      <c r="BT484" s="84"/>
      <c r="BU484" s="84"/>
      <c r="BV484" s="84"/>
      <c r="BW484" s="84"/>
      <c r="BX484" s="85"/>
      <c r="BY484" s="86"/>
      <c r="BZ484" s="84"/>
      <c r="CA484" s="84"/>
      <c r="CB484" s="84"/>
      <c r="CC484" s="84"/>
      <c r="CD484" s="84"/>
      <c r="CE484" s="84"/>
      <c r="CF484" s="84"/>
      <c r="CG484" s="84"/>
      <c r="CH484" s="84"/>
      <c r="CI484" s="84"/>
      <c r="CJ484" s="84"/>
      <c r="CK484" s="84"/>
      <c r="CL484" s="84"/>
      <c r="CM484" s="84"/>
      <c r="CN484" s="84"/>
      <c r="CO484" s="84"/>
      <c r="CP484" s="84"/>
      <c r="CQ484" s="84"/>
      <c r="CR484" s="84"/>
      <c r="CS484" s="84"/>
      <c r="CT484" s="84"/>
      <c r="CU484" s="84"/>
      <c r="CV484" s="84"/>
      <c r="CW484" s="84"/>
      <c r="CX484" s="84"/>
      <c r="CY484" s="84"/>
      <c r="CZ484" s="84"/>
      <c r="DA484" s="84"/>
      <c r="DB484" s="84"/>
      <c r="DC484" s="85"/>
    </row>
    <row r="485" customFormat="false" ht="18.75" hidden="true" customHeight="false" outlineLevel="0" collapsed="false">
      <c r="A485" s="104" t="n">
        <f aca="false">A484</f>
        <v>239</v>
      </c>
      <c r="B485" s="105" t="n">
        <f aca="false">B484</f>
        <v>97</v>
      </c>
      <c r="C485" s="106" t="str">
        <f aca="false">C484</f>
        <v>試験カテゴリー一覧画面</v>
      </c>
      <c r="D485" s="107" t="str">
        <f aca="false">D484</f>
        <v>試験カテゴリー一覧画面の新規作成</v>
      </c>
      <c r="E485" s="91" t="str">
        <f aca="false">E484</f>
        <v>管理者</v>
      </c>
      <c r="F485" s="91" t="str">
        <f aca="false">F484</f>
        <v>中級</v>
      </c>
      <c r="G485" s="91" t="n">
        <f aca="false">G484</f>
        <v>0</v>
      </c>
      <c r="H485" s="108" t="str">
        <f aca="false">H484</f>
        <v>試験</v>
      </c>
      <c r="I485" s="109" t="n">
        <f aca="false">I484</f>
        <v>4.57142857142857</v>
      </c>
      <c r="J485" s="94" t="s">
        <v>33</v>
      </c>
      <c r="K485" s="110"/>
      <c r="L485" s="96"/>
      <c r="M485" s="97" t="n">
        <f aca="false">M484</f>
        <v>0</v>
      </c>
      <c r="N485" s="98" t="n">
        <f aca="false">N484</f>
        <v>0</v>
      </c>
      <c r="O485" s="83"/>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5"/>
      <c r="AT485" s="86"/>
      <c r="AU485" s="84"/>
      <c r="AV485" s="84"/>
      <c r="AW485" s="84"/>
      <c r="AX485" s="84"/>
      <c r="AY485" s="84"/>
      <c r="AZ485" s="84"/>
      <c r="BA485" s="84"/>
      <c r="BB485" s="84"/>
      <c r="BC485" s="84"/>
      <c r="BD485" s="84"/>
      <c r="BE485" s="84"/>
      <c r="BF485" s="84"/>
      <c r="BG485" s="84"/>
      <c r="BH485" s="84"/>
      <c r="BI485" s="84"/>
      <c r="BJ485" s="84"/>
      <c r="BK485" s="84"/>
      <c r="BL485" s="84"/>
      <c r="BM485" s="84"/>
      <c r="BN485" s="84"/>
      <c r="BO485" s="84"/>
      <c r="BP485" s="84"/>
      <c r="BQ485" s="84"/>
      <c r="BR485" s="84"/>
      <c r="BS485" s="84"/>
      <c r="BT485" s="84"/>
      <c r="BU485" s="84"/>
      <c r="BV485" s="84"/>
      <c r="BW485" s="84"/>
      <c r="BX485" s="85"/>
      <c r="BY485" s="86"/>
      <c r="BZ485" s="84"/>
      <c r="CA485" s="84"/>
      <c r="CB485" s="84"/>
      <c r="CC485" s="84"/>
      <c r="CD485" s="84"/>
      <c r="CE485" s="84"/>
      <c r="CF485" s="84"/>
      <c r="CG485" s="84"/>
      <c r="CH485" s="84"/>
      <c r="CI485" s="84"/>
      <c r="CJ485" s="84"/>
      <c r="CK485" s="84"/>
      <c r="CL485" s="84"/>
      <c r="CM485" s="84"/>
      <c r="CN485" s="84"/>
      <c r="CO485" s="84"/>
      <c r="CP485" s="84"/>
      <c r="CQ485" s="84"/>
      <c r="CR485" s="84"/>
      <c r="CS485" s="84"/>
      <c r="CT485" s="84"/>
      <c r="CU485" s="84"/>
      <c r="CV485" s="84"/>
      <c r="CW485" s="84"/>
      <c r="CX485" s="84"/>
      <c r="CY485" s="84"/>
      <c r="CZ485" s="84"/>
      <c r="DA485" s="84"/>
      <c r="DB485" s="84"/>
      <c r="DC485" s="85"/>
    </row>
    <row r="486" customFormat="false" ht="18.75" hidden="true" customHeight="false" outlineLevel="0" collapsed="false">
      <c r="A486" s="70" t="n">
        <f aca="false">(ROW()-6)/2</f>
        <v>240</v>
      </c>
      <c r="B486" s="71" t="n">
        <f aca="false">変更管理台帳!$A104</f>
        <v>98</v>
      </c>
      <c r="C486" s="72" t="str">
        <f aca="false">変更管理台帳!$B104</f>
        <v>試験カテゴリー登録画面</v>
      </c>
      <c r="D486" s="73" t="str">
        <f aca="false">変更管理台帳!$C104</f>
        <v>試験カテゴリー登録画面の新規作成</v>
      </c>
      <c r="E486" s="74" t="str">
        <f aca="false">変更管理台帳!$G104</f>
        <v>管理者</v>
      </c>
      <c r="F486" s="75" t="str">
        <f aca="false">変更管理台帳!$K104</f>
        <v>初級</v>
      </c>
      <c r="G486" s="76" t="str">
        <f aca="false">変更管理台帳!$L104</f>
        <v>B</v>
      </c>
      <c r="H486" s="112" t="s">
        <v>36</v>
      </c>
      <c r="I486" s="78" t="n">
        <f aca="false">変更管理台帳!$AE104</f>
        <v>1.94285714285714</v>
      </c>
      <c r="J486" s="79" t="s">
        <v>32</v>
      </c>
      <c r="K486" s="80" t="n">
        <v>45384</v>
      </c>
      <c r="L486" s="81" t="n">
        <f aca="false">IF($K486&lt;&gt;"",WORKDAY($K486,$I486 -0.11,祝日・休校日!$B$3:$B$62),"")</f>
        <v>45385</v>
      </c>
      <c r="M486" s="76"/>
      <c r="N486" s="82" t="n">
        <f aca="false">IF(MAX(O486:DC486)&lt;&gt;0,IF(MAX(O487:DC487)/MAX(O486:DC486)=1,1,MAX(O487:DC487)/MAX(O486:DC486)),0)</f>
        <v>0</v>
      </c>
      <c r="O486" s="83"/>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5"/>
      <c r="AT486" s="86"/>
      <c r="AU486" s="84"/>
      <c r="AV486" s="84"/>
      <c r="AW486" s="84"/>
      <c r="AX486" s="84"/>
      <c r="AY486" s="84"/>
      <c r="AZ486" s="84"/>
      <c r="BA486" s="84"/>
      <c r="BB486" s="84"/>
      <c r="BC486" s="84"/>
      <c r="BD486" s="84"/>
      <c r="BE486" s="84"/>
      <c r="BF486" s="84"/>
      <c r="BG486" s="84"/>
      <c r="BH486" s="84"/>
      <c r="BI486" s="84"/>
      <c r="BJ486" s="84"/>
      <c r="BK486" s="84"/>
      <c r="BL486" s="84"/>
      <c r="BM486" s="84"/>
      <c r="BN486" s="84"/>
      <c r="BO486" s="84"/>
      <c r="BP486" s="84"/>
      <c r="BQ486" s="84"/>
      <c r="BR486" s="84"/>
      <c r="BS486" s="84"/>
      <c r="BT486" s="84"/>
      <c r="BU486" s="84"/>
      <c r="BV486" s="84"/>
      <c r="BW486" s="84"/>
      <c r="BX486" s="85"/>
      <c r="BY486" s="86"/>
      <c r="BZ486" s="84"/>
      <c r="CA486" s="84"/>
      <c r="CB486" s="84"/>
      <c r="CC486" s="84"/>
      <c r="CD486" s="84"/>
      <c r="CE486" s="84"/>
      <c r="CF486" s="84"/>
      <c r="CG486" s="84"/>
      <c r="CH486" s="84"/>
      <c r="CI486" s="84"/>
      <c r="CJ486" s="84"/>
      <c r="CK486" s="84"/>
      <c r="CL486" s="84"/>
      <c r="CM486" s="84"/>
      <c r="CN486" s="84"/>
      <c r="CO486" s="84"/>
      <c r="CP486" s="84"/>
      <c r="CQ486" s="84"/>
      <c r="CR486" s="84"/>
      <c r="CS486" s="84"/>
      <c r="CT486" s="84"/>
      <c r="CU486" s="84"/>
      <c r="CV486" s="84"/>
      <c r="CW486" s="84"/>
      <c r="CX486" s="84"/>
      <c r="CY486" s="84"/>
      <c r="CZ486" s="84"/>
      <c r="DA486" s="84"/>
      <c r="DB486" s="84"/>
      <c r="DC486" s="85"/>
    </row>
    <row r="487" customFormat="false" ht="18.75" hidden="true" customHeight="false" outlineLevel="0" collapsed="false">
      <c r="A487" s="87" t="n">
        <f aca="false">A486</f>
        <v>240</v>
      </c>
      <c r="B487" s="88" t="n">
        <f aca="false">B486</f>
        <v>98</v>
      </c>
      <c r="C487" s="89" t="str">
        <f aca="false">C486</f>
        <v>試験カテゴリー登録画面</v>
      </c>
      <c r="D487" s="90" t="str">
        <f aca="false">D486</f>
        <v>試験カテゴリー登録画面の新規作成</v>
      </c>
      <c r="E487" s="91" t="str">
        <f aca="false">E486</f>
        <v>管理者</v>
      </c>
      <c r="F487" s="91" t="str">
        <f aca="false">F486</f>
        <v>初級</v>
      </c>
      <c r="G487" s="91" t="str">
        <f aca="false">G486</f>
        <v>B</v>
      </c>
      <c r="H487" s="113" t="str">
        <f aca="false">H486</f>
        <v>設計</v>
      </c>
      <c r="I487" s="93" t="n">
        <f aca="false">I486</f>
        <v>1.94285714285714</v>
      </c>
      <c r="J487" s="94" t="s">
        <v>33</v>
      </c>
      <c r="K487" s="95"/>
      <c r="L487" s="96"/>
      <c r="M487" s="97" t="n">
        <f aca="false">M486</f>
        <v>0</v>
      </c>
      <c r="N487" s="98" t="n">
        <f aca="false">N486</f>
        <v>0</v>
      </c>
      <c r="O487" s="83"/>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5"/>
      <c r="AT487" s="86"/>
      <c r="AU487" s="84"/>
      <c r="AV487" s="84"/>
      <c r="AW487" s="84"/>
      <c r="AX487" s="84"/>
      <c r="AY487" s="84"/>
      <c r="AZ487" s="84"/>
      <c r="BA487" s="84"/>
      <c r="BB487" s="84"/>
      <c r="BC487" s="84"/>
      <c r="BD487" s="84"/>
      <c r="BE487" s="84"/>
      <c r="BF487" s="84"/>
      <c r="BG487" s="84"/>
      <c r="BH487" s="84"/>
      <c r="BI487" s="84"/>
      <c r="BJ487" s="84"/>
      <c r="BK487" s="84"/>
      <c r="BL487" s="84"/>
      <c r="BM487" s="84"/>
      <c r="BN487" s="84"/>
      <c r="BO487" s="84"/>
      <c r="BP487" s="84"/>
      <c r="BQ487" s="84"/>
      <c r="BR487" s="84"/>
      <c r="BS487" s="84"/>
      <c r="BT487" s="84"/>
      <c r="BU487" s="84"/>
      <c r="BV487" s="84"/>
      <c r="BW487" s="84"/>
      <c r="BX487" s="85"/>
      <c r="BY487" s="86"/>
      <c r="BZ487" s="84"/>
      <c r="CA487" s="84"/>
      <c r="CB487" s="84"/>
      <c r="CC487" s="84"/>
      <c r="CD487" s="84"/>
      <c r="CE487" s="84"/>
      <c r="CF487" s="84"/>
      <c r="CG487" s="84"/>
      <c r="CH487" s="84"/>
      <c r="CI487" s="84"/>
      <c r="CJ487" s="84"/>
      <c r="CK487" s="84"/>
      <c r="CL487" s="84"/>
      <c r="CM487" s="84"/>
      <c r="CN487" s="84"/>
      <c r="CO487" s="84"/>
      <c r="CP487" s="84"/>
      <c r="CQ487" s="84"/>
      <c r="CR487" s="84"/>
      <c r="CS487" s="84"/>
      <c r="CT487" s="84"/>
      <c r="CU487" s="84"/>
      <c r="CV487" s="84"/>
      <c r="CW487" s="84"/>
      <c r="CX487" s="84"/>
      <c r="CY487" s="84"/>
      <c r="CZ487" s="84"/>
      <c r="DA487" s="84"/>
      <c r="DB487" s="84"/>
      <c r="DC487" s="85"/>
    </row>
    <row r="488" customFormat="false" ht="18.75" hidden="true" customHeight="false" outlineLevel="0" collapsed="false">
      <c r="A488" s="70" t="n">
        <f aca="false">(ROW()-6)/2</f>
        <v>241</v>
      </c>
      <c r="B488" s="100" t="n">
        <f aca="false">B487</f>
        <v>98</v>
      </c>
      <c r="C488" s="101" t="str">
        <f aca="false">C487</f>
        <v>試験カテゴリー登録画面</v>
      </c>
      <c r="D488" s="102" t="str">
        <f aca="false">D487</f>
        <v>試験カテゴリー登録画面の新規作成</v>
      </c>
      <c r="E488" s="74" t="str">
        <f aca="false">E486</f>
        <v>管理者</v>
      </c>
      <c r="F488" s="74" t="str">
        <f aca="false">F486</f>
        <v>初級</v>
      </c>
      <c r="G488" s="74" t="str">
        <f aca="false">G486</f>
        <v>B</v>
      </c>
      <c r="H488" s="77" t="s">
        <v>31</v>
      </c>
      <c r="I488" s="78" t="n">
        <f aca="false">変更管理台帳!$AX104</f>
        <v>3.22857142857143</v>
      </c>
      <c r="J488" s="79" t="s">
        <v>32</v>
      </c>
      <c r="K488" s="81" t="n">
        <f aca="false">IF($L486&lt;&gt;"",WORKDAY($L486,1,祝日・休校日!$B$3:$B$62),"")</f>
        <v>45386</v>
      </c>
      <c r="L488" s="81" t="n">
        <f aca="false">IF($K488&lt;&gt;"",WORKDAY($K488,$I488 -0.11,祝日・休校日!$B$3:$B$62),"")</f>
        <v>45391</v>
      </c>
      <c r="M488" s="76" t="n">
        <f aca="false">M487</f>
        <v>0</v>
      </c>
      <c r="N488" s="82" t="n">
        <f aca="false">IF(MAX(O488:DC488)&lt;&gt;0,IF(MAX(O489:DC489)/MAX(O488:DC488)=1,1,MAX(O489:DC489)/MAX(O488:DC488)),0)</f>
        <v>0</v>
      </c>
      <c r="O488" s="83"/>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5"/>
      <c r="AT488" s="86"/>
      <c r="AU488" s="84"/>
      <c r="AV488" s="84"/>
      <c r="AW488" s="84"/>
      <c r="AX488" s="84"/>
      <c r="AY488" s="84"/>
      <c r="AZ488" s="84"/>
      <c r="BA488" s="84"/>
      <c r="BB488" s="84"/>
      <c r="BC488" s="84"/>
      <c r="BD488" s="84"/>
      <c r="BE488" s="84"/>
      <c r="BF488" s="84"/>
      <c r="BG488" s="84"/>
      <c r="BH488" s="84"/>
      <c r="BI488" s="84"/>
      <c r="BJ488" s="84"/>
      <c r="BK488" s="84"/>
      <c r="BL488" s="84"/>
      <c r="BM488" s="84"/>
      <c r="BN488" s="84"/>
      <c r="BO488" s="84"/>
      <c r="BP488" s="84"/>
      <c r="BQ488" s="84"/>
      <c r="BR488" s="84"/>
      <c r="BS488" s="84"/>
      <c r="BT488" s="84"/>
      <c r="BU488" s="84"/>
      <c r="BV488" s="84"/>
      <c r="BW488" s="84"/>
      <c r="BX488" s="85"/>
      <c r="BY488" s="86"/>
      <c r="BZ488" s="84"/>
      <c r="CA488" s="84"/>
      <c r="CB488" s="84"/>
      <c r="CC488" s="84"/>
      <c r="CD488" s="84"/>
      <c r="CE488" s="84"/>
      <c r="CF488" s="84"/>
      <c r="CG488" s="84"/>
      <c r="CH488" s="84"/>
      <c r="CI488" s="84"/>
      <c r="CJ488" s="84"/>
      <c r="CK488" s="84"/>
      <c r="CL488" s="84"/>
      <c r="CM488" s="84"/>
      <c r="CN488" s="84"/>
      <c r="CO488" s="84"/>
      <c r="CP488" s="84"/>
      <c r="CQ488" s="84"/>
      <c r="CR488" s="84"/>
      <c r="CS488" s="84"/>
      <c r="CT488" s="84"/>
      <c r="CU488" s="84"/>
      <c r="CV488" s="84"/>
      <c r="CW488" s="84"/>
      <c r="CX488" s="84"/>
      <c r="CY488" s="84"/>
      <c r="CZ488" s="84"/>
      <c r="DA488" s="84"/>
      <c r="DB488" s="84"/>
      <c r="DC488" s="85"/>
    </row>
    <row r="489" customFormat="false" ht="18.75" hidden="true" customHeight="false" outlineLevel="0" collapsed="false">
      <c r="A489" s="87" t="n">
        <f aca="false">A488</f>
        <v>241</v>
      </c>
      <c r="B489" s="105" t="n">
        <f aca="false">B488</f>
        <v>98</v>
      </c>
      <c r="C489" s="106" t="str">
        <f aca="false">C488</f>
        <v>試験カテゴリー登録画面</v>
      </c>
      <c r="D489" s="107" t="str">
        <f aca="false">D488</f>
        <v>試験カテゴリー登録画面の新規作成</v>
      </c>
      <c r="E489" s="91" t="str">
        <f aca="false">E488</f>
        <v>管理者</v>
      </c>
      <c r="F489" s="91" t="str">
        <f aca="false">F488</f>
        <v>初級</v>
      </c>
      <c r="G489" s="91" t="str">
        <f aca="false">G488</f>
        <v>B</v>
      </c>
      <c r="H489" s="92" t="str">
        <f aca="false">H488</f>
        <v>製造</v>
      </c>
      <c r="I489" s="93" t="n">
        <f aca="false">I488</f>
        <v>3.22857142857143</v>
      </c>
      <c r="J489" s="94" t="s">
        <v>33</v>
      </c>
      <c r="K489" s="110"/>
      <c r="L489" s="96"/>
      <c r="M489" s="97" t="n">
        <f aca="false">M488</f>
        <v>0</v>
      </c>
      <c r="N489" s="98" t="n">
        <f aca="false">N488</f>
        <v>0</v>
      </c>
      <c r="O489" s="83"/>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5"/>
      <c r="AT489" s="86"/>
      <c r="AU489" s="84"/>
      <c r="AV489" s="84"/>
      <c r="AW489" s="84"/>
      <c r="AX489" s="84"/>
      <c r="AY489" s="84"/>
      <c r="AZ489" s="84"/>
      <c r="BA489" s="84"/>
      <c r="BB489" s="84"/>
      <c r="BC489" s="84"/>
      <c r="BD489" s="84"/>
      <c r="BE489" s="84"/>
      <c r="BF489" s="84"/>
      <c r="BG489" s="84"/>
      <c r="BH489" s="84"/>
      <c r="BI489" s="84"/>
      <c r="BJ489" s="84"/>
      <c r="BK489" s="84"/>
      <c r="BL489" s="84"/>
      <c r="BM489" s="84"/>
      <c r="BN489" s="84"/>
      <c r="BO489" s="84"/>
      <c r="BP489" s="84"/>
      <c r="BQ489" s="84"/>
      <c r="BR489" s="84"/>
      <c r="BS489" s="84"/>
      <c r="BT489" s="84"/>
      <c r="BU489" s="84"/>
      <c r="BV489" s="84"/>
      <c r="BW489" s="84"/>
      <c r="BX489" s="85"/>
      <c r="BY489" s="86"/>
      <c r="BZ489" s="84"/>
      <c r="CA489" s="84"/>
      <c r="CB489" s="84"/>
      <c r="CC489" s="84"/>
      <c r="CD489" s="84"/>
      <c r="CE489" s="84"/>
      <c r="CF489" s="84"/>
      <c r="CG489" s="84"/>
      <c r="CH489" s="84"/>
      <c r="CI489" s="84"/>
      <c r="CJ489" s="84"/>
      <c r="CK489" s="84"/>
      <c r="CL489" s="84"/>
      <c r="CM489" s="84"/>
      <c r="CN489" s="84"/>
      <c r="CO489" s="84"/>
      <c r="CP489" s="84"/>
      <c r="CQ489" s="84"/>
      <c r="CR489" s="84"/>
      <c r="CS489" s="84"/>
      <c r="CT489" s="84"/>
      <c r="CU489" s="84"/>
      <c r="CV489" s="84"/>
      <c r="CW489" s="84"/>
      <c r="CX489" s="84"/>
      <c r="CY489" s="84"/>
      <c r="CZ489" s="84"/>
      <c r="DA489" s="84"/>
      <c r="DB489" s="84"/>
      <c r="DC489" s="85"/>
    </row>
    <row r="490" customFormat="false" ht="18.75" hidden="true" customHeight="false" outlineLevel="0" collapsed="false">
      <c r="A490" s="99" t="n">
        <f aca="false">(ROW()-6)/2</f>
        <v>242</v>
      </c>
      <c r="B490" s="100" t="n">
        <f aca="false">B489</f>
        <v>98</v>
      </c>
      <c r="C490" s="101" t="str">
        <f aca="false">C489</f>
        <v>試験カテゴリー登録画面</v>
      </c>
      <c r="D490" s="102" t="str">
        <f aca="false">D489</f>
        <v>試験カテゴリー登録画面の新規作成</v>
      </c>
      <c r="E490" s="74" t="str">
        <f aca="false">E488</f>
        <v>管理者</v>
      </c>
      <c r="F490" s="74" t="str">
        <f aca="false">F488</f>
        <v>初級</v>
      </c>
      <c r="G490" s="74" t="str">
        <f aca="false">G488</f>
        <v>B</v>
      </c>
      <c r="H490" s="103" t="s">
        <v>34</v>
      </c>
      <c r="I490" s="78" t="n">
        <f aca="false">変更管理台帳!$BW104</f>
        <v>2.85714285714286</v>
      </c>
      <c r="J490" s="79" t="s">
        <v>32</v>
      </c>
      <c r="K490" s="81" t="n">
        <f aca="false">IF($L488&lt;&gt;"",WORKDAY($L488,1,祝日・休校日!$B$3:$B$62),"")</f>
        <v>45392</v>
      </c>
      <c r="L490" s="81" t="n">
        <f aca="false">IF($K490&lt;&gt;"",WORKDAY($K490,$I490 -0.11,祝日・休校日!$B$3:$B$62),"")</f>
        <v>45394</v>
      </c>
      <c r="M490" s="76" t="n">
        <f aca="false">M489</f>
        <v>0</v>
      </c>
      <c r="N490" s="82" t="n">
        <f aca="false">IF(MAX(O490:DC490)&lt;&gt;0,IF(MAX(O491:DC491)/MAX(O490:DC490)=1,1,MAX(O491:DC491)/MAX(O490:DC490)),0)</f>
        <v>0</v>
      </c>
      <c r="O490" s="83"/>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5"/>
      <c r="AT490" s="86"/>
      <c r="AU490" s="84"/>
      <c r="AV490" s="84"/>
      <c r="AW490" s="84"/>
      <c r="AX490" s="84"/>
      <c r="AY490" s="84"/>
      <c r="AZ490" s="84"/>
      <c r="BA490" s="84"/>
      <c r="BB490" s="84"/>
      <c r="BC490" s="84"/>
      <c r="BD490" s="84"/>
      <c r="BE490" s="84"/>
      <c r="BF490" s="84"/>
      <c r="BG490" s="84"/>
      <c r="BH490" s="84"/>
      <c r="BI490" s="84"/>
      <c r="BJ490" s="84"/>
      <c r="BK490" s="84"/>
      <c r="BL490" s="84"/>
      <c r="BM490" s="84"/>
      <c r="BN490" s="84"/>
      <c r="BO490" s="84"/>
      <c r="BP490" s="84"/>
      <c r="BQ490" s="84"/>
      <c r="BR490" s="84"/>
      <c r="BS490" s="84"/>
      <c r="BT490" s="84"/>
      <c r="BU490" s="84"/>
      <c r="BV490" s="84"/>
      <c r="BW490" s="84"/>
      <c r="BX490" s="85"/>
      <c r="BY490" s="86"/>
      <c r="BZ490" s="84"/>
      <c r="CA490" s="84"/>
      <c r="CB490" s="84"/>
      <c r="CC490" s="84"/>
      <c r="CD490" s="84"/>
      <c r="CE490" s="84"/>
      <c r="CF490" s="84"/>
      <c r="CG490" s="84"/>
      <c r="CH490" s="84"/>
      <c r="CI490" s="84"/>
      <c r="CJ490" s="84"/>
      <c r="CK490" s="84"/>
      <c r="CL490" s="84"/>
      <c r="CM490" s="84"/>
      <c r="CN490" s="84"/>
      <c r="CO490" s="84"/>
      <c r="CP490" s="84"/>
      <c r="CQ490" s="84"/>
      <c r="CR490" s="84"/>
      <c r="CS490" s="84"/>
      <c r="CT490" s="84"/>
      <c r="CU490" s="84"/>
      <c r="CV490" s="84"/>
      <c r="CW490" s="84"/>
      <c r="CX490" s="84"/>
      <c r="CY490" s="84"/>
      <c r="CZ490" s="84"/>
      <c r="DA490" s="84"/>
      <c r="DB490" s="84"/>
      <c r="DC490" s="85"/>
    </row>
    <row r="491" customFormat="false" ht="18.75" hidden="true" customHeight="false" outlineLevel="0" collapsed="false">
      <c r="A491" s="104" t="n">
        <f aca="false">A490</f>
        <v>242</v>
      </c>
      <c r="B491" s="105" t="n">
        <f aca="false">B490</f>
        <v>98</v>
      </c>
      <c r="C491" s="106" t="str">
        <f aca="false">C490</f>
        <v>試験カテゴリー登録画面</v>
      </c>
      <c r="D491" s="107" t="str">
        <f aca="false">D490</f>
        <v>試験カテゴリー登録画面の新規作成</v>
      </c>
      <c r="E491" s="91" t="str">
        <f aca="false">E490</f>
        <v>管理者</v>
      </c>
      <c r="F491" s="91" t="str">
        <f aca="false">F490</f>
        <v>初級</v>
      </c>
      <c r="G491" s="91" t="str">
        <f aca="false">G490</f>
        <v>B</v>
      </c>
      <c r="H491" s="108" t="str">
        <f aca="false">H490</f>
        <v>試験</v>
      </c>
      <c r="I491" s="109" t="n">
        <f aca="false">I490</f>
        <v>2.85714285714286</v>
      </c>
      <c r="J491" s="94" t="s">
        <v>33</v>
      </c>
      <c r="K491" s="110"/>
      <c r="L491" s="96"/>
      <c r="M491" s="97" t="n">
        <f aca="false">M490</f>
        <v>0</v>
      </c>
      <c r="N491" s="98" t="n">
        <f aca="false">N490</f>
        <v>0</v>
      </c>
      <c r="O491" s="83"/>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5"/>
      <c r="AT491" s="86"/>
      <c r="AU491" s="84"/>
      <c r="AV491" s="84"/>
      <c r="AW491" s="84"/>
      <c r="AX491" s="84"/>
      <c r="AY491" s="84"/>
      <c r="AZ491" s="84"/>
      <c r="BA491" s="84"/>
      <c r="BB491" s="84"/>
      <c r="BC491" s="84"/>
      <c r="BD491" s="84"/>
      <c r="BE491" s="84"/>
      <c r="BF491" s="84"/>
      <c r="BG491" s="84"/>
      <c r="BH491" s="84"/>
      <c r="BI491" s="84"/>
      <c r="BJ491" s="84"/>
      <c r="BK491" s="84"/>
      <c r="BL491" s="84"/>
      <c r="BM491" s="84"/>
      <c r="BN491" s="84"/>
      <c r="BO491" s="84"/>
      <c r="BP491" s="84"/>
      <c r="BQ491" s="84"/>
      <c r="BR491" s="84"/>
      <c r="BS491" s="84"/>
      <c r="BT491" s="84"/>
      <c r="BU491" s="84"/>
      <c r="BV491" s="84"/>
      <c r="BW491" s="84"/>
      <c r="BX491" s="85"/>
      <c r="BY491" s="86"/>
      <c r="BZ491" s="84"/>
      <c r="CA491" s="84"/>
      <c r="CB491" s="84"/>
      <c r="CC491" s="84"/>
      <c r="CD491" s="84"/>
      <c r="CE491" s="84"/>
      <c r="CF491" s="84"/>
      <c r="CG491" s="84"/>
      <c r="CH491" s="84"/>
      <c r="CI491" s="84"/>
      <c r="CJ491" s="84"/>
      <c r="CK491" s="84"/>
      <c r="CL491" s="84"/>
      <c r="CM491" s="84"/>
      <c r="CN491" s="84"/>
      <c r="CO491" s="84"/>
      <c r="CP491" s="84"/>
      <c r="CQ491" s="84"/>
      <c r="CR491" s="84"/>
      <c r="CS491" s="84"/>
      <c r="CT491" s="84"/>
      <c r="CU491" s="84"/>
      <c r="CV491" s="84"/>
      <c r="CW491" s="84"/>
      <c r="CX491" s="84"/>
      <c r="CY491" s="84"/>
      <c r="CZ491" s="84"/>
      <c r="DA491" s="84"/>
      <c r="DB491" s="84"/>
      <c r="DC491" s="85"/>
    </row>
    <row r="492" customFormat="false" ht="24" hidden="true" customHeight="false" outlineLevel="0" collapsed="false">
      <c r="A492" s="70" t="n">
        <f aca="false">(ROW()-6)/2</f>
        <v>243</v>
      </c>
      <c r="B492" s="71" t="n">
        <f aca="false">変更管理台帳!$A105</f>
        <v>99</v>
      </c>
      <c r="C492" s="72" t="str">
        <f aca="false">変更管理台帳!$B105</f>
        <v>詳細試験カテゴリー登録画面</v>
      </c>
      <c r="D492" s="73" t="str">
        <f aca="false">変更管理台帳!$C105</f>
        <v>詳細試験カテゴリー登録画面の新規作成</v>
      </c>
      <c r="E492" s="74" t="str">
        <f aca="false">変更管理台帳!$G105</f>
        <v>管理者</v>
      </c>
      <c r="F492" s="75" t="str">
        <f aca="false">変更管理台帳!$K105</f>
        <v>初級</v>
      </c>
      <c r="G492" s="76" t="str">
        <f aca="false">変更管理台帳!$L105</f>
        <v>B</v>
      </c>
      <c r="H492" s="112" t="s">
        <v>36</v>
      </c>
      <c r="I492" s="78" t="n">
        <f aca="false">変更管理台帳!$AE105</f>
        <v>1.95714285714286</v>
      </c>
      <c r="J492" s="79" t="s">
        <v>32</v>
      </c>
      <c r="K492" s="80" t="n">
        <v>45384</v>
      </c>
      <c r="L492" s="81" t="n">
        <f aca="false">IF($K492&lt;&gt;"",WORKDAY($K492,$I492 -0.11,祝日・休校日!$B$3:$B$62),"")</f>
        <v>45385</v>
      </c>
      <c r="M492" s="76"/>
      <c r="N492" s="82" t="n">
        <f aca="false">IF(MAX(O492:DC492)&lt;&gt;0,IF(MAX(O493:DC493)/MAX(O492:DC492)=1,1,MAX(O493:DC493)/MAX(O492:DC492)),0)</f>
        <v>0</v>
      </c>
      <c r="O492" s="83"/>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5"/>
      <c r="AT492" s="86"/>
      <c r="AU492" s="84"/>
      <c r="AV492" s="84"/>
      <c r="AW492" s="84"/>
      <c r="AX492" s="84"/>
      <c r="AY492" s="84"/>
      <c r="AZ492" s="84"/>
      <c r="BA492" s="84"/>
      <c r="BB492" s="84"/>
      <c r="BC492" s="84"/>
      <c r="BD492" s="84"/>
      <c r="BE492" s="84"/>
      <c r="BF492" s="84"/>
      <c r="BG492" s="84"/>
      <c r="BH492" s="84"/>
      <c r="BI492" s="84"/>
      <c r="BJ492" s="84"/>
      <c r="BK492" s="84"/>
      <c r="BL492" s="84"/>
      <c r="BM492" s="84"/>
      <c r="BN492" s="84"/>
      <c r="BO492" s="84"/>
      <c r="BP492" s="84"/>
      <c r="BQ492" s="84"/>
      <c r="BR492" s="84"/>
      <c r="BS492" s="84"/>
      <c r="BT492" s="84"/>
      <c r="BU492" s="84"/>
      <c r="BV492" s="84"/>
      <c r="BW492" s="84"/>
      <c r="BX492" s="85"/>
      <c r="BY492" s="86"/>
      <c r="BZ492" s="84"/>
      <c r="CA492" s="84"/>
      <c r="CB492" s="84"/>
      <c r="CC492" s="84"/>
      <c r="CD492" s="84"/>
      <c r="CE492" s="84"/>
      <c r="CF492" s="84"/>
      <c r="CG492" s="84"/>
      <c r="CH492" s="84"/>
      <c r="CI492" s="84"/>
      <c r="CJ492" s="84"/>
      <c r="CK492" s="84"/>
      <c r="CL492" s="84"/>
      <c r="CM492" s="84"/>
      <c r="CN492" s="84"/>
      <c r="CO492" s="84"/>
      <c r="CP492" s="84"/>
      <c r="CQ492" s="84"/>
      <c r="CR492" s="84"/>
      <c r="CS492" s="84"/>
      <c r="CT492" s="84"/>
      <c r="CU492" s="84"/>
      <c r="CV492" s="84"/>
      <c r="CW492" s="84"/>
      <c r="CX492" s="84"/>
      <c r="CY492" s="84"/>
      <c r="CZ492" s="84"/>
      <c r="DA492" s="84"/>
      <c r="DB492" s="84"/>
      <c r="DC492" s="85"/>
    </row>
    <row r="493" customFormat="false" ht="24" hidden="true" customHeight="false" outlineLevel="0" collapsed="false">
      <c r="A493" s="87" t="n">
        <f aca="false">A492</f>
        <v>243</v>
      </c>
      <c r="B493" s="88" t="n">
        <f aca="false">B492</f>
        <v>99</v>
      </c>
      <c r="C493" s="89" t="str">
        <f aca="false">C492</f>
        <v>詳細試験カテゴリー登録画面</v>
      </c>
      <c r="D493" s="90" t="str">
        <f aca="false">D492</f>
        <v>詳細試験カテゴリー登録画面の新規作成</v>
      </c>
      <c r="E493" s="91" t="str">
        <f aca="false">E492</f>
        <v>管理者</v>
      </c>
      <c r="F493" s="91" t="str">
        <f aca="false">F492</f>
        <v>初級</v>
      </c>
      <c r="G493" s="91" t="str">
        <f aca="false">G492</f>
        <v>B</v>
      </c>
      <c r="H493" s="113" t="str">
        <f aca="false">H492</f>
        <v>設計</v>
      </c>
      <c r="I493" s="93" t="n">
        <f aca="false">I492</f>
        <v>1.95714285714286</v>
      </c>
      <c r="J493" s="94" t="s">
        <v>33</v>
      </c>
      <c r="K493" s="95"/>
      <c r="L493" s="96"/>
      <c r="M493" s="97" t="n">
        <f aca="false">M492</f>
        <v>0</v>
      </c>
      <c r="N493" s="98" t="n">
        <f aca="false">N492</f>
        <v>0</v>
      </c>
      <c r="O493" s="83"/>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5"/>
      <c r="AT493" s="86"/>
      <c r="AU493" s="84"/>
      <c r="AV493" s="84"/>
      <c r="AW493" s="84"/>
      <c r="AX493" s="84"/>
      <c r="AY493" s="84"/>
      <c r="AZ493" s="84"/>
      <c r="BA493" s="84"/>
      <c r="BB493" s="84"/>
      <c r="BC493" s="84"/>
      <c r="BD493" s="84"/>
      <c r="BE493" s="84"/>
      <c r="BF493" s="84"/>
      <c r="BG493" s="84"/>
      <c r="BH493" s="84"/>
      <c r="BI493" s="84"/>
      <c r="BJ493" s="84"/>
      <c r="BK493" s="84"/>
      <c r="BL493" s="84"/>
      <c r="BM493" s="84"/>
      <c r="BN493" s="84"/>
      <c r="BO493" s="84"/>
      <c r="BP493" s="84"/>
      <c r="BQ493" s="84"/>
      <c r="BR493" s="84"/>
      <c r="BS493" s="84"/>
      <c r="BT493" s="84"/>
      <c r="BU493" s="84"/>
      <c r="BV493" s="84"/>
      <c r="BW493" s="84"/>
      <c r="BX493" s="85"/>
      <c r="BY493" s="86"/>
      <c r="BZ493" s="84"/>
      <c r="CA493" s="84"/>
      <c r="CB493" s="84"/>
      <c r="CC493" s="84"/>
      <c r="CD493" s="84"/>
      <c r="CE493" s="84"/>
      <c r="CF493" s="84"/>
      <c r="CG493" s="84"/>
      <c r="CH493" s="84"/>
      <c r="CI493" s="84"/>
      <c r="CJ493" s="84"/>
      <c r="CK493" s="84"/>
      <c r="CL493" s="84"/>
      <c r="CM493" s="84"/>
      <c r="CN493" s="84"/>
      <c r="CO493" s="84"/>
      <c r="CP493" s="84"/>
      <c r="CQ493" s="84"/>
      <c r="CR493" s="84"/>
      <c r="CS493" s="84"/>
      <c r="CT493" s="84"/>
      <c r="CU493" s="84"/>
      <c r="CV493" s="84"/>
      <c r="CW493" s="84"/>
      <c r="CX493" s="84"/>
      <c r="CY493" s="84"/>
      <c r="CZ493" s="84"/>
      <c r="DA493" s="84"/>
      <c r="DB493" s="84"/>
      <c r="DC493" s="85"/>
    </row>
    <row r="494" customFormat="false" ht="24" hidden="true" customHeight="false" outlineLevel="0" collapsed="false">
      <c r="A494" s="70" t="n">
        <f aca="false">(ROW()-6)/2</f>
        <v>244</v>
      </c>
      <c r="B494" s="100" t="n">
        <f aca="false">B493</f>
        <v>99</v>
      </c>
      <c r="C494" s="101" t="str">
        <f aca="false">C493</f>
        <v>詳細試験カテゴリー登録画面</v>
      </c>
      <c r="D494" s="102" t="str">
        <f aca="false">D493</f>
        <v>詳細試験カテゴリー登録画面の新規作成</v>
      </c>
      <c r="E494" s="74" t="str">
        <f aca="false">E492</f>
        <v>管理者</v>
      </c>
      <c r="F494" s="74" t="str">
        <f aca="false">F492</f>
        <v>初級</v>
      </c>
      <c r="G494" s="74" t="str">
        <f aca="false">G492</f>
        <v>B</v>
      </c>
      <c r="H494" s="77" t="s">
        <v>31</v>
      </c>
      <c r="I494" s="78" t="n">
        <f aca="false">変更管理台帳!$AX105</f>
        <v>3.11428571428571</v>
      </c>
      <c r="J494" s="79" t="s">
        <v>32</v>
      </c>
      <c r="K494" s="81" t="n">
        <f aca="false">IF($L492&lt;&gt;"",WORKDAY($L492,1,祝日・休校日!$B$3:$B$62),"")</f>
        <v>45386</v>
      </c>
      <c r="L494" s="81" t="n">
        <f aca="false">IF($K494&lt;&gt;"",WORKDAY($K494,$I494 -0.11,祝日・休校日!$B$3:$B$62),"")</f>
        <v>45391</v>
      </c>
      <c r="M494" s="76" t="n">
        <f aca="false">M493</f>
        <v>0</v>
      </c>
      <c r="N494" s="82" t="n">
        <f aca="false">IF(MAX(O494:DC494)&lt;&gt;0,IF(MAX(O495:DC495)/MAX(O494:DC494)=1,1,MAX(O495:DC495)/MAX(O494:DC494)),0)</f>
        <v>0</v>
      </c>
      <c r="O494" s="83"/>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5"/>
      <c r="AT494" s="86"/>
      <c r="AU494" s="84"/>
      <c r="AV494" s="84"/>
      <c r="AW494" s="84"/>
      <c r="AX494" s="84"/>
      <c r="AY494" s="84"/>
      <c r="AZ494" s="84"/>
      <c r="BA494" s="84"/>
      <c r="BB494" s="84"/>
      <c r="BC494" s="84"/>
      <c r="BD494" s="84"/>
      <c r="BE494" s="84"/>
      <c r="BF494" s="84"/>
      <c r="BG494" s="84"/>
      <c r="BH494" s="84"/>
      <c r="BI494" s="84"/>
      <c r="BJ494" s="84"/>
      <c r="BK494" s="84"/>
      <c r="BL494" s="84"/>
      <c r="BM494" s="84"/>
      <c r="BN494" s="84"/>
      <c r="BO494" s="84"/>
      <c r="BP494" s="84"/>
      <c r="BQ494" s="84"/>
      <c r="BR494" s="84"/>
      <c r="BS494" s="84"/>
      <c r="BT494" s="84"/>
      <c r="BU494" s="84"/>
      <c r="BV494" s="84"/>
      <c r="BW494" s="84"/>
      <c r="BX494" s="85"/>
      <c r="BY494" s="86"/>
      <c r="BZ494" s="84"/>
      <c r="CA494" s="84"/>
      <c r="CB494" s="84"/>
      <c r="CC494" s="84"/>
      <c r="CD494" s="84"/>
      <c r="CE494" s="84"/>
      <c r="CF494" s="84"/>
      <c r="CG494" s="84"/>
      <c r="CH494" s="84"/>
      <c r="CI494" s="84"/>
      <c r="CJ494" s="84"/>
      <c r="CK494" s="84"/>
      <c r="CL494" s="84"/>
      <c r="CM494" s="84"/>
      <c r="CN494" s="84"/>
      <c r="CO494" s="84"/>
      <c r="CP494" s="84"/>
      <c r="CQ494" s="84"/>
      <c r="CR494" s="84"/>
      <c r="CS494" s="84"/>
      <c r="CT494" s="84"/>
      <c r="CU494" s="84"/>
      <c r="CV494" s="84"/>
      <c r="CW494" s="84"/>
      <c r="CX494" s="84"/>
      <c r="CY494" s="84"/>
      <c r="CZ494" s="84"/>
      <c r="DA494" s="84"/>
      <c r="DB494" s="84"/>
      <c r="DC494" s="85"/>
    </row>
    <row r="495" customFormat="false" ht="24" hidden="true" customHeight="false" outlineLevel="0" collapsed="false">
      <c r="A495" s="87" t="n">
        <f aca="false">A494</f>
        <v>244</v>
      </c>
      <c r="B495" s="105" t="n">
        <f aca="false">B494</f>
        <v>99</v>
      </c>
      <c r="C495" s="106" t="str">
        <f aca="false">C494</f>
        <v>詳細試験カテゴリー登録画面</v>
      </c>
      <c r="D495" s="107" t="str">
        <f aca="false">D494</f>
        <v>詳細試験カテゴリー登録画面の新規作成</v>
      </c>
      <c r="E495" s="91" t="str">
        <f aca="false">E494</f>
        <v>管理者</v>
      </c>
      <c r="F495" s="91" t="str">
        <f aca="false">F494</f>
        <v>初級</v>
      </c>
      <c r="G495" s="91" t="str">
        <f aca="false">G494</f>
        <v>B</v>
      </c>
      <c r="H495" s="92" t="str">
        <f aca="false">H494</f>
        <v>製造</v>
      </c>
      <c r="I495" s="93" t="n">
        <f aca="false">I494</f>
        <v>3.11428571428571</v>
      </c>
      <c r="J495" s="94" t="s">
        <v>33</v>
      </c>
      <c r="K495" s="110"/>
      <c r="L495" s="96"/>
      <c r="M495" s="97" t="n">
        <f aca="false">M494</f>
        <v>0</v>
      </c>
      <c r="N495" s="98" t="n">
        <f aca="false">N494</f>
        <v>0</v>
      </c>
      <c r="O495" s="83"/>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5"/>
      <c r="AT495" s="86"/>
      <c r="AU495" s="84"/>
      <c r="AV495" s="84"/>
      <c r="AW495" s="84"/>
      <c r="AX495" s="84"/>
      <c r="AY495" s="84"/>
      <c r="AZ495" s="84"/>
      <c r="BA495" s="84"/>
      <c r="BB495" s="84"/>
      <c r="BC495" s="84"/>
      <c r="BD495" s="84"/>
      <c r="BE495" s="84"/>
      <c r="BF495" s="84"/>
      <c r="BG495" s="84"/>
      <c r="BH495" s="84"/>
      <c r="BI495" s="84"/>
      <c r="BJ495" s="84"/>
      <c r="BK495" s="84"/>
      <c r="BL495" s="84"/>
      <c r="BM495" s="84"/>
      <c r="BN495" s="84"/>
      <c r="BO495" s="84"/>
      <c r="BP495" s="84"/>
      <c r="BQ495" s="84"/>
      <c r="BR495" s="84"/>
      <c r="BS495" s="84"/>
      <c r="BT495" s="84"/>
      <c r="BU495" s="84"/>
      <c r="BV495" s="84"/>
      <c r="BW495" s="84"/>
      <c r="BX495" s="85"/>
      <c r="BY495" s="86"/>
      <c r="BZ495" s="84"/>
      <c r="CA495" s="84"/>
      <c r="CB495" s="84"/>
      <c r="CC495" s="84"/>
      <c r="CD495" s="84"/>
      <c r="CE495" s="84"/>
      <c r="CF495" s="84"/>
      <c r="CG495" s="84"/>
      <c r="CH495" s="84"/>
      <c r="CI495" s="84"/>
      <c r="CJ495" s="84"/>
      <c r="CK495" s="84"/>
      <c r="CL495" s="84"/>
      <c r="CM495" s="84"/>
      <c r="CN495" s="84"/>
      <c r="CO495" s="84"/>
      <c r="CP495" s="84"/>
      <c r="CQ495" s="84"/>
      <c r="CR495" s="84"/>
      <c r="CS495" s="84"/>
      <c r="CT495" s="84"/>
      <c r="CU495" s="84"/>
      <c r="CV495" s="84"/>
      <c r="CW495" s="84"/>
      <c r="CX495" s="84"/>
      <c r="CY495" s="84"/>
      <c r="CZ495" s="84"/>
      <c r="DA495" s="84"/>
      <c r="DB495" s="84"/>
      <c r="DC495" s="85"/>
    </row>
    <row r="496" customFormat="false" ht="24" hidden="true" customHeight="false" outlineLevel="0" collapsed="false">
      <c r="A496" s="99" t="n">
        <f aca="false">(ROW()-6)/2</f>
        <v>245</v>
      </c>
      <c r="B496" s="100" t="n">
        <f aca="false">B495</f>
        <v>99</v>
      </c>
      <c r="C496" s="101" t="str">
        <f aca="false">C495</f>
        <v>詳細試験カテゴリー登録画面</v>
      </c>
      <c r="D496" s="102" t="str">
        <f aca="false">D495</f>
        <v>詳細試験カテゴリー登録画面の新規作成</v>
      </c>
      <c r="E496" s="74" t="str">
        <f aca="false">E494</f>
        <v>管理者</v>
      </c>
      <c r="F496" s="74" t="str">
        <f aca="false">F494</f>
        <v>初級</v>
      </c>
      <c r="G496" s="74" t="str">
        <f aca="false">G494</f>
        <v>B</v>
      </c>
      <c r="H496" s="103" t="s">
        <v>34</v>
      </c>
      <c r="I496" s="78" t="n">
        <f aca="false">変更管理台帳!$BW105</f>
        <v>2.85714285714286</v>
      </c>
      <c r="J496" s="79" t="s">
        <v>32</v>
      </c>
      <c r="K496" s="81" t="n">
        <f aca="false">IF($L494&lt;&gt;"",WORKDAY($L494,1,祝日・休校日!$B$3:$B$62),"")</f>
        <v>45392</v>
      </c>
      <c r="L496" s="81" t="n">
        <f aca="false">IF($K496&lt;&gt;"",WORKDAY($K496,$I496 -0.11,祝日・休校日!$B$3:$B$62),"")</f>
        <v>45394</v>
      </c>
      <c r="M496" s="76" t="n">
        <f aca="false">M495</f>
        <v>0</v>
      </c>
      <c r="N496" s="82" t="n">
        <f aca="false">IF(MAX(O496:DC496)&lt;&gt;0,IF(MAX(O497:DC497)/MAX(O496:DC496)=1,1,MAX(O497:DC497)/MAX(O496:DC496)),0)</f>
        <v>0</v>
      </c>
      <c r="O496" s="83"/>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5"/>
      <c r="AT496" s="86"/>
      <c r="AU496" s="84"/>
      <c r="AV496" s="84"/>
      <c r="AW496" s="84"/>
      <c r="AX496" s="84"/>
      <c r="AY496" s="84"/>
      <c r="AZ496" s="84"/>
      <c r="BA496" s="84"/>
      <c r="BB496" s="84"/>
      <c r="BC496" s="84"/>
      <c r="BD496" s="84"/>
      <c r="BE496" s="84"/>
      <c r="BF496" s="84"/>
      <c r="BG496" s="84"/>
      <c r="BH496" s="84"/>
      <c r="BI496" s="84"/>
      <c r="BJ496" s="84"/>
      <c r="BK496" s="84"/>
      <c r="BL496" s="84"/>
      <c r="BM496" s="84"/>
      <c r="BN496" s="84"/>
      <c r="BO496" s="84"/>
      <c r="BP496" s="84"/>
      <c r="BQ496" s="84"/>
      <c r="BR496" s="84"/>
      <c r="BS496" s="84"/>
      <c r="BT496" s="84"/>
      <c r="BU496" s="84"/>
      <c r="BV496" s="84"/>
      <c r="BW496" s="84"/>
      <c r="BX496" s="85"/>
      <c r="BY496" s="86"/>
      <c r="BZ496" s="84"/>
      <c r="CA496" s="84"/>
      <c r="CB496" s="84"/>
      <c r="CC496" s="84"/>
      <c r="CD496" s="84"/>
      <c r="CE496" s="84"/>
      <c r="CF496" s="84"/>
      <c r="CG496" s="84"/>
      <c r="CH496" s="84"/>
      <c r="CI496" s="84"/>
      <c r="CJ496" s="84"/>
      <c r="CK496" s="84"/>
      <c r="CL496" s="84"/>
      <c r="CM496" s="84"/>
      <c r="CN496" s="84"/>
      <c r="CO496" s="84"/>
      <c r="CP496" s="84"/>
      <c r="CQ496" s="84"/>
      <c r="CR496" s="84"/>
      <c r="CS496" s="84"/>
      <c r="CT496" s="84"/>
      <c r="CU496" s="84"/>
      <c r="CV496" s="84"/>
      <c r="CW496" s="84"/>
      <c r="CX496" s="84"/>
      <c r="CY496" s="84"/>
      <c r="CZ496" s="84"/>
      <c r="DA496" s="84"/>
      <c r="DB496" s="84"/>
      <c r="DC496" s="85"/>
    </row>
    <row r="497" customFormat="false" ht="24" hidden="true" customHeight="false" outlineLevel="0" collapsed="false">
      <c r="A497" s="104" t="n">
        <f aca="false">A496</f>
        <v>245</v>
      </c>
      <c r="B497" s="105" t="n">
        <f aca="false">B496</f>
        <v>99</v>
      </c>
      <c r="C497" s="106" t="str">
        <f aca="false">C496</f>
        <v>詳細試験カテゴリー登録画面</v>
      </c>
      <c r="D497" s="107" t="str">
        <f aca="false">D496</f>
        <v>詳細試験カテゴリー登録画面の新規作成</v>
      </c>
      <c r="E497" s="91" t="str">
        <f aca="false">E496</f>
        <v>管理者</v>
      </c>
      <c r="F497" s="91" t="str">
        <f aca="false">F496</f>
        <v>初級</v>
      </c>
      <c r="G497" s="91" t="str">
        <f aca="false">G496</f>
        <v>B</v>
      </c>
      <c r="H497" s="108" t="str">
        <f aca="false">H496</f>
        <v>試験</v>
      </c>
      <c r="I497" s="109" t="n">
        <f aca="false">I496</f>
        <v>2.85714285714286</v>
      </c>
      <c r="J497" s="94" t="s">
        <v>33</v>
      </c>
      <c r="K497" s="110"/>
      <c r="L497" s="96"/>
      <c r="M497" s="97" t="n">
        <f aca="false">M496</f>
        <v>0</v>
      </c>
      <c r="N497" s="98" t="n">
        <f aca="false">N496</f>
        <v>0</v>
      </c>
      <c r="O497" s="83"/>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5"/>
      <c r="AT497" s="86"/>
      <c r="AU497" s="84"/>
      <c r="AV497" s="84"/>
      <c r="AW497" s="84"/>
      <c r="AX497" s="84"/>
      <c r="AY497" s="84"/>
      <c r="AZ497" s="84"/>
      <c r="BA497" s="84"/>
      <c r="BB497" s="84"/>
      <c r="BC497" s="84"/>
      <c r="BD497" s="84"/>
      <c r="BE497" s="84"/>
      <c r="BF497" s="84"/>
      <c r="BG497" s="84"/>
      <c r="BH497" s="84"/>
      <c r="BI497" s="84"/>
      <c r="BJ497" s="84"/>
      <c r="BK497" s="84"/>
      <c r="BL497" s="84"/>
      <c r="BM497" s="84"/>
      <c r="BN497" s="84"/>
      <c r="BO497" s="84"/>
      <c r="BP497" s="84"/>
      <c r="BQ497" s="84"/>
      <c r="BR497" s="84"/>
      <c r="BS497" s="84"/>
      <c r="BT497" s="84"/>
      <c r="BU497" s="84"/>
      <c r="BV497" s="84"/>
      <c r="BW497" s="84"/>
      <c r="BX497" s="85"/>
      <c r="BY497" s="86"/>
      <c r="BZ497" s="84"/>
      <c r="CA497" s="84"/>
      <c r="CB497" s="84"/>
      <c r="CC497" s="84"/>
      <c r="CD497" s="84"/>
      <c r="CE497" s="84"/>
      <c r="CF497" s="84"/>
      <c r="CG497" s="84"/>
      <c r="CH497" s="84"/>
      <c r="CI497" s="84"/>
      <c r="CJ497" s="84"/>
      <c r="CK497" s="84"/>
      <c r="CL497" s="84"/>
      <c r="CM497" s="84"/>
      <c r="CN497" s="84"/>
      <c r="CO497" s="84"/>
      <c r="CP497" s="84"/>
      <c r="CQ497" s="84"/>
      <c r="CR497" s="84"/>
      <c r="CS497" s="84"/>
      <c r="CT497" s="84"/>
      <c r="CU497" s="84"/>
      <c r="CV497" s="84"/>
      <c r="CW497" s="84"/>
      <c r="CX497" s="84"/>
      <c r="CY497" s="84"/>
      <c r="CZ497" s="84"/>
      <c r="DA497" s="84"/>
      <c r="DB497" s="84"/>
      <c r="DC497" s="85"/>
    </row>
    <row r="498" customFormat="false" ht="18.75" hidden="true" customHeight="false" outlineLevel="0" collapsed="false">
      <c r="A498" s="70" t="n">
        <f aca="false">(ROW()-6)/2</f>
        <v>246</v>
      </c>
      <c r="B498" s="71" t="n">
        <f aca="false">変更管理台帳!$A106</f>
        <v>100</v>
      </c>
      <c r="C498" s="72" t="str">
        <f aca="false">変更管理台帳!$B106</f>
        <v>動画一覧画面</v>
      </c>
      <c r="D498" s="73" t="str">
        <f aca="false">変更管理台帳!$C106</f>
        <v>動画一覧画面の新規作成</v>
      </c>
      <c r="E498" s="74" t="str">
        <f aca="false">変更管理台帳!$G106</f>
        <v>管理者</v>
      </c>
      <c r="F498" s="75" t="str">
        <f aca="false">変更管理台帳!$K106</f>
        <v>上級</v>
      </c>
      <c r="G498" s="76" t="str">
        <f aca="false">変更管理台帳!$L106</f>
        <v>A</v>
      </c>
      <c r="H498" s="112" t="s">
        <v>36</v>
      </c>
      <c r="I498" s="78" t="n">
        <f aca="false">変更管理台帳!$AE106</f>
        <v>5.25714285714286</v>
      </c>
      <c r="J498" s="79" t="s">
        <v>32</v>
      </c>
      <c r="K498" s="80" t="n">
        <v>45355</v>
      </c>
      <c r="L498" s="81" t="n">
        <f aca="false">IF($K498&lt;&gt;"",WORKDAY($K498,$I498 -0.11,祝日・休校日!$B$3:$B$62),"")</f>
        <v>45362</v>
      </c>
      <c r="M498" s="76"/>
      <c r="N498" s="82" t="n">
        <f aca="false">IF(MAX(O498:DC498)&lt;&gt;0,IF(MAX(O499:DC499)/MAX(O498:DC498)=1,1,MAX(O499:DC499)/MAX(O498:DC498)),0)</f>
        <v>0</v>
      </c>
      <c r="O498" s="83"/>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5"/>
      <c r="AT498" s="86"/>
      <c r="AU498" s="84"/>
      <c r="AV498" s="84"/>
      <c r="AW498" s="84"/>
      <c r="AX498" s="84"/>
      <c r="AY498" s="84"/>
      <c r="AZ498" s="84"/>
      <c r="BA498" s="84"/>
      <c r="BB498" s="84"/>
      <c r="BC498" s="84"/>
      <c r="BD498" s="84"/>
      <c r="BE498" s="84"/>
      <c r="BF498" s="84"/>
      <c r="BG498" s="84"/>
      <c r="BH498" s="84"/>
      <c r="BI498" s="84"/>
      <c r="BJ498" s="84"/>
      <c r="BK498" s="84"/>
      <c r="BL498" s="84"/>
      <c r="BM498" s="84"/>
      <c r="BN498" s="84"/>
      <c r="BO498" s="84"/>
      <c r="BP498" s="84"/>
      <c r="BQ498" s="84"/>
      <c r="BR498" s="84"/>
      <c r="BS498" s="84"/>
      <c r="BT498" s="84"/>
      <c r="BU498" s="84"/>
      <c r="BV498" s="84"/>
      <c r="BW498" s="84"/>
      <c r="BX498" s="85"/>
      <c r="BY498" s="86"/>
      <c r="BZ498" s="84"/>
      <c r="CA498" s="84"/>
      <c r="CB498" s="84"/>
      <c r="CC498" s="84"/>
      <c r="CD498" s="84"/>
      <c r="CE498" s="84"/>
      <c r="CF498" s="84"/>
      <c r="CG498" s="84"/>
      <c r="CH498" s="84"/>
      <c r="CI498" s="84"/>
      <c r="CJ498" s="84"/>
      <c r="CK498" s="84"/>
      <c r="CL498" s="84"/>
      <c r="CM498" s="84"/>
      <c r="CN498" s="84"/>
      <c r="CO498" s="84"/>
      <c r="CP498" s="84"/>
      <c r="CQ498" s="84"/>
      <c r="CR498" s="84"/>
      <c r="CS498" s="84"/>
      <c r="CT498" s="84"/>
      <c r="CU498" s="84"/>
      <c r="CV498" s="84"/>
      <c r="CW498" s="84"/>
      <c r="CX498" s="84"/>
      <c r="CY498" s="84"/>
      <c r="CZ498" s="84"/>
      <c r="DA498" s="84"/>
      <c r="DB498" s="84"/>
      <c r="DC498" s="85"/>
    </row>
    <row r="499" customFormat="false" ht="18.75" hidden="true" customHeight="false" outlineLevel="0" collapsed="false">
      <c r="A499" s="87" t="n">
        <f aca="false">A498</f>
        <v>246</v>
      </c>
      <c r="B499" s="88" t="n">
        <f aca="false">B498</f>
        <v>100</v>
      </c>
      <c r="C499" s="89" t="str">
        <f aca="false">C498</f>
        <v>動画一覧画面</v>
      </c>
      <c r="D499" s="90" t="str">
        <f aca="false">D498</f>
        <v>動画一覧画面の新規作成</v>
      </c>
      <c r="E499" s="91" t="str">
        <f aca="false">E498</f>
        <v>管理者</v>
      </c>
      <c r="F499" s="91" t="str">
        <f aca="false">F498</f>
        <v>上級</v>
      </c>
      <c r="G499" s="91" t="str">
        <f aca="false">G498</f>
        <v>A</v>
      </c>
      <c r="H499" s="113" t="str">
        <f aca="false">H498</f>
        <v>設計</v>
      </c>
      <c r="I499" s="93" t="n">
        <f aca="false">I498</f>
        <v>5.25714285714286</v>
      </c>
      <c r="J499" s="94" t="s">
        <v>33</v>
      </c>
      <c r="K499" s="95"/>
      <c r="L499" s="96"/>
      <c r="M499" s="97" t="n">
        <f aca="false">M498</f>
        <v>0</v>
      </c>
      <c r="N499" s="98" t="n">
        <f aca="false">N498</f>
        <v>0</v>
      </c>
      <c r="O499" s="83"/>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5"/>
      <c r="AT499" s="86"/>
      <c r="AU499" s="84"/>
      <c r="AV499" s="84"/>
      <c r="AW499" s="84"/>
      <c r="AX499" s="84"/>
      <c r="AY499" s="84"/>
      <c r="AZ499" s="84"/>
      <c r="BA499" s="84"/>
      <c r="BB499" s="84"/>
      <c r="BC499" s="84"/>
      <c r="BD499" s="84"/>
      <c r="BE499" s="84"/>
      <c r="BF499" s="84"/>
      <c r="BG499" s="84"/>
      <c r="BH499" s="84"/>
      <c r="BI499" s="84"/>
      <c r="BJ499" s="84"/>
      <c r="BK499" s="84"/>
      <c r="BL499" s="84"/>
      <c r="BM499" s="84"/>
      <c r="BN499" s="84"/>
      <c r="BO499" s="84"/>
      <c r="BP499" s="84"/>
      <c r="BQ499" s="84"/>
      <c r="BR499" s="84"/>
      <c r="BS499" s="84"/>
      <c r="BT499" s="84"/>
      <c r="BU499" s="84"/>
      <c r="BV499" s="84"/>
      <c r="BW499" s="84"/>
      <c r="BX499" s="85"/>
      <c r="BY499" s="86"/>
      <c r="BZ499" s="84"/>
      <c r="CA499" s="84"/>
      <c r="CB499" s="84"/>
      <c r="CC499" s="84"/>
      <c r="CD499" s="84"/>
      <c r="CE499" s="84"/>
      <c r="CF499" s="84"/>
      <c r="CG499" s="84"/>
      <c r="CH499" s="84"/>
      <c r="CI499" s="84"/>
      <c r="CJ499" s="84"/>
      <c r="CK499" s="84"/>
      <c r="CL499" s="84"/>
      <c r="CM499" s="84"/>
      <c r="CN499" s="84"/>
      <c r="CO499" s="84"/>
      <c r="CP499" s="84"/>
      <c r="CQ499" s="84"/>
      <c r="CR499" s="84"/>
      <c r="CS499" s="84"/>
      <c r="CT499" s="84"/>
      <c r="CU499" s="84"/>
      <c r="CV499" s="84"/>
      <c r="CW499" s="84"/>
      <c r="CX499" s="84"/>
      <c r="CY499" s="84"/>
      <c r="CZ499" s="84"/>
      <c r="DA499" s="84"/>
      <c r="DB499" s="84"/>
      <c r="DC499" s="85"/>
    </row>
    <row r="500" customFormat="false" ht="18.75" hidden="true" customHeight="false" outlineLevel="0" collapsed="false">
      <c r="A500" s="70" t="n">
        <f aca="false">(ROW()-6)/2</f>
        <v>247</v>
      </c>
      <c r="B500" s="100" t="n">
        <f aca="false">B499</f>
        <v>100</v>
      </c>
      <c r="C500" s="101" t="str">
        <f aca="false">C499</f>
        <v>動画一覧画面</v>
      </c>
      <c r="D500" s="102" t="str">
        <f aca="false">D499</f>
        <v>動画一覧画面の新規作成</v>
      </c>
      <c r="E500" s="74" t="str">
        <f aca="false">E498</f>
        <v>管理者</v>
      </c>
      <c r="F500" s="74" t="str">
        <f aca="false">F498</f>
        <v>上級</v>
      </c>
      <c r="G500" s="74" t="str">
        <f aca="false">G498</f>
        <v>A</v>
      </c>
      <c r="H500" s="77" t="s">
        <v>31</v>
      </c>
      <c r="I500" s="78" t="n">
        <f aca="false">変更管理台帳!$AX106</f>
        <v>7.11428571428571</v>
      </c>
      <c r="J500" s="79" t="s">
        <v>32</v>
      </c>
      <c r="K500" s="81" t="n">
        <f aca="false">IF($L498&lt;&gt;"",WORKDAY($L498,1,祝日・休校日!$B$3:$B$62),"")</f>
        <v>45363</v>
      </c>
      <c r="L500" s="81" t="n">
        <f aca="false">IF($K500&lt;&gt;"",WORKDAY($K500,$I500 -0.11,祝日・休校日!$B$3:$B$62),"")</f>
        <v>45373</v>
      </c>
      <c r="M500" s="76" t="n">
        <f aca="false">M499</f>
        <v>0</v>
      </c>
      <c r="N500" s="82" t="n">
        <f aca="false">IF(MAX(O500:DC500)&lt;&gt;0,IF(MAX(O501:DC501)/MAX(O500:DC500)=1,1,MAX(O501:DC501)/MAX(O500:DC500)),0)</f>
        <v>0</v>
      </c>
      <c r="O500" s="83"/>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5"/>
      <c r="AT500" s="86"/>
      <c r="AU500" s="84"/>
      <c r="AV500" s="84"/>
      <c r="AW500" s="84"/>
      <c r="AX500" s="84"/>
      <c r="AY500" s="84"/>
      <c r="AZ500" s="84"/>
      <c r="BA500" s="84"/>
      <c r="BB500" s="84"/>
      <c r="BC500" s="84"/>
      <c r="BD500" s="84"/>
      <c r="BE500" s="84"/>
      <c r="BF500" s="84"/>
      <c r="BG500" s="84"/>
      <c r="BH500" s="84"/>
      <c r="BI500" s="84"/>
      <c r="BJ500" s="84"/>
      <c r="BK500" s="84"/>
      <c r="BL500" s="84"/>
      <c r="BM500" s="84"/>
      <c r="BN500" s="84"/>
      <c r="BO500" s="84"/>
      <c r="BP500" s="84"/>
      <c r="BQ500" s="84"/>
      <c r="BR500" s="84"/>
      <c r="BS500" s="84"/>
      <c r="BT500" s="84"/>
      <c r="BU500" s="84"/>
      <c r="BV500" s="84"/>
      <c r="BW500" s="84"/>
      <c r="BX500" s="85"/>
      <c r="BY500" s="86"/>
      <c r="BZ500" s="84"/>
      <c r="CA500" s="84"/>
      <c r="CB500" s="84"/>
      <c r="CC500" s="84"/>
      <c r="CD500" s="84"/>
      <c r="CE500" s="84"/>
      <c r="CF500" s="84"/>
      <c r="CG500" s="84"/>
      <c r="CH500" s="84"/>
      <c r="CI500" s="84"/>
      <c r="CJ500" s="84"/>
      <c r="CK500" s="84"/>
      <c r="CL500" s="84"/>
      <c r="CM500" s="84"/>
      <c r="CN500" s="84"/>
      <c r="CO500" s="84"/>
      <c r="CP500" s="84"/>
      <c r="CQ500" s="84"/>
      <c r="CR500" s="84"/>
      <c r="CS500" s="84"/>
      <c r="CT500" s="84"/>
      <c r="CU500" s="84"/>
      <c r="CV500" s="84"/>
      <c r="CW500" s="84"/>
      <c r="CX500" s="84"/>
      <c r="CY500" s="84"/>
      <c r="CZ500" s="84"/>
      <c r="DA500" s="84"/>
      <c r="DB500" s="84"/>
      <c r="DC500" s="85"/>
    </row>
    <row r="501" customFormat="false" ht="18.75" hidden="true" customHeight="false" outlineLevel="0" collapsed="false">
      <c r="A501" s="87" t="n">
        <f aca="false">A500</f>
        <v>247</v>
      </c>
      <c r="B501" s="105" t="n">
        <f aca="false">B500</f>
        <v>100</v>
      </c>
      <c r="C501" s="106" t="str">
        <f aca="false">C500</f>
        <v>動画一覧画面</v>
      </c>
      <c r="D501" s="107" t="str">
        <f aca="false">D500</f>
        <v>動画一覧画面の新規作成</v>
      </c>
      <c r="E501" s="91" t="str">
        <f aca="false">E500</f>
        <v>管理者</v>
      </c>
      <c r="F501" s="91" t="str">
        <f aca="false">F500</f>
        <v>上級</v>
      </c>
      <c r="G501" s="91" t="str">
        <f aca="false">G500</f>
        <v>A</v>
      </c>
      <c r="H501" s="92" t="str">
        <f aca="false">H500</f>
        <v>製造</v>
      </c>
      <c r="I501" s="93" t="n">
        <f aca="false">I500</f>
        <v>7.11428571428571</v>
      </c>
      <c r="J501" s="94" t="s">
        <v>33</v>
      </c>
      <c r="K501" s="110"/>
      <c r="L501" s="96"/>
      <c r="M501" s="97" t="n">
        <f aca="false">M500</f>
        <v>0</v>
      </c>
      <c r="N501" s="98" t="n">
        <f aca="false">N500</f>
        <v>0</v>
      </c>
      <c r="O501" s="83"/>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5"/>
      <c r="AT501" s="86"/>
      <c r="AU501" s="84"/>
      <c r="AV501" s="84"/>
      <c r="AW501" s="84"/>
      <c r="AX501" s="84"/>
      <c r="AY501" s="84"/>
      <c r="AZ501" s="84"/>
      <c r="BA501" s="84"/>
      <c r="BB501" s="84"/>
      <c r="BC501" s="84"/>
      <c r="BD501" s="84"/>
      <c r="BE501" s="84"/>
      <c r="BF501" s="84"/>
      <c r="BG501" s="84"/>
      <c r="BH501" s="84"/>
      <c r="BI501" s="84"/>
      <c r="BJ501" s="84"/>
      <c r="BK501" s="84"/>
      <c r="BL501" s="84"/>
      <c r="BM501" s="84"/>
      <c r="BN501" s="84"/>
      <c r="BO501" s="84"/>
      <c r="BP501" s="84"/>
      <c r="BQ501" s="84"/>
      <c r="BR501" s="84"/>
      <c r="BS501" s="84"/>
      <c r="BT501" s="84"/>
      <c r="BU501" s="84"/>
      <c r="BV501" s="84"/>
      <c r="BW501" s="84"/>
      <c r="BX501" s="85"/>
      <c r="BY501" s="86"/>
      <c r="BZ501" s="84"/>
      <c r="CA501" s="84"/>
      <c r="CB501" s="84"/>
      <c r="CC501" s="84"/>
      <c r="CD501" s="84"/>
      <c r="CE501" s="84"/>
      <c r="CF501" s="84"/>
      <c r="CG501" s="84"/>
      <c r="CH501" s="84"/>
      <c r="CI501" s="84"/>
      <c r="CJ501" s="84"/>
      <c r="CK501" s="84"/>
      <c r="CL501" s="84"/>
      <c r="CM501" s="84"/>
      <c r="CN501" s="84"/>
      <c r="CO501" s="84"/>
      <c r="CP501" s="84"/>
      <c r="CQ501" s="84"/>
      <c r="CR501" s="84"/>
      <c r="CS501" s="84"/>
      <c r="CT501" s="84"/>
      <c r="CU501" s="84"/>
      <c r="CV501" s="84"/>
      <c r="CW501" s="84"/>
      <c r="CX501" s="84"/>
      <c r="CY501" s="84"/>
      <c r="CZ501" s="84"/>
      <c r="DA501" s="84"/>
      <c r="DB501" s="84"/>
      <c r="DC501" s="85"/>
    </row>
    <row r="502" customFormat="false" ht="18.75" hidden="true" customHeight="false" outlineLevel="0" collapsed="false">
      <c r="A502" s="99" t="n">
        <f aca="false">(ROW()-6)/2</f>
        <v>248</v>
      </c>
      <c r="B502" s="100" t="n">
        <f aca="false">B501</f>
        <v>100</v>
      </c>
      <c r="C502" s="101" t="str">
        <f aca="false">C501</f>
        <v>動画一覧画面</v>
      </c>
      <c r="D502" s="102" t="str">
        <f aca="false">D501</f>
        <v>動画一覧画面の新規作成</v>
      </c>
      <c r="E502" s="74" t="str">
        <f aca="false">E500</f>
        <v>管理者</v>
      </c>
      <c r="F502" s="74" t="str">
        <f aca="false">F500</f>
        <v>上級</v>
      </c>
      <c r="G502" s="74" t="str">
        <f aca="false">G500</f>
        <v>A</v>
      </c>
      <c r="H502" s="103" t="s">
        <v>34</v>
      </c>
      <c r="I502" s="78" t="n">
        <f aca="false">変更管理台帳!$BW106</f>
        <v>4.34285714285714</v>
      </c>
      <c r="J502" s="79" t="s">
        <v>32</v>
      </c>
      <c r="K502" s="81" t="n">
        <f aca="false">IF($L500&lt;&gt;"",WORKDAY($L500,1,祝日・休校日!$B$3:$B$62),"")</f>
        <v>45376</v>
      </c>
      <c r="L502" s="81" t="n">
        <f aca="false">IF($K502&lt;&gt;"",WORKDAY($K502,$I502 -0.11,祝日・休校日!$B$3:$B$62),"")</f>
        <v>45380</v>
      </c>
      <c r="M502" s="76" t="n">
        <f aca="false">M501</f>
        <v>0</v>
      </c>
      <c r="N502" s="82" t="n">
        <f aca="false">IF(MAX(O502:DC502)&lt;&gt;0,IF(MAX(O503:DC503)/MAX(O502:DC502)=1,1,MAX(O503:DC503)/MAX(O502:DC502)),0)</f>
        <v>0</v>
      </c>
      <c r="O502" s="83"/>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5"/>
      <c r="AT502" s="86"/>
      <c r="AU502" s="84"/>
      <c r="AV502" s="84"/>
      <c r="AW502" s="84"/>
      <c r="AX502" s="84"/>
      <c r="AY502" s="84"/>
      <c r="AZ502" s="84"/>
      <c r="BA502" s="84"/>
      <c r="BB502" s="84"/>
      <c r="BC502" s="84"/>
      <c r="BD502" s="84"/>
      <c r="BE502" s="84"/>
      <c r="BF502" s="84"/>
      <c r="BG502" s="84"/>
      <c r="BH502" s="84"/>
      <c r="BI502" s="84"/>
      <c r="BJ502" s="84"/>
      <c r="BK502" s="84"/>
      <c r="BL502" s="84"/>
      <c r="BM502" s="84"/>
      <c r="BN502" s="84"/>
      <c r="BO502" s="84"/>
      <c r="BP502" s="84"/>
      <c r="BQ502" s="84"/>
      <c r="BR502" s="84"/>
      <c r="BS502" s="84"/>
      <c r="BT502" s="84"/>
      <c r="BU502" s="84"/>
      <c r="BV502" s="84"/>
      <c r="BW502" s="84"/>
      <c r="BX502" s="85"/>
      <c r="BY502" s="86"/>
      <c r="BZ502" s="84"/>
      <c r="CA502" s="84"/>
      <c r="CB502" s="84"/>
      <c r="CC502" s="84"/>
      <c r="CD502" s="84"/>
      <c r="CE502" s="84"/>
      <c r="CF502" s="84"/>
      <c r="CG502" s="84"/>
      <c r="CH502" s="84"/>
      <c r="CI502" s="84"/>
      <c r="CJ502" s="84"/>
      <c r="CK502" s="84"/>
      <c r="CL502" s="84"/>
      <c r="CM502" s="84"/>
      <c r="CN502" s="84"/>
      <c r="CO502" s="84"/>
      <c r="CP502" s="84"/>
      <c r="CQ502" s="84"/>
      <c r="CR502" s="84"/>
      <c r="CS502" s="84"/>
      <c r="CT502" s="84"/>
      <c r="CU502" s="84"/>
      <c r="CV502" s="84"/>
      <c r="CW502" s="84"/>
      <c r="CX502" s="84"/>
      <c r="CY502" s="84"/>
      <c r="CZ502" s="84"/>
      <c r="DA502" s="84"/>
      <c r="DB502" s="84"/>
      <c r="DC502" s="85"/>
    </row>
    <row r="503" customFormat="false" ht="18.75" hidden="true" customHeight="false" outlineLevel="0" collapsed="false">
      <c r="A503" s="104" t="n">
        <f aca="false">A502</f>
        <v>248</v>
      </c>
      <c r="B503" s="105" t="n">
        <f aca="false">B502</f>
        <v>100</v>
      </c>
      <c r="C503" s="106" t="str">
        <f aca="false">C502</f>
        <v>動画一覧画面</v>
      </c>
      <c r="D503" s="107" t="str">
        <f aca="false">D502</f>
        <v>動画一覧画面の新規作成</v>
      </c>
      <c r="E503" s="91" t="str">
        <f aca="false">E502</f>
        <v>管理者</v>
      </c>
      <c r="F503" s="91" t="str">
        <f aca="false">F502</f>
        <v>上級</v>
      </c>
      <c r="G503" s="91" t="str">
        <f aca="false">G502</f>
        <v>A</v>
      </c>
      <c r="H503" s="108" t="str">
        <f aca="false">H502</f>
        <v>試験</v>
      </c>
      <c r="I503" s="109" t="n">
        <f aca="false">I502</f>
        <v>4.34285714285714</v>
      </c>
      <c r="J503" s="94" t="s">
        <v>33</v>
      </c>
      <c r="K503" s="110"/>
      <c r="L503" s="96"/>
      <c r="M503" s="97" t="n">
        <f aca="false">M502</f>
        <v>0</v>
      </c>
      <c r="N503" s="98" t="n">
        <f aca="false">N502</f>
        <v>0</v>
      </c>
      <c r="O503" s="83"/>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5"/>
      <c r="AT503" s="86"/>
      <c r="AU503" s="84"/>
      <c r="AV503" s="84"/>
      <c r="AW503" s="84"/>
      <c r="AX503" s="84"/>
      <c r="AY503" s="84"/>
      <c r="AZ503" s="84"/>
      <c r="BA503" s="84"/>
      <c r="BB503" s="84"/>
      <c r="BC503" s="84"/>
      <c r="BD503" s="84"/>
      <c r="BE503" s="84"/>
      <c r="BF503" s="84"/>
      <c r="BG503" s="84"/>
      <c r="BH503" s="84"/>
      <c r="BI503" s="84"/>
      <c r="BJ503" s="84"/>
      <c r="BK503" s="84"/>
      <c r="BL503" s="84"/>
      <c r="BM503" s="84"/>
      <c r="BN503" s="84"/>
      <c r="BO503" s="84"/>
      <c r="BP503" s="84"/>
      <c r="BQ503" s="84"/>
      <c r="BR503" s="84"/>
      <c r="BS503" s="84"/>
      <c r="BT503" s="84"/>
      <c r="BU503" s="84"/>
      <c r="BV503" s="84"/>
      <c r="BW503" s="84"/>
      <c r="BX503" s="85"/>
      <c r="BY503" s="86"/>
      <c r="BZ503" s="84"/>
      <c r="CA503" s="84"/>
      <c r="CB503" s="84"/>
      <c r="CC503" s="84"/>
      <c r="CD503" s="84"/>
      <c r="CE503" s="84"/>
      <c r="CF503" s="84"/>
      <c r="CG503" s="84"/>
      <c r="CH503" s="84"/>
      <c r="CI503" s="84"/>
      <c r="CJ503" s="84"/>
      <c r="CK503" s="84"/>
      <c r="CL503" s="84"/>
      <c r="CM503" s="84"/>
      <c r="CN503" s="84"/>
      <c r="CO503" s="84"/>
      <c r="CP503" s="84"/>
      <c r="CQ503" s="84"/>
      <c r="CR503" s="84"/>
      <c r="CS503" s="84"/>
      <c r="CT503" s="84"/>
      <c r="CU503" s="84"/>
      <c r="CV503" s="84"/>
      <c r="CW503" s="84"/>
      <c r="CX503" s="84"/>
      <c r="CY503" s="84"/>
      <c r="CZ503" s="84"/>
      <c r="DA503" s="84"/>
      <c r="DB503" s="84"/>
      <c r="DC503" s="85"/>
    </row>
    <row r="504" customFormat="false" ht="18.75" hidden="true" customHeight="false" outlineLevel="0" collapsed="false">
      <c r="A504" s="70" t="n">
        <f aca="false">(ROW()-6)/2</f>
        <v>249</v>
      </c>
      <c r="B504" s="71" t="n">
        <f aca="false">変更管理台帳!$A107</f>
        <v>101</v>
      </c>
      <c r="C504" s="72" t="str">
        <f aca="false">変更管理台帳!$B107</f>
        <v>動画カテゴリー登録画面</v>
      </c>
      <c r="D504" s="73" t="str">
        <f aca="false">変更管理台帳!$C107</f>
        <v>動画カテゴリー登録画面の新規作成</v>
      </c>
      <c r="E504" s="74" t="str">
        <f aca="false">変更管理台帳!$G107</f>
        <v>管理者</v>
      </c>
      <c r="F504" s="75" t="str">
        <f aca="false">変更管理台帳!$K107</f>
        <v>初級</v>
      </c>
      <c r="G504" s="76" t="str">
        <f aca="false">変更管理台帳!$L107</f>
        <v>B</v>
      </c>
      <c r="H504" s="112" t="s">
        <v>36</v>
      </c>
      <c r="I504" s="78" t="n">
        <f aca="false">変更管理台帳!$AE107</f>
        <v>1.72857142857143</v>
      </c>
      <c r="J504" s="79" t="s">
        <v>32</v>
      </c>
      <c r="K504" s="80" t="n">
        <v>45384</v>
      </c>
      <c r="L504" s="81" t="n">
        <f aca="false">IF($K504&lt;&gt;"",WORKDAY($K504,$I504 -0.11,祝日・休校日!$B$3:$B$62),"")</f>
        <v>45385</v>
      </c>
      <c r="M504" s="76"/>
      <c r="N504" s="82" t="n">
        <f aca="false">IF(MAX(O504:DC504)&lt;&gt;0,IF(MAX(O505:DC505)/MAX(O504:DC504)=1,1,MAX(O505:DC505)/MAX(O504:DC504)),0)</f>
        <v>0</v>
      </c>
      <c r="O504" s="83"/>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5"/>
      <c r="AT504" s="86"/>
      <c r="AU504" s="84"/>
      <c r="AV504" s="84"/>
      <c r="AW504" s="84"/>
      <c r="AX504" s="84"/>
      <c r="AY504" s="84"/>
      <c r="AZ504" s="84"/>
      <c r="BA504" s="84"/>
      <c r="BB504" s="84"/>
      <c r="BC504" s="84"/>
      <c r="BD504" s="84"/>
      <c r="BE504" s="84"/>
      <c r="BF504" s="84"/>
      <c r="BG504" s="84"/>
      <c r="BH504" s="84"/>
      <c r="BI504" s="84"/>
      <c r="BJ504" s="84"/>
      <c r="BK504" s="84"/>
      <c r="BL504" s="84"/>
      <c r="BM504" s="84"/>
      <c r="BN504" s="84"/>
      <c r="BO504" s="84"/>
      <c r="BP504" s="84"/>
      <c r="BQ504" s="84"/>
      <c r="BR504" s="84"/>
      <c r="BS504" s="84"/>
      <c r="BT504" s="84"/>
      <c r="BU504" s="84"/>
      <c r="BV504" s="84"/>
      <c r="BW504" s="84"/>
      <c r="BX504" s="85"/>
      <c r="BY504" s="86"/>
      <c r="BZ504" s="84"/>
      <c r="CA504" s="84"/>
      <c r="CB504" s="84"/>
      <c r="CC504" s="84"/>
      <c r="CD504" s="84"/>
      <c r="CE504" s="84"/>
      <c r="CF504" s="84"/>
      <c r="CG504" s="84"/>
      <c r="CH504" s="84"/>
      <c r="CI504" s="84"/>
      <c r="CJ504" s="84"/>
      <c r="CK504" s="84"/>
      <c r="CL504" s="84"/>
      <c r="CM504" s="84"/>
      <c r="CN504" s="84"/>
      <c r="CO504" s="84"/>
      <c r="CP504" s="84"/>
      <c r="CQ504" s="84"/>
      <c r="CR504" s="84"/>
      <c r="CS504" s="84"/>
      <c r="CT504" s="84"/>
      <c r="CU504" s="84"/>
      <c r="CV504" s="84"/>
      <c r="CW504" s="84"/>
      <c r="CX504" s="84"/>
      <c r="CY504" s="84"/>
      <c r="CZ504" s="84"/>
      <c r="DA504" s="84"/>
      <c r="DB504" s="84"/>
      <c r="DC504" s="85"/>
    </row>
    <row r="505" customFormat="false" ht="18.75" hidden="true" customHeight="false" outlineLevel="0" collapsed="false">
      <c r="A505" s="87" t="n">
        <f aca="false">A504</f>
        <v>249</v>
      </c>
      <c r="B505" s="88" t="n">
        <f aca="false">B504</f>
        <v>101</v>
      </c>
      <c r="C505" s="89" t="str">
        <f aca="false">C504</f>
        <v>動画カテゴリー登録画面</v>
      </c>
      <c r="D505" s="90" t="str">
        <f aca="false">D504</f>
        <v>動画カテゴリー登録画面の新規作成</v>
      </c>
      <c r="E505" s="91" t="str">
        <f aca="false">E504</f>
        <v>管理者</v>
      </c>
      <c r="F505" s="91" t="str">
        <f aca="false">F504</f>
        <v>初級</v>
      </c>
      <c r="G505" s="91" t="str">
        <f aca="false">G504</f>
        <v>B</v>
      </c>
      <c r="H505" s="113" t="str">
        <f aca="false">H504</f>
        <v>設計</v>
      </c>
      <c r="I505" s="93" t="n">
        <f aca="false">I504</f>
        <v>1.72857142857143</v>
      </c>
      <c r="J505" s="94" t="s">
        <v>33</v>
      </c>
      <c r="K505" s="95"/>
      <c r="L505" s="96"/>
      <c r="M505" s="97" t="n">
        <f aca="false">M504</f>
        <v>0</v>
      </c>
      <c r="N505" s="98" t="n">
        <f aca="false">N504</f>
        <v>0</v>
      </c>
      <c r="O505" s="83"/>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5"/>
      <c r="AT505" s="86"/>
      <c r="AU505" s="84"/>
      <c r="AV505" s="84"/>
      <c r="AW505" s="84"/>
      <c r="AX505" s="84"/>
      <c r="AY505" s="84"/>
      <c r="AZ505" s="84"/>
      <c r="BA505" s="84"/>
      <c r="BB505" s="84"/>
      <c r="BC505" s="84"/>
      <c r="BD505" s="84"/>
      <c r="BE505" s="84"/>
      <c r="BF505" s="84"/>
      <c r="BG505" s="84"/>
      <c r="BH505" s="84"/>
      <c r="BI505" s="84"/>
      <c r="BJ505" s="84"/>
      <c r="BK505" s="84"/>
      <c r="BL505" s="84"/>
      <c r="BM505" s="84"/>
      <c r="BN505" s="84"/>
      <c r="BO505" s="84"/>
      <c r="BP505" s="84"/>
      <c r="BQ505" s="84"/>
      <c r="BR505" s="84"/>
      <c r="BS505" s="84"/>
      <c r="BT505" s="84"/>
      <c r="BU505" s="84"/>
      <c r="BV505" s="84"/>
      <c r="BW505" s="84"/>
      <c r="BX505" s="85"/>
      <c r="BY505" s="86"/>
      <c r="BZ505" s="84"/>
      <c r="CA505" s="84"/>
      <c r="CB505" s="84"/>
      <c r="CC505" s="84"/>
      <c r="CD505" s="84"/>
      <c r="CE505" s="84"/>
      <c r="CF505" s="84"/>
      <c r="CG505" s="84"/>
      <c r="CH505" s="84"/>
      <c r="CI505" s="84"/>
      <c r="CJ505" s="84"/>
      <c r="CK505" s="84"/>
      <c r="CL505" s="84"/>
      <c r="CM505" s="84"/>
      <c r="CN505" s="84"/>
      <c r="CO505" s="84"/>
      <c r="CP505" s="84"/>
      <c r="CQ505" s="84"/>
      <c r="CR505" s="84"/>
      <c r="CS505" s="84"/>
      <c r="CT505" s="84"/>
      <c r="CU505" s="84"/>
      <c r="CV505" s="84"/>
      <c r="CW505" s="84"/>
      <c r="CX505" s="84"/>
      <c r="CY505" s="84"/>
      <c r="CZ505" s="84"/>
      <c r="DA505" s="84"/>
      <c r="DB505" s="84"/>
      <c r="DC505" s="85"/>
    </row>
    <row r="506" customFormat="false" ht="18.75" hidden="true" customHeight="false" outlineLevel="0" collapsed="false">
      <c r="A506" s="70" t="n">
        <f aca="false">(ROW()-6)/2</f>
        <v>250</v>
      </c>
      <c r="B506" s="100" t="n">
        <f aca="false">B505</f>
        <v>101</v>
      </c>
      <c r="C506" s="101" t="str">
        <f aca="false">C505</f>
        <v>動画カテゴリー登録画面</v>
      </c>
      <c r="D506" s="102" t="str">
        <f aca="false">D505</f>
        <v>動画カテゴリー登録画面の新規作成</v>
      </c>
      <c r="E506" s="74" t="str">
        <f aca="false">E504</f>
        <v>管理者</v>
      </c>
      <c r="F506" s="74" t="str">
        <f aca="false">F504</f>
        <v>初級</v>
      </c>
      <c r="G506" s="74" t="str">
        <f aca="false">G504</f>
        <v>B</v>
      </c>
      <c r="H506" s="77" t="s">
        <v>31</v>
      </c>
      <c r="I506" s="78" t="n">
        <f aca="false">変更管理台帳!$AX107</f>
        <v>3.17142857142857</v>
      </c>
      <c r="J506" s="79" t="s">
        <v>32</v>
      </c>
      <c r="K506" s="81" t="n">
        <f aca="false">IF($L504&lt;&gt;"",WORKDAY($L504,1,祝日・休校日!$B$3:$B$62),"")</f>
        <v>45386</v>
      </c>
      <c r="L506" s="81" t="n">
        <f aca="false">IF($K506&lt;&gt;"",WORKDAY($K506,$I506 -0.11,祝日・休校日!$B$3:$B$62),"")</f>
        <v>45391</v>
      </c>
      <c r="M506" s="76" t="n">
        <f aca="false">M505</f>
        <v>0</v>
      </c>
      <c r="N506" s="82" t="n">
        <f aca="false">IF(MAX(O506:DC506)&lt;&gt;0,IF(MAX(O507:DC507)/MAX(O506:DC506)=1,1,MAX(O507:DC507)/MAX(O506:DC506)),0)</f>
        <v>0</v>
      </c>
      <c r="O506" s="83"/>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5"/>
      <c r="AT506" s="86"/>
      <c r="AU506" s="84"/>
      <c r="AV506" s="84"/>
      <c r="AW506" s="84"/>
      <c r="AX506" s="84"/>
      <c r="AY506" s="84"/>
      <c r="AZ506" s="84"/>
      <c r="BA506" s="84"/>
      <c r="BB506" s="84"/>
      <c r="BC506" s="84"/>
      <c r="BD506" s="84"/>
      <c r="BE506" s="84"/>
      <c r="BF506" s="84"/>
      <c r="BG506" s="84"/>
      <c r="BH506" s="84"/>
      <c r="BI506" s="84"/>
      <c r="BJ506" s="84"/>
      <c r="BK506" s="84"/>
      <c r="BL506" s="84"/>
      <c r="BM506" s="84"/>
      <c r="BN506" s="84"/>
      <c r="BO506" s="84"/>
      <c r="BP506" s="84"/>
      <c r="BQ506" s="84"/>
      <c r="BR506" s="84"/>
      <c r="BS506" s="84"/>
      <c r="BT506" s="84"/>
      <c r="BU506" s="84"/>
      <c r="BV506" s="84"/>
      <c r="BW506" s="84"/>
      <c r="BX506" s="85"/>
      <c r="BY506" s="86"/>
      <c r="BZ506" s="84"/>
      <c r="CA506" s="84"/>
      <c r="CB506" s="84"/>
      <c r="CC506" s="84"/>
      <c r="CD506" s="84"/>
      <c r="CE506" s="84"/>
      <c r="CF506" s="84"/>
      <c r="CG506" s="84"/>
      <c r="CH506" s="84"/>
      <c r="CI506" s="84"/>
      <c r="CJ506" s="84"/>
      <c r="CK506" s="84"/>
      <c r="CL506" s="84"/>
      <c r="CM506" s="84"/>
      <c r="CN506" s="84"/>
      <c r="CO506" s="84"/>
      <c r="CP506" s="84"/>
      <c r="CQ506" s="84"/>
      <c r="CR506" s="84"/>
      <c r="CS506" s="84"/>
      <c r="CT506" s="84"/>
      <c r="CU506" s="84"/>
      <c r="CV506" s="84"/>
      <c r="CW506" s="84"/>
      <c r="CX506" s="84"/>
      <c r="CY506" s="84"/>
      <c r="CZ506" s="84"/>
      <c r="DA506" s="84"/>
      <c r="DB506" s="84"/>
      <c r="DC506" s="85"/>
    </row>
    <row r="507" customFormat="false" ht="18.75" hidden="true" customHeight="false" outlineLevel="0" collapsed="false">
      <c r="A507" s="87" t="n">
        <f aca="false">A506</f>
        <v>250</v>
      </c>
      <c r="B507" s="105" t="n">
        <f aca="false">B506</f>
        <v>101</v>
      </c>
      <c r="C507" s="106" t="str">
        <f aca="false">C506</f>
        <v>動画カテゴリー登録画面</v>
      </c>
      <c r="D507" s="107" t="str">
        <f aca="false">D506</f>
        <v>動画カテゴリー登録画面の新規作成</v>
      </c>
      <c r="E507" s="91" t="str">
        <f aca="false">E506</f>
        <v>管理者</v>
      </c>
      <c r="F507" s="91" t="str">
        <f aca="false">F506</f>
        <v>初級</v>
      </c>
      <c r="G507" s="91" t="str">
        <f aca="false">G506</f>
        <v>B</v>
      </c>
      <c r="H507" s="92" t="str">
        <f aca="false">H506</f>
        <v>製造</v>
      </c>
      <c r="I507" s="93" t="n">
        <f aca="false">I506</f>
        <v>3.17142857142857</v>
      </c>
      <c r="J507" s="94" t="s">
        <v>33</v>
      </c>
      <c r="K507" s="110"/>
      <c r="L507" s="96"/>
      <c r="M507" s="97" t="n">
        <f aca="false">M506</f>
        <v>0</v>
      </c>
      <c r="N507" s="98" t="n">
        <f aca="false">N506</f>
        <v>0</v>
      </c>
      <c r="O507" s="83"/>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5"/>
      <c r="AT507" s="86"/>
      <c r="AU507" s="84"/>
      <c r="AV507" s="84"/>
      <c r="AW507" s="84"/>
      <c r="AX507" s="84"/>
      <c r="AY507" s="84"/>
      <c r="AZ507" s="84"/>
      <c r="BA507" s="84"/>
      <c r="BB507" s="84"/>
      <c r="BC507" s="84"/>
      <c r="BD507" s="84"/>
      <c r="BE507" s="84"/>
      <c r="BF507" s="84"/>
      <c r="BG507" s="84"/>
      <c r="BH507" s="84"/>
      <c r="BI507" s="84"/>
      <c r="BJ507" s="84"/>
      <c r="BK507" s="84"/>
      <c r="BL507" s="84"/>
      <c r="BM507" s="84"/>
      <c r="BN507" s="84"/>
      <c r="BO507" s="84"/>
      <c r="BP507" s="84"/>
      <c r="BQ507" s="84"/>
      <c r="BR507" s="84"/>
      <c r="BS507" s="84"/>
      <c r="BT507" s="84"/>
      <c r="BU507" s="84"/>
      <c r="BV507" s="84"/>
      <c r="BW507" s="84"/>
      <c r="BX507" s="85"/>
      <c r="BY507" s="86"/>
      <c r="BZ507" s="84"/>
      <c r="CA507" s="84"/>
      <c r="CB507" s="84"/>
      <c r="CC507" s="84"/>
      <c r="CD507" s="84"/>
      <c r="CE507" s="84"/>
      <c r="CF507" s="84"/>
      <c r="CG507" s="84"/>
      <c r="CH507" s="84"/>
      <c r="CI507" s="84"/>
      <c r="CJ507" s="84"/>
      <c r="CK507" s="84"/>
      <c r="CL507" s="84"/>
      <c r="CM507" s="84"/>
      <c r="CN507" s="84"/>
      <c r="CO507" s="84"/>
      <c r="CP507" s="84"/>
      <c r="CQ507" s="84"/>
      <c r="CR507" s="84"/>
      <c r="CS507" s="84"/>
      <c r="CT507" s="84"/>
      <c r="CU507" s="84"/>
      <c r="CV507" s="84"/>
      <c r="CW507" s="84"/>
      <c r="CX507" s="84"/>
      <c r="CY507" s="84"/>
      <c r="CZ507" s="84"/>
      <c r="DA507" s="84"/>
      <c r="DB507" s="84"/>
      <c r="DC507" s="85"/>
    </row>
    <row r="508" customFormat="false" ht="18.75" hidden="true" customHeight="false" outlineLevel="0" collapsed="false">
      <c r="A508" s="99" t="n">
        <f aca="false">(ROW()-6)/2</f>
        <v>251</v>
      </c>
      <c r="B508" s="100" t="n">
        <f aca="false">B507</f>
        <v>101</v>
      </c>
      <c r="C508" s="101" t="str">
        <f aca="false">C507</f>
        <v>動画カテゴリー登録画面</v>
      </c>
      <c r="D508" s="102" t="str">
        <f aca="false">D507</f>
        <v>動画カテゴリー登録画面の新規作成</v>
      </c>
      <c r="E508" s="74" t="str">
        <f aca="false">E506</f>
        <v>管理者</v>
      </c>
      <c r="F508" s="74" t="str">
        <f aca="false">F506</f>
        <v>初級</v>
      </c>
      <c r="G508" s="74" t="str">
        <f aca="false">G506</f>
        <v>B</v>
      </c>
      <c r="H508" s="103" t="s">
        <v>34</v>
      </c>
      <c r="I508" s="116" t="n">
        <f aca="false">変更管理台帳!$BW107</f>
        <v>3.2</v>
      </c>
      <c r="J508" s="79" t="s">
        <v>32</v>
      </c>
      <c r="K508" s="81" t="n">
        <f aca="false">IF($L506&lt;&gt;"",WORKDAY($L506,1,祝日・休校日!$B$3:$B$62),"")</f>
        <v>45392</v>
      </c>
      <c r="L508" s="81" t="n">
        <f aca="false">IF($K508&lt;&gt;"",WORKDAY($K508,$I508 -0.11,祝日・休校日!$B$3:$B$62),"")</f>
        <v>45397</v>
      </c>
      <c r="M508" s="76" t="n">
        <f aca="false">M507</f>
        <v>0</v>
      </c>
      <c r="N508" s="82" t="n">
        <f aca="false">IF(MAX(O508:DC508)&lt;&gt;0,IF(MAX(O509:DC509)/MAX(O508:DC508)=1,1,MAX(O509:DC509)/MAX(O508:DC508)),0)</f>
        <v>0</v>
      </c>
      <c r="O508" s="83"/>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5"/>
      <c r="AT508" s="86"/>
      <c r="AU508" s="84"/>
      <c r="AV508" s="84"/>
      <c r="AW508" s="84"/>
      <c r="AX508" s="84"/>
      <c r="AY508" s="84"/>
      <c r="AZ508" s="84"/>
      <c r="BA508" s="84"/>
      <c r="BB508" s="84"/>
      <c r="BC508" s="84"/>
      <c r="BD508" s="84"/>
      <c r="BE508" s="84"/>
      <c r="BF508" s="84"/>
      <c r="BG508" s="84"/>
      <c r="BH508" s="84"/>
      <c r="BI508" s="84"/>
      <c r="BJ508" s="84"/>
      <c r="BK508" s="84"/>
      <c r="BL508" s="84"/>
      <c r="BM508" s="84"/>
      <c r="BN508" s="84"/>
      <c r="BO508" s="84"/>
      <c r="BP508" s="84"/>
      <c r="BQ508" s="84"/>
      <c r="BR508" s="84"/>
      <c r="BS508" s="84"/>
      <c r="BT508" s="84"/>
      <c r="BU508" s="84"/>
      <c r="BV508" s="84"/>
      <c r="BW508" s="84"/>
      <c r="BX508" s="85"/>
      <c r="BY508" s="86"/>
      <c r="BZ508" s="84"/>
      <c r="CA508" s="84"/>
      <c r="CB508" s="84"/>
      <c r="CC508" s="84"/>
      <c r="CD508" s="84"/>
      <c r="CE508" s="84"/>
      <c r="CF508" s="84"/>
      <c r="CG508" s="84"/>
      <c r="CH508" s="84"/>
      <c r="CI508" s="84"/>
      <c r="CJ508" s="84"/>
      <c r="CK508" s="84"/>
      <c r="CL508" s="84"/>
      <c r="CM508" s="84"/>
      <c r="CN508" s="84"/>
      <c r="CO508" s="84"/>
      <c r="CP508" s="84"/>
      <c r="CQ508" s="84"/>
      <c r="CR508" s="84"/>
      <c r="CS508" s="84"/>
      <c r="CT508" s="84"/>
      <c r="CU508" s="84"/>
      <c r="CV508" s="84"/>
      <c r="CW508" s="84"/>
      <c r="CX508" s="84"/>
      <c r="CY508" s="84"/>
      <c r="CZ508" s="84"/>
      <c r="DA508" s="84"/>
      <c r="DB508" s="84"/>
      <c r="DC508" s="85"/>
    </row>
    <row r="509" customFormat="false" ht="18.75" hidden="true" customHeight="false" outlineLevel="0" collapsed="false">
      <c r="A509" s="104" t="n">
        <f aca="false">A508</f>
        <v>251</v>
      </c>
      <c r="B509" s="105" t="n">
        <f aca="false">B508</f>
        <v>101</v>
      </c>
      <c r="C509" s="106" t="str">
        <f aca="false">C508</f>
        <v>動画カテゴリー登録画面</v>
      </c>
      <c r="D509" s="107" t="str">
        <f aca="false">D508</f>
        <v>動画カテゴリー登録画面の新規作成</v>
      </c>
      <c r="E509" s="91" t="str">
        <f aca="false">E508</f>
        <v>管理者</v>
      </c>
      <c r="F509" s="91" t="str">
        <f aca="false">F508</f>
        <v>初級</v>
      </c>
      <c r="G509" s="91" t="str">
        <f aca="false">G508</f>
        <v>B</v>
      </c>
      <c r="H509" s="108" t="str">
        <f aca="false">H508</f>
        <v>試験</v>
      </c>
      <c r="I509" s="109" t="n">
        <f aca="false">I508</f>
        <v>3.2</v>
      </c>
      <c r="J509" s="94" t="s">
        <v>33</v>
      </c>
      <c r="K509" s="110"/>
      <c r="L509" s="96"/>
      <c r="M509" s="97" t="n">
        <f aca="false">M508</f>
        <v>0</v>
      </c>
      <c r="N509" s="98" t="n">
        <f aca="false">N508</f>
        <v>0</v>
      </c>
      <c r="O509" s="83"/>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5"/>
      <c r="AT509" s="86"/>
      <c r="AU509" s="84"/>
      <c r="AV509" s="84"/>
      <c r="AW509" s="84"/>
      <c r="AX509" s="84"/>
      <c r="AY509" s="84"/>
      <c r="AZ509" s="84"/>
      <c r="BA509" s="84"/>
      <c r="BB509" s="84"/>
      <c r="BC509" s="84"/>
      <c r="BD509" s="84"/>
      <c r="BE509" s="84"/>
      <c r="BF509" s="84"/>
      <c r="BG509" s="84"/>
      <c r="BH509" s="84"/>
      <c r="BI509" s="84"/>
      <c r="BJ509" s="84"/>
      <c r="BK509" s="84"/>
      <c r="BL509" s="84"/>
      <c r="BM509" s="84"/>
      <c r="BN509" s="84"/>
      <c r="BO509" s="84"/>
      <c r="BP509" s="84"/>
      <c r="BQ509" s="84"/>
      <c r="BR509" s="84"/>
      <c r="BS509" s="84"/>
      <c r="BT509" s="84"/>
      <c r="BU509" s="84"/>
      <c r="BV509" s="84"/>
      <c r="BW509" s="84"/>
      <c r="BX509" s="85"/>
      <c r="BY509" s="86"/>
      <c r="BZ509" s="84"/>
      <c r="CA509" s="84"/>
      <c r="CB509" s="84"/>
      <c r="CC509" s="84"/>
      <c r="CD509" s="84"/>
      <c r="CE509" s="84"/>
      <c r="CF509" s="84"/>
      <c r="CG509" s="84"/>
      <c r="CH509" s="84"/>
      <c r="CI509" s="84"/>
      <c r="CJ509" s="84"/>
      <c r="CK509" s="84"/>
      <c r="CL509" s="84"/>
      <c r="CM509" s="84"/>
      <c r="CN509" s="84"/>
      <c r="CO509" s="84"/>
      <c r="CP509" s="84"/>
      <c r="CQ509" s="84"/>
      <c r="CR509" s="84"/>
      <c r="CS509" s="84"/>
      <c r="CT509" s="84"/>
      <c r="CU509" s="84"/>
      <c r="CV509" s="84"/>
      <c r="CW509" s="84"/>
      <c r="CX509" s="84"/>
      <c r="CY509" s="84"/>
      <c r="CZ509" s="84"/>
      <c r="DA509" s="84"/>
      <c r="DB509" s="84"/>
      <c r="DC509" s="85"/>
    </row>
    <row r="510" customFormat="false" ht="18.75" hidden="true" customHeight="false" outlineLevel="0" collapsed="false">
      <c r="A510" s="70" t="n">
        <f aca="false">(ROW()-6)/2</f>
        <v>252</v>
      </c>
      <c r="B510" s="71" t="n">
        <f aca="false">変更管理台帳!$A108</f>
        <v>102</v>
      </c>
      <c r="C510" s="72" t="str">
        <f aca="false">変更管理台帳!$B108</f>
        <v>動画登録画面</v>
      </c>
      <c r="D510" s="73" t="str">
        <f aca="false">変更管理台帳!$C108</f>
        <v>動画登録画面の新規作成</v>
      </c>
      <c r="E510" s="74" t="str">
        <f aca="false">変更管理台帳!$G108</f>
        <v>管理者</v>
      </c>
      <c r="F510" s="75" t="str">
        <f aca="false">変更管理台帳!$K108</f>
        <v>中級</v>
      </c>
      <c r="G510" s="76" t="n">
        <f aca="false">変更管理台帳!$L108</f>
        <v>0</v>
      </c>
      <c r="H510" s="112" t="s">
        <v>36</v>
      </c>
      <c r="I510" s="78" t="n">
        <f aca="false">変更管理台帳!$AE108</f>
        <v>2.55714285714286</v>
      </c>
      <c r="J510" s="79" t="s">
        <v>32</v>
      </c>
      <c r="K510" s="80"/>
      <c r="L510" s="81" t="str">
        <f aca="false">IF($K510&lt;&gt;"",WORKDAY($K510,$I510 -0.11,祝日・休校日!$B$3:$B$62),"")</f>
        <v/>
      </c>
      <c r="M510" s="76"/>
      <c r="N510" s="82" t="n">
        <f aca="false">IF(MAX(O510:DC510)&lt;&gt;0,IF(MAX(O511:DC511)/MAX(O510:DC510)=1,1,MAX(O511:DC511)/MAX(O510:DC510)),0)</f>
        <v>0</v>
      </c>
      <c r="O510" s="83"/>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5"/>
      <c r="AT510" s="86"/>
      <c r="AU510" s="84"/>
      <c r="AV510" s="84"/>
      <c r="AW510" s="84"/>
      <c r="AX510" s="84"/>
      <c r="AY510" s="84"/>
      <c r="AZ510" s="84"/>
      <c r="BA510" s="84"/>
      <c r="BB510" s="84"/>
      <c r="BC510" s="84"/>
      <c r="BD510" s="84"/>
      <c r="BE510" s="84"/>
      <c r="BF510" s="84"/>
      <c r="BG510" s="84"/>
      <c r="BH510" s="84"/>
      <c r="BI510" s="84"/>
      <c r="BJ510" s="84"/>
      <c r="BK510" s="84"/>
      <c r="BL510" s="84"/>
      <c r="BM510" s="84"/>
      <c r="BN510" s="84"/>
      <c r="BO510" s="84"/>
      <c r="BP510" s="84"/>
      <c r="BQ510" s="84"/>
      <c r="BR510" s="84"/>
      <c r="BS510" s="84"/>
      <c r="BT510" s="84"/>
      <c r="BU510" s="84"/>
      <c r="BV510" s="84"/>
      <c r="BW510" s="84"/>
      <c r="BX510" s="85"/>
      <c r="BY510" s="86"/>
      <c r="BZ510" s="84"/>
      <c r="CA510" s="84"/>
      <c r="CB510" s="84"/>
      <c r="CC510" s="84"/>
      <c r="CD510" s="84"/>
      <c r="CE510" s="84"/>
      <c r="CF510" s="84"/>
      <c r="CG510" s="84"/>
      <c r="CH510" s="84"/>
      <c r="CI510" s="84"/>
      <c r="CJ510" s="84"/>
      <c r="CK510" s="84"/>
      <c r="CL510" s="84"/>
      <c r="CM510" s="84"/>
      <c r="CN510" s="84"/>
      <c r="CO510" s="84"/>
      <c r="CP510" s="84"/>
      <c r="CQ510" s="84"/>
      <c r="CR510" s="84"/>
      <c r="CS510" s="84"/>
      <c r="CT510" s="84"/>
      <c r="CU510" s="84"/>
      <c r="CV510" s="84"/>
      <c r="CW510" s="84"/>
      <c r="CX510" s="84"/>
      <c r="CY510" s="84"/>
      <c r="CZ510" s="84"/>
      <c r="DA510" s="84"/>
      <c r="DB510" s="84"/>
      <c r="DC510" s="85"/>
    </row>
    <row r="511" customFormat="false" ht="18.75" hidden="true" customHeight="false" outlineLevel="0" collapsed="false">
      <c r="A511" s="87" t="n">
        <f aca="false">A510</f>
        <v>252</v>
      </c>
      <c r="B511" s="88" t="n">
        <f aca="false">B510</f>
        <v>102</v>
      </c>
      <c r="C511" s="89" t="str">
        <f aca="false">C510</f>
        <v>動画登録画面</v>
      </c>
      <c r="D511" s="90" t="str">
        <f aca="false">D510</f>
        <v>動画登録画面の新規作成</v>
      </c>
      <c r="E511" s="91" t="str">
        <f aca="false">E510</f>
        <v>管理者</v>
      </c>
      <c r="F511" s="91" t="str">
        <f aca="false">F510</f>
        <v>中級</v>
      </c>
      <c r="G511" s="91" t="n">
        <f aca="false">G510</f>
        <v>0</v>
      </c>
      <c r="H511" s="113" t="str">
        <f aca="false">H510</f>
        <v>設計</v>
      </c>
      <c r="I511" s="93" t="n">
        <f aca="false">I510</f>
        <v>2.55714285714286</v>
      </c>
      <c r="J511" s="94" t="s">
        <v>33</v>
      </c>
      <c r="K511" s="95"/>
      <c r="L511" s="96"/>
      <c r="M511" s="97" t="n">
        <f aca="false">M510</f>
        <v>0</v>
      </c>
      <c r="N511" s="98" t="n">
        <f aca="false">N510</f>
        <v>0</v>
      </c>
      <c r="O511" s="83"/>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5"/>
      <c r="AT511" s="86"/>
      <c r="AU511" s="84"/>
      <c r="AV511" s="84"/>
      <c r="AW511" s="84"/>
      <c r="AX511" s="84"/>
      <c r="AY511" s="84"/>
      <c r="AZ511" s="84"/>
      <c r="BA511" s="84"/>
      <c r="BB511" s="84"/>
      <c r="BC511" s="84"/>
      <c r="BD511" s="84"/>
      <c r="BE511" s="84"/>
      <c r="BF511" s="84"/>
      <c r="BG511" s="84"/>
      <c r="BH511" s="84"/>
      <c r="BI511" s="84"/>
      <c r="BJ511" s="84"/>
      <c r="BK511" s="84"/>
      <c r="BL511" s="84"/>
      <c r="BM511" s="84"/>
      <c r="BN511" s="84"/>
      <c r="BO511" s="84"/>
      <c r="BP511" s="84"/>
      <c r="BQ511" s="84"/>
      <c r="BR511" s="84"/>
      <c r="BS511" s="84"/>
      <c r="BT511" s="84"/>
      <c r="BU511" s="84"/>
      <c r="BV511" s="84"/>
      <c r="BW511" s="84"/>
      <c r="BX511" s="85"/>
      <c r="BY511" s="86"/>
      <c r="BZ511" s="84"/>
      <c r="CA511" s="84"/>
      <c r="CB511" s="84"/>
      <c r="CC511" s="84"/>
      <c r="CD511" s="84"/>
      <c r="CE511" s="84"/>
      <c r="CF511" s="84"/>
      <c r="CG511" s="84"/>
      <c r="CH511" s="84"/>
      <c r="CI511" s="84"/>
      <c r="CJ511" s="84"/>
      <c r="CK511" s="84"/>
      <c r="CL511" s="84"/>
      <c r="CM511" s="84"/>
      <c r="CN511" s="84"/>
      <c r="CO511" s="84"/>
      <c r="CP511" s="84"/>
      <c r="CQ511" s="84"/>
      <c r="CR511" s="84"/>
      <c r="CS511" s="84"/>
      <c r="CT511" s="84"/>
      <c r="CU511" s="84"/>
      <c r="CV511" s="84"/>
      <c r="CW511" s="84"/>
      <c r="CX511" s="84"/>
      <c r="CY511" s="84"/>
      <c r="CZ511" s="84"/>
      <c r="DA511" s="84"/>
      <c r="DB511" s="84"/>
      <c r="DC511" s="85"/>
    </row>
    <row r="512" customFormat="false" ht="18.75" hidden="true" customHeight="false" outlineLevel="0" collapsed="false">
      <c r="A512" s="70" t="n">
        <f aca="false">(ROW()-6)/2</f>
        <v>253</v>
      </c>
      <c r="B512" s="100" t="n">
        <f aca="false">B511</f>
        <v>102</v>
      </c>
      <c r="C512" s="101" t="str">
        <f aca="false">C511</f>
        <v>動画登録画面</v>
      </c>
      <c r="D512" s="102" t="str">
        <f aca="false">D511</f>
        <v>動画登録画面の新規作成</v>
      </c>
      <c r="E512" s="74" t="str">
        <f aca="false">E510</f>
        <v>管理者</v>
      </c>
      <c r="F512" s="74" t="str">
        <f aca="false">F510</f>
        <v>中級</v>
      </c>
      <c r="G512" s="74" t="n">
        <f aca="false">G510</f>
        <v>0</v>
      </c>
      <c r="H512" s="77" t="s">
        <v>31</v>
      </c>
      <c r="I512" s="78" t="n">
        <f aca="false">変更管理台帳!$AX108</f>
        <v>3.68571428571429</v>
      </c>
      <c r="J512" s="79" t="s">
        <v>32</v>
      </c>
      <c r="K512" s="81" t="str">
        <f aca="false">IF($L510&lt;&gt;"",WORKDAY($L510,1,祝日・休校日!$B$3:$B$62),"")</f>
        <v/>
      </c>
      <c r="L512" s="81" t="str">
        <f aca="false">IF($K512&lt;&gt;"",WORKDAY($K512,$I512 -0.11,祝日・休校日!$B$3:$B$62),"")</f>
        <v/>
      </c>
      <c r="M512" s="76" t="n">
        <f aca="false">M511</f>
        <v>0</v>
      </c>
      <c r="N512" s="82" t="n">
        <f aca="false">IF(MAX(O512:DC512)&lt;&gt;0,IF(MAX(O513:DC513)/MAX(O512:DC512)=1,1,MAX(O513:DC513)/MAX(O512:DC512)),0)</f>
        <v>0</v>
      </c>
      <c r="O512" s="83"/>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5"/>
      <c r="AT512" s="86"/>
      <c r="AU512" s="84"/>
      <c r="AV512" s="84"/>
      <c r="AW512" s="84"/>
      <c r="AX512" s="84"/>
      <c r="AY512" s="84"/>
      <c r="AZ512" s="84"/>
      <c r="BA512" s="84"/>
      <c r="BB512" s="84"/>
      <c r="BC512" s="84"/>
      <c r="BD512" s="84"/>
      <c r="BE512" s="84"/>
      <c r="BF512" s="84"/>
      <c r="BG512" s="84"/>
      <c r="BH512" s="84"/>
      <c r="BI512" s="84"/>
      <c r="BJ512" s="84"/>
      <c r="BK512" s="84"/>
      <c r="BL512" s="84"/>
      <c r="BM512" s="84"/>
      <c r="BN512" s="84"/>
      <c r="BO512" s="84"/>
      <c r="BP512" s="84"/>
      <c r="BQ512" s="84"/>
      <c r="BR512" s="84"/>
      <c r="BS512" s="84"/>
      <c r="BT512" s="84"/>
      <c r="BU512" s="84"/>
      <c r="BV512" s="84"/>
      <c r="BW512" s="84"/>
      <c r="BX512" s="85"/>
      <c r="BY512" s="86"/>
      <c r="BZ512" s="84"/>
      <c r="CA512" s="84"/>
      <c r="CB512" s="84"/>
      <c r="CC512" s="84"/>
      <c r="CD512" s="84"/>
      <c r="CE512" s="84"/>
      <c r="CF512" s="84"/>
      <c r="CG512" s="84"/>
      <c r="CH512" s="84"/>
      <c r="CI512" s="84"/>
      <c r="CJ512" s="84"/>
      <c r="CK512" s="84"/>
      <c r="CL512" s="84"/>
      <c r="CM512" s="84"/>
      <c r="CN512" s="84"/>
      <c r="CO512" s="84"/>
      <c r="CP512" s="84"/>
      <c r="CQ512" s="84"/>
      <c r="CR512" s="84"/>
      <c r="CS512" s="84"/>
      <c r="CT512" s="84"/>
      <c r="CU512" s="84"/>
      <c r="CV512" s="84"/>
      <c r="CW512" s="84"/>
      <c r="CX512" s="84"/>
      <c r="CY512" s="84"/>
      <c r="CZ512" s="84"/>
      <c r="DA512" s="84"/>
      <c r="DB512" s="84"/>
      <c r="DC512" s="85"/>
    </row>
    <row r="513" customFormat="false" ht="18.75" hidden="true" customHeight="false" outlineLevel="0" collapsed="false">
      <c r="A513" s="87" t="n">
        <f aca="false">A512</f>
        <v>253</v>
      </c>
      <c r="B513" s="105" t="n">
        <f aca="false">B512</f>
        <v>102</v>
      </c>
      <c r="C513" s="106" t="str">
        <f aca="false">C512</f>
        <v>動画登録画面</v>
      </c>
      <c r="D513" s="107" t="str">
        <f aca="false">D512</f>
        <v>動画登録画面の新規作成</v>
      </c>
      <c r="E513" s="91" t="str">
        <f aca="false">E512</f>
        <v>管理者</v>
      </c>
      <c r="F513" s="91" t="str">
        <f aca="false">F512</f>
        <v>中級</v>
      </c>
      <c r="G513" s="91" t="n">
        <f aca="false">G512</f>
        <v>0</v>
      </c>
      <c r="H513" s="92" t="str">
        <f aca="false">H512</f>
        <v>製造</v>
      </c>
      <c r="I513" s="93" t="n">
        <f aca="false">I512</f>
        <v>3.68571428571429</v>
      </c>
      <c r="J513" s="94" t="s">
        <v>33</v>
      </c>
      <c r="K513" s="110"/>
      <c r="L513" s="96"/>
      <c r="M513" s="97" t="n">
        <f aca="false">M512</f>
        <v>0</v>
      </c>
      <c r="N513" s="98" t="n">
        <f aca="false">N512</f>
        <v>0</v>
      </c>
      <c r="O513" s="83"/>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5"/>
      <c r="AT513" s="86"/>
      <c r="AU513" s="84"/>
      <c r="AV513" s="84"/>
      <c r="AW513" s="84"/>
      <c r="AX513" s="84"/>
      <c r="AY513" s="84"/>
      <c r="AZ513" s="84"/>
      <c r="BA513" s="84"/>
      <c r="BB513" s="84"/>
      <c r="BC513" s="84"/>
      <c r="BD513" s="84"/>
      <c r="BE513" s="84"/>
      <c r="BF513" s="84"/>
      <c r="BG513" s="84"/>
      <c r="BH513" s="84"/>
      <c r="BI513" s="84"/>
      <c r="BJ513" s="84"/>
      <c r="BK513" s="84"/>
      <c r="BL513" s="84"/>
      <c r="BM513" s="84"/>
      <c r="BN513" s="84"/>
      <c r="BO513" s="84"/>
      <c r="BP513" s="84"/>
      <c r="BQ513" s="84"/>
      <c r="BR513" s="84"/>
      <c r="BS513" s="84"/>
      <c r="BT513" s="84"/>
      <c r="BU513" s="84"/>
      <c r="BV513" s="84"/>
      <c r="BW513" s="84"/>
      <c r="BX513" s="85"/>
      <c r="BY513" s="86"/>
      <c r="BZ513" s="84"/>
      <c r="CA513" s="84"/>
      <c r="CB513" s="84"/>
      <c r="CC513" s="84"/>
      <c r="CD513" s="84"/>
      <c r="CE513" s="84"/>
      <c r="CF513" s="84"/>
      <c r="CG513" s="84"/>
      <c r="CH513" s="84"/>
      <c r="CI513" s="84"/>
      <c r="CJ513" s="84"/>
      <c r="CK513" s="84"/>
      <c r="CL513" s="84"/>
      <c r="CM513" s="84"/>
      <c r="CN513" s="84"/>
      <c r="CO513" s="84"/>
      <c r="CP513" s="84"/>
      <c r="CQ513" s="84"/>
      <c r="CR513" s="84"/>
      <c r="CS513" s="84"/>
      <c r="CT513" s="84"/>
      <c r="CU513" s="84"/>
      <c r="CV513" s="84"/>
      <c r="CW513" s="84"/>
      <c r="CX513" s="84"/>
      <c r="CY513" s="84"/>
      <c r="CZ513" s="84"/>
      <c r="DA513" s="84"/>
      <c r="DB513" s="84"/>
      <c r="DC513" s="85"/>
    </row>
    <row r="514" customFormat="false" ht="18.75" hidden="true" customHeight="false" outlineLevel="0" collapsed="false">
      <c r="A514" s="99" t="n">
        <f aca="false">(ROW()-6)/2</f>
        <v>254</v>
      </c>
      <c r="B514" s="100" t="n">
        <f aca="false">B513</f>
        <v>102</v>
      </c>
      <c r="C514" s="101" t="str">
        <f aca="false">C513</f>
        <v>動画登録画面</v>
      </c>
      <c r="D514" s="102" t="str">
        <f aca="false">D513</f>
        <v>動画登録画面の新規作成</v>
      </c>
      <c r="E514" s="74" t="str">
        <f aca="false">E512</f>
        <v>管理者</v>
      </c>
      <c r="F514" s="74" t="str">
        <f aca="false">F512</f>
        <v>中級</v>
      </c>
      <c r="G514" s="74" t="n">
        <f aca="false">G512</f>
        <v>0</v>
      </c>
      <c r="H514" s="103" t="s">
        <v>34</v>
      </c>
      <c r="I514" s="78" t="n">
        <f aca="false">変更管理台帳!$BW108</f>
        <v>3.85714285714286</v>
      </c>
      <c r="J514" s="79" t="s">
        <v>32</v>
      </c>
      <c r="K514" s="81" t="str">
        <f aca="false">IF($L512&lt;&gt;"",WORKDAY($L512,1,祝日・休校日!$B$3:$B$62),"")</f>
        <v/>
      </c>
      <c r="L514" s="81" t="str">
        <f aca="false">IF($K514&lt;&gt;"",WORKDAY($K514,$I514 -0.11,祝日・休校日!$B$3:$B$62),"")</f>
        <v/>
      </c>
      <c r="M514" s="76" t="n">
        <f aca="false">M513</f>
        <v>0</v>
      </c>
      <c r="N514" s="82" t="n">
        <f aca="false">IF(MAX(O514:DC514)&lt;&gt;0,IF(MAX(O515:DC515)/MAX(O514:DC514)=1,1,MAX(O515:DC515)/MAX(O514:DC514)),0)</f>
        <v>0</v>
      </c>
      <c r="O514" s="83"/>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5"/>
      <c r="AT514" s="86"/>
      <c r="AU514" s="84"/>
      <c r="AV514" s="84"/>
      <c r="AW514" s="84"/>
      <c r="AX514" s="84"/>
      <c r="AY514" s="84"/>
      <c r="AZ514" s="84"/>
      <c r="BA514" s="84"/>
      <c r="BB514" s="84"/>
      <c r="BC514" s="84"/>
      <c r="BD514" s="84"/>
      <c r="BE514" s="84"/>
      <c r="BF514" s="84"/>
      <c r="BG514" s="84"/>
      <c r="BH514" s="84"/>
      <c r="BI514" s="84"/>
      <c r="BJ514" s="84"/>
      <c r="BK514" s="84"/>
      <c r="BL514" s="84"/>
      <c r="BM514" s="84"/>
      <c r="BN514" s="84"/>
      <c r="BO514" s="84"/>
      <c r="BP514" s="84"/>
      <c r="BQ514" s="84"/>
      <c r="BR514" s="84"/>
      <c r="BS514" s="84"/>
      <c r="BT514" s="84"/>
      <c r="BU514" s="84"/>
      <c r="BV514" s="84"/>
      <c r="BW514" s="84"/>
      <c r="BX514" s="85"/>
      <c r="BY514" s="86"/>
      <c r="BZ514" s="84"/>
      <c r="CA514" s="84"/>
      <c r="CB514" s="84"/>
      <c r="CC514" s="84"/>
      <c r="CD514" s="84"/>
      <c r="CE514" s="84"/>
      <c r="CF514" s="84"/>
      <c r="CG514" s="84"/>
      <c r="CH514" s="84"/>
      <c r="CI514" s="84"/>
      <c r="CJ514" s="84"/>
      <c r="CK514" s="84"/>
      <c r="CL514" s="84"/>
      <c r="CM514" s="84"/>
      <c r="CN514" s="84"/>
      <c r="CO514" s="84"/>
      <c r="CP514" s="84"/>
      <c r="CQ514" s="84"/>
      <c r="CR514" s="84"/>
      <c r="CS514" s="84"/>
      <c r="CT514" s="84"/>
      <c r="CU514" s="84"/>
      <c r="CV514" s="84"/>
      <c r="CW514" s="84"/>
      <c r="CX514" s="84"/>
      <c r="CY514" s="84"/>
      <c r="CZ514" s="84"/>
      <c r="DA514" s="84"/>
      <c r="DB514" s="84"/>
      <c r="DC514" s="85"/>
    </row>
    <row r="515" customFormat="false" ht="18.75" hidden="true" customHeight="false" outlineLevel="0" collapsed="false">
      <c r="A515" s="104" t="n">
        <f aca="false">A514</f>
        <v>254</v>
      </c>
      <c r="B515" s="105" t="n">
        <f aca="false">B514</f>
        <v>102</v>
      </c>
      <c r="C515" s="106" t="str">
        <f aca="false">C514</f>
        <v>動画登録画面</v>
      </c>
      <c r="D515" s="107" t="str">
        <f aca="false">D514</f>
        <v>動画登録画面の新規作成</v>
      </c>
      <c r="E515" s="91" t="str">
        <f aca="false">E514</f>
        <v>管理者</v>
      </c>
      <c r="F515" s="91" t="str">
        <f aca="false">F514</f>
        <v>中級</v>
      </c>
      <c r="G515" s="91" t="n">
        <f aca="false">G514</f>
        <v>0</v>
      </c>
      <c r="H515" s="108" t="str">
        <f aca="false">H514</f>
        <v>試験</v>
      </c>
      <c r="I515" s="109" t="n">
        <f aca="false">I514</f>
        <v>3.85714285714286</v>
      </c>
      <c r="J515" s="94" t="s">
        <v>33</v>
      </c>
      <c r="K515" s="110"/>
      <c r="L515" s="96"/>
      <c r="M515" s="97" t="n">
        <f aca="false">M514</f>
        <v>0</v>
      </c>
      <c r="N515" s="98" t="n">
        <f aca="false">N514</f>
        <v>0</v>
      </c>
      <c r="O515" s="83"/>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5"/>
      <c r="AT515" s="86"/>
      <c r="AU515" s="84"/>
      <c r="AV515" s="84"/>
      <c r="AW515" s="84"/>
      <c r="AX515" s="84"/>
      <c r="AY515" s="84"/>
      <c r="AZ515" s="84"/>
      <c r="BA515" s="84"/>
      <c r="BB515" s="84"/>
      <c r="BC515" s="84"/>
      <c r="BD515" s="84"/>
      <c r="BE515" s="84"/>
      <c r="BF515" s="84"/>
      <c r="BG515" s="84"/>
      <c r="BH515" s="84"/>
      <c r="BI515" s="84"/>
      <c r="BJ515" s="84"/>
      <c r="BK515" s="84"/>
      <c r="BL515" s="84"/>
      <c r="BM515" s="84"/>
      <c r="BN515" s="84"/>
      <c r="BO515" s="84"/>
      <c r="BP515" s="84"/>
      <c r="BQ515" s="84"/>
      <c r="BR515" s="84"/>
      <c r="BS515" s="84"/>
      <c r="BT515" s="84"/>
      <c r="BU515" s="84"/>
      <c r="BV515" s="84"/>
      <c r="BW515" s="84"/>
      <c r="BX515" s="85"/>
      <c r="BY515" s="86"/>
      <c r="BZ515" s="84"/>
      <c r="CA515" s="84"/>
      <c r="CB515" s="84"/>
      <c r="CC515" s="84"/>
      <c r="CD515" s="84"/>
      <c r="CE515" s="84"/>
      <c r="CF515" s="84"/>
      <c r="CG515" s="84"/>
      <c r="CH515" s="84"/>
      <c r="CI515" s="84"/>
      <c r="CJ515" s="84"/>
      <c r="CK515" s="84"/>
      <c r="CL515" s="84"/>
      <c r="CM515" s="84"/>
      <c r="CN515" s="84"/>
      <c r="CO515" s="84"/>
      <c r="CP515" s="84"/>
      <c r="CQ515" s="84"/>
      <c r="CR515" s="84"/>
      <c r="CS515" s="84"/>
      <c r="CT515" s="84"/>
      <c r="CU515" s="84"/>
      <c r="CV515" s="84"/>
      <c r="CW515" s="84"/>
      <c r="CX515" s="84"/>
      <c r="CY515" s="84"/>
      <c r="CZ515" s="84"/>
      <c r="DA515" s="84"/>
      <c r="DB515" s="84"/>
      <c r="DC515" s="85"/>
    </row>
    <row r="516" customFormat="false" ht="18.75" hidden="true" customHeight="false" outlineLevel="0" collapsed="false">
      <c r="A516" s="70" t="n">
        <f aca="false">(ROW()-6)/2</f>
        <v>255</v>
      </c>
      <c r="B516" s="71" t="n">
        <f aca="false">変更管理台帳!$A109</f>
        <v>103</v>
      </c>
      <c r="C516" s="72" t="str">
        <f aca="false">変更管理台帳!$B109</f>
        <v>評価レポート一覧画面</v>
      </c>
      <c r="D516" s="73" t="str">
        <f aca="false">変更管理台帳!$C109</f>
        <v>評価レポート一覧画面の新規作成</v>
      </c>
      <c r="E516" s="74" t="str">
        <f aca="false">変更管理台帳!$G109</f>
        <v>管理者</v>
      </c>
      <c r="F516" s="75" t="str">
        <f aca="false">変更管理台帳!$K109</f>
        <v>中級</v>
      </c>
      <c r="G516" s="76" t="str">
        <f aca="false">変更管理台帳!$L109</f>
        <v>B</v>
      </c>
      <c r="H516" s="112" t="s">
        <v>36</v>
      </c>
      <c r="I516" s="78" t="n">
        <f aca="false">変更管理台帳!$AE109</f>
        <v>4.45714285714286</v>
      </c>
      <c r="J516" s="79" t="s">
        <v>32</v>
      </c>
      <c r="K516" s="80" t="n">
        <v>45384</v>
      </c>
      <c r="L516" s="81" t="n">
        <f aca="false">IF($K516&lt;&gt;"",WORKDAY($K516,$I516 -0.11,祝日・休校日!$B$3:$B$62),"")</f>
        <v>45390</v>
      </c>
      <c r="M516" s="76"/>
      <c r="N516" s="82" t="n">
        <f aca="false">IF(MAX(O516:DC516)&lt;&gt;0,IF(MAX(O517:DC517)/MAX(O516:DC516)=1,1,MAX(O517:DC517)/MAX(O516:DC516)),0)</f>
        <v>0</v>
      </c>
      <c r="O516" s="83"/>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5"/>
      <c r="AT516" s="86"/>
      <c r="AU516" s="84"/>
      <c r="AV516" s="84"/>
      <c r="AW516" s="84"/>
      <c r="AX516" s="84"/>
      <c r="AY516" s="84"/>
      <c r="AZ516" s="84"/>
      <c r="BA516" s="84"/>
      <c r="BB516" s="84"/>
      <c r="BC516" s="84"/>
      <c r="BD516" s="84"/>
      <c r="BE516" s="84"/>
      <c r="BF516" s="84"/>
      <c r="BG516" s="84"/>
      <c r="BH516" s="84"/>
      <c r="BI516" s="84"/>
      <c r="BJ516" s="84"/>
      <c r="BK516" s="84"/>
      <c r="BL516" s="84"/>
      <c r="BM516" s="84"/>
      <c r="BN516" s="84"/>
      <c r="BO516" s="84"/>
      <c r="BP516" s="84"/>
      <c r="BQ516" s="84"/>
      <c r="BR516" s="84"/>
      <c r="BS516" s="84"/>
      <c r="BT516" s="84"/>
      <c r="BU516" s="84"/>
      <c r="BV516" s="84"/>
      <c r="BW516" s="84"/>
      <c r="BX516" s="85"/>
      <c r="BY516" s="86"/>
      <c r="BZ516" s="84"/>
      <c r="CA516" s="84"/>
      <c r="CB516" s="84"/>
      <c r="CC516" s="84"/>
      <c r="CD516" s="84"/>
      <c r="CE516" s="84"/>
      <c r="CF516" s="84"/>
      <c r="CG516" s="84"/>
      <c r="CH516" s="84"/>
      <c r="CI516" s="84"/>
      <c r="CJ516" s="84"/>
      <c r="CK516" s="84"/>
      <c r="CL516" s="84"/>
      <c r="CM516" s="84"/>
      <c r="CN516" s="84"/>
      <c r="CO516" s="84"/>
      <c r="CP516" s="84"/>
      <c r="CQ516" s="84"/>
      <c r="CR516" s="84"/>
      <c r="CS516" s="84"/>
      <c r="CT516" s="84"/>
      <c r="CU516" s="84"/>
      <c r="CV516" s="84"/>
      <c r="CW516" s="84"/>
      <c r="CX516" s="84"/>
      <c r="CY516" s="84"/>
      <c r="CZ516" s="84"/>
      <c r="DA516" s="84"/>
      <c r="DB516" s="84"/>
      <c r="DC516" s="85"/>
    </row>
    <row r="517" customFormat="false" ht="18.75" hidden="true" customHeight="false" outlineLevel="0" collapsed="false">
      <c r="A517" s="87" t="n">
        <f aca="false">A516</f>
        <v>255</v>
      </c>
      <c r="B517" s="88" t="n">
        <f aca="false">B516</f>
        <v>103</v>
      </c>
      <c r="C517" s="89" t="str">
        <f aca="false">C516</f>
        <v>評価レポート一覧画面</v>
      </c>
      <c r="D517" s="90" t="str">
        <f aca="false">D516</f>
        <v>評価レポート一覧画面の新規作成</v>
      </c>
      <c r="E517" s="91" t="str">
        <f aca="false">E516</f>
        <v>管理者</v>
      </c>
      <c r="F517" s="91" t="str">
        <f aca="false">F516</f>
        <v>中級</v>
      </c>
      <c r="G517" s="91" t="str">
        <f aca="false">G516</f>
        <v>B</v>
      </c>
      <c r="H517" s="113" t="str">
        <f aca="false">H516</f>
        <v>設計</v>
      </c>
      <c r="I517" s="93" t="n">
        <f aca="false">I516</f>
        <v>4.45714285714286</v>
      </c>
      <c r="J517" s="94" t="s">
        <v>33</v>
      </c>
      <c r="K517" s="95"/>
      <c r="L517" s="96"/>
      <c r="M517" s="97" t="n">
        <f aca="false">M516</f>
        <v>0</v>
      </c>
      <c r="N517" s="98" t="n">
        <f aca="false">N516</f>
        <v>0</v>
      </c>
      <c r="O517" s="83"/>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5"/>
      <c r="AT517" s="86"/>
      <c r="AU517" s="84"/>
      <c r="AV517" s="84"/>
      <c r="AW517" s="84"/>
      <c r="AX517" s="84"/>
      <c r="AY517" s="84"/>
      <c r="AZ517" s="84"/>
      <c r="BA517" s="84"/>
      <c r="BB517" s="84"/>
      <c r="BC517" s="84"/>
      <c r="BD517" s="84"/>
      <c r="BE517" s="84"/>
      <c r="BF517" s="84"/>
      <c r="BG517" s="84"/>
      <c r="BH517" s="84"/>
      <c r="BI517" s="84"/>
      <c r="BJ517" s="84"/>
      <c r="BK517" s="84"/>
      <c r="BL517" s="84"/>
      <c r="BM517" s="84"/>
      <c r="BN517" s="84"/>
      <c r="BO517" s="84"/>
      <c r="BP517" s="84"/>
      <c r="BQ517" s="84"/>
      <c r="BR517" s="84"/>
      <c r="BS517" s="84"/>
      <c r="BT517" s="84"/>
      <c r="BU517" s="84"/>
      <c r="BV517" s="84"/>
      <c r="BW517" s="84"/>
      <c r="BX517" s="85"/>
      <c r="BY517" s="86"/>
      <c r="BZ517" s="84"/>
      <c r="CA517" s="84"/>
      <c r="CB517" s="84"/>
      <c r="CC517" s="84"/>
      <c r="CD517" s="84"/>
      <c r="CE517" s="84"/>
      <c r="CF517" s="84"/>
      <c r="CG517" s="84"/>
      <c r="CH517" s="84"/>
      <c r="CI517" s="84"/>
      <c r="CJ517" s="84"/>
      <c r="CK517" s="84"/>
      <c r="CL517" s="84"/>
      <c r="CM517" s="84"/>
      <c r="CN517" s="84"/>
      <c r="CO517" s="84"/>
      <c r="CP517" s="84"/>
      <c r="CQ517" s="84"/>
      <c r="CR517" s="84"/>
      <c r="CS517" s="84"/>
      <c r="CT517" s="84"/>
      <c r="CU517" s="84"/>
      <c r="CV517" s="84"/>
      <c r="CW517" s="84"/>
      <c r="CX517" s="84"/>
      <c r="CY517" s="84"/>
      <c r="CZ517" s="84"/>
      <c r="DA517" s="84"/>
      <c r="DB517" s="84"/>
      <c r="DC517" s="85"/>
    </row>
    <row r="518" customFormat="false" ht="18.75" hidden="true" customHeight="false" outlineLevel="0" collapsed="false">
      <c r="A518" s="70" t="n">
        <f aca="false">(ROW()-6)/2</f>
        <v>256</v>
      </c>
      <c r="B518" s="100" t="n">
        <f aca="false">B517</f>
        <v>103</v>
      </c>
      <c r="C518" s="101" t="str">
        <f aca="false">C517</f>
        <v>評価レポート一覧画面</v>
      </c>
      <c r="D518" s="102" t="str">
        <f aca="false">D517</f>
        <v>評価レポート一覧画面の新規作成</v>
      </c>
      <c r="E518" s="74" t="str">
        <f aca="false">E516</f>
        <v>管理者</v>
      </c>
      <c r="F518" s="74" t="str">
        <f aca="false">F516</f>
        <v>中級</v>
      </c>
      <c r="G518" s="74" t="str">
        <f aca="false">G516</f>
        <v>B</v>
      </c>
      <c r="H518" s="77" t="s">
        <v>31</v>
      </c>
      <c r="I518" s="78" t="n">
        <f aca="false">変更管理台帳!$AX109</f>
        <v>6.77142857142857</v>
      </c>
      <c r="J518" s="79" t="s">
        <v>32</v>
      </c>
      <c r="K518" s="81" t="n">
        <f aca="false">IF($L516&lt;&gt;"",WORKDAY($L516,1,祝日・休校日!$B$3:$B$62),"")</f>
        <v>45391</v>
      </c>
      <c r="L518" s="81" t="n">
        <f aca="false">IF($K518&lt;&gt;"",WORKDAY($K518,$I518 -0.11,祝日・休校日!$B$3:$B$62),"")</f>
        <v>45399</v>
      </c>
      <c r="M518" s="76" t="n">
        <f aca="false">M517</f>
        <v>0</v>
      </c>
      <c r="N518" s="82" t="n">
        <f aca="false">IF(MAX(O518:DC518)&lt;&gt;0,IF(MAX(O519:DC519)/MAX(O518:DC518)=1,1,MAX(O519:DC519)/MAX(O518:DC518)),0)</f>
        <v>0</v>
      </c>
      <c r="O518" s="83"/>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5"/>
      <c r="AT518" s="86"/>
      <c r="AU518" s="84"/>
      <c r="AV518" s="84"/>
      <c r="AW518" s="84"/>
      <c r="AX518" s="84"/>
      <c r="AY518" s="84"/>
      <c r="AZ518" s="84"/>
      <c r="BA518" s="84"/>
      <c r="BB518" s="84"/>
      <c r="BC518" s="84"/>
      <c r="BD518" s="84"/>
      <c r="BE518" s="84"/>
      <c r="BF518" s="84"/>
      <c r="BG518" s="84"/>
      <c r="BH518" s="84"/>
      <c r="BI518" s="84"/>
      <c r="BJ518" s="84"/>
      <c r="BK518" s="84"/>
      <c r="BL518" s="84"/>
      <c r="BM518" s="84"/>
      <c r="BN518" s="84"/>
      <c r="BO518" s="84"/>
      <c r="BP518" s="84"/>
      <c r="BQ518" s="84"/>
      <c r="BR518" s="84"/>
      <c r="BS518" s="84"/>
      <c r="BT518" s="84"/>
      <c r="BU518" s="84"/>
      <c r="BV518" s="84"/>
      <c r="BW518" s="84"/>
      <c r="BX518" s="85"/>
      <c r="BY518" s="86"/>
      <c r="BZ518" s="84"/>
      <c r="CA518" s="84"/>
      <c r="CB518" s="84"/>
      <c r="CC518" s="84"/>
      <c r="CD518" s="84"/>
      <c r="CE518" s="84"/>
      <c r="CF518" s="84"/>
      <c r="CG518" s="84"/>
      <c r="CH518" s="84"/>
      <c r="CI518" s="84"/>
      <c r="CJ518" s="84"/>
      <c r="CK518" s="84"/>
      <c r="CL518" s="84"/>
      <c r="CM518" s="84"/>
      <c r="CN518" s="84"/>
      <c r="CO518" s="84"/>
      <c r="CP518" s="84"/>
      <c r="CQ518" s="84"/>
      <c r="CR518" s="84"/>
      <c r="CS518" s="84"/>
      <c r="CT518" s="84"/>
      <c r="CU518" s="84"/>
      <c r="CV518" s="84"/>
      <c r="CW518" s="84"/>
      <c r="CX518" s="84"/>
      <c r="CY518" s="84"/>
      <c r="CZ518" s="84"/>
      <c r="DA518" s="84"/>
      <c r="DB518" s="84"/>
      <c r="DC518" s="85"/>
    </row>
    <row r="519" customFormat="false" ht="18.75" hidden="true" customHeight="false" outlineLevel="0" collapsed="false">
      <c r="A519" s="87" t="n">
        <f aca="false">A518</f>
        <v>256</v>
      </c>
      <c r="B519" s="105" t="n">
        <f aca="false">B518</f>
        <v>103</v>
      </c>
      <c r="C519" s="106" t="str">
        <f aca="false">C518</f>
        <v>評価レポート一覧画面</v>
      </c>
      <c r="D519" s="107" t="str">
        <f aca="false">D518</f>
        <v>評価レポート一覧画面の新規作成</v>
      </c>
      <c r="E519" s="91" t="str">
        <f aca="false">E518</f>
        <v>管理者</v>
      </c>
      <c r="F519" s="91" t="str">
        <f aca="false">F518</f>
        <v>中級</v>
      </c>
      <c r="G519" s="91" t="str">
        <f aca="false">G518</f>
        <v>B</v>
      </c>
      <c r="H519" s="92" t="str">
        <f aca="false">H518</f>
        <v>製造</v>
      </c>
      <c r="I519" s="93" t="n">
        <f aca="false">I518</f>
        <v>6.77142857142857</v>
      </c>
      <c r="J519" s="94" t="s">
        <v>33</v>
      </c>
      <c r="K519" s="110"/>
      <c r="L519" s="96"/>
      <c r="M519" s="97" t="n">
        <f aca="false">M518</f>
        <v>0</v>
      </c>
      <c r="N519" s="98" t="n">
        <f aca="false">N518</f>
        <v>0</v>
      </c>
      <c r="O519" s="83"/>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5"/>
      <c r="AT519" s="86"/>
      <c r="AU519" s="84"/>
      <c r="AV519" s="84"/>
      <c r="AW519" s="84"/>
      <c r="AX519" s="84"/>
      <c r="AY519" s="84"/>
      <c r="AZ519" s="84"/>
      <c r="BA519" s="84"/>
      <c r="BB519" s="84"/>
      <c r="BC519" s="84"/>
      <c r="BD519" s="84"/>
      <c r="BE519" s="84"/>
      <c r="BF519" s="84"/>
      <c r="BG519" s="84"/>
      <c r="BH519" s="84"/>
      <c r="BI519" s="84"/>
      <c r="BJ519" s="84"/>
      <c r="BK519" s="84"/>
      <c r="BL519" s="84"/>
      <c r="BM519" s="84"/>
      <c r="BN519" s="84"/>
      <c r="BO519" s="84"/>
      <c r="BP519" s="84"/>
      <c r="BQ519" s="84"/>
      <c r="BR519" s="84"/>
      <c r="BS519" s="84"/>
      <c r="BT519" s="84"/>
      <c r="BU519" s="84"/>
      <c r="BV519" s="84"/>
      <c r="BW519" s="84"/>
      <c r="BX519" s="85"/>
      <c r="BY519" s="86"/>
      <c r="BZ519" s="84"/>
      <c r="CA519" s="84"/>
      <c r="CB519" s="84"/>
      <c r="CC519" s="84"/>
      <c r="CD519" s="84"/>
      <c r="CE519" s="84"/>
      <c r="CF519" s="84"/>
      <c r="CG519" s="84"/>
      <c r="CH519" s="84"/>
      <c r="CI519" s="84"/>
      <c r="CJ519" s="84"/>
      <c r="CK519" s="84"/>
      <c r="CL519" s="84"/>
      <c r="CM519" s="84"/>
      <c r="CN519" s="84"/>
      <c r="CO519" s="84"/>
      <c r="CP519" s="84"/>
      <c r="CQ519" s="84"/>
      <c r="CR519" s="84"/>
      <c r="CS519" s="84"/>
      <c r="CT519" s="84"/>
      <c r="CU519" s="84"/>
      <c r="CV519" s="84"/>
      <c r="CW519" s="84"/>
      <c r="CX519" s="84"/>
      <c r="CY519" s="84"/>
      <c r="CZ519" s="84"/>
      <c r="DA519" s="84"/>
      <c r="DB519" s="84"/>
      <c r="DC519" s="85"/>
    </row>
    <row r="520" customFormat="false" ht="18.75" hidden="true" customHeight="false" outlineLevel="0" collapsed="false">
      <c r="A520" s="99" t="n">
        <f aca="false">(ROW()-6)/2</f>
        <v>257</v>
      </c>
      <c r="B520" s="100" t="n">
        <f aca="false">B519</f>
        <v>103</v>
      </c>
      <c r="C520" s="101" t="str">
        <f aca="false">C519</f>
        <v>評価レポート一覧画面</v>
      </c>
      <c r="D520" s="102" t="str">
        <f aca="false">D519</f>
        <v>評価レポート一覧画面の新規作成</v>
      </c>
      <c r="E520" s="74" t="str">
        <f aca="false">E518</f>
        <v>管理者</v>
      </c>
      <c r="F520" s="74" t="str">
        <f aca="false">F518</f>
        <v>中級</v>
      </c>
      <c r="G520" s="74" t="str">
        <f aca="false">G518</f>
        <v>B</v>
      </c>
      <c r="H520" s="103" t="s">
        <v>34</v>
      </c>
      <c r="I520" s="78" t="n">
        <f aca="false">変更管理台帳!$BW109</f>
        <v>4.2</v>
      </c>
      <c r="J520" s="79" t="s">
        <v>32</v>
      </c>
      <c r="K520" s="81" t="n">
        <f aca="false">IF($L518&lt;&gt;"",WORKDAY($L518,1,祝日・休校日!$B$3:$B$62),"")</f>
        <v>45400</v>
      </c>
      <c r="L520" s="81" t="n">
        <f aca="false">IF($K520&lt;&gt;"",WORKDAY($K520,$I520 -0.11,祝日・休校日!$B$3:$B$62),"")</f>
        <v>45406</v>
      </c>
      <c r="M520" s="76" t="n">
        <f aca="false">M519</f>
        <v>0</v>
      </c>
      <c r="N520" s="82" t="n">
        <f aca="false">IF(MAX(O520:DC520)&lt;&gt;0,IF(MAX(O521:DC521)/MAX(O520:DC520)=1,1,MAX(O521:DC521)/MAX(O520:DC520)),0)</f>
        <v>0</v>
      </c>
      <c r="O520" s="83"/>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5"/>
      <c r="AT520" s="86"/>
      <c r="AU520" s="84"/>
      <c r="AV520" s="84"/>
      <c r="AW520" s="84"/>
      <c r="AX520" s="84"/>
      <c r="AY520" s="84"/>
      <c r="AZ520" s="84"/>
      <c r="BA520" s="84"/>
      <c r="BB520" s="84"/>
      <c r="BC520" s="84"/>
      <c r="BD520" s="84"/>
      <c r="BE520" s="84"/>
      <c r="BF520" s="84"/>
      <c r="BG520" s="84"/>
      <c r="BH520" s="84"/>
      <c r="BI520" s="84"/>
      <c r="BJ520" s="84"/>
      <c r="BK520" s="84"/>
      <c r="BL520" s="84"/>
      <c r="BM520" s="84"/>
      <c r="BN520" s="84"/>
      <c r="BO520" s="84"/>
      <c r="BP520" s="84"/>
      <c r="BQ520" s="84"/>
      <c r="BR520" s="84"/>
      <c r="BS520" s="84"/>
      <c r="BT520" s="84"/>
      <c r="BU520" s="84"/>
      <c r="BV520" s="84"/>
      <c r="BW520" s="84"/>
      <c r="BX520" s="85"/>
      <c r="BY520" s="86"/>
      <c r="BZ520" s="84"/>
      <c r="CA520" s="84"/>
      <c r="CB520" s="84"/>
      <c r="CC520" s="84"/>
      <c r="CD520" s="84"/>
      <c r="CE520" s="84"/>
      <c r="CF520" s="84"/>
      <c r="CG520" s="84"/>
      <c r="CH520" s="84"/>
      <c r="CI520" s="84"/>
      <c r="CJ520" s="84"/>
      <c r="CK520" s="84"/>
      <c r="CL520" s="84"/>
      <c r="CM520" s="84"/>
      <c r="CN520" s="84"/>
      <c r="CO520" s="84"/>
      <c r="CP520" s="84"/>
      <c r="CQ520" s="84"/>
      <c r="CR520" s="84"/>
      <c r="CS520" s="84"/>
      <c r="CT520" s="84"/>
      <c r="CU520" s="84"/>
      <c r="CV520" s="84"/>
      <c r="CW520" s="84"/>
      <c r="CX520" s="84"/>
      <c r="CY520" s="84"/>
      <c r="CZ520" s="84"/>
      <c r="DA520" s="84"/>
      <c r="DB520" s="84"/>
      <c r="DC520" s="85"/>
    </row>
    <row r="521" customFormat="false" ht="18.75" hidden="true" customHeight="false" outlineLevel="0" collapsed="false">
      <c r="A521" s="104" t="n">
        <f aca="false">A520</f>
        <v>257</v>
      </c>
      <c r="B521" s="105" t="n">
        <f aca="false">B520</f>
        <v>103</v>
      </c>
      <c r="C521" s="106" t="str">
        <f aca="false">C520</f>
        <v>評価レポート一覧画面</v>
      </c>
      <c r="D521" s="107" t="str">
        <f aca="false">D520</f>
        <v>評価レポート一覧画面の新規作成</v>
      </c>
      <c r="E521" s="91" t="str">
        <f aca="false">E520</f>
        <v>管理者</v>
      </c>
      <c r="F521" s="91" t="str">
        <f aca="false">F520</f>
        <v>中級</v>
      </c>
      <c r="G521" s="91" t="str">
        <f aca="false">G520</f>
        <v>B</v>
      </c>
      <c r="H521" s="108" t="str">
        <f aca="false">H520</f>
        <v>試験</v>
      </c>
      <c r="I521" s="109" t="n">
        <f aca="false">I520</f>
        <v>4.2</v>
      </c>
      <c r="J521" s="94" t="s">
        <v>33</v>
      </c>
      <c r="K521" s="110"/>
      <c r="L521" s="96"/>
      <c r="M521" s="97" t="n">
        <f aca="false">M520</f>
        <v>0</v>
      </c>
      <c r="N521" s="98" t="n">
        <f aca="false">N520</f>
        <v>0</v>
      </c>
      <c r="O521" s="83"/>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5"/>
      <c r="AT521" s="86"/>
      <c r="AU521" s="84"/>
      <c r="AV521" s="84"/>
      <c r="AW521" s="84"/>
      <c r="AX521" s="84"/>
      <c r="AY521" s="84"/>
      <c r="AZ521" s="84"/>
      <c r="BA521" s="84"/>
      <c r="BB521" s="84"/>
      <c r="BC521" s="84"/>
      <c r="BD521" s="84"/>
      <c r="BE521" s="84"/>
      <c r="BF521" s="84"/>
      <c r="BG521" s="84"/>
      <c r="BH521" s="84"/>
      <c r="BI521" s="84"/>
      <c r="BJ521" s="84"/>
      <c r="BK521" s="84"/>
      <c r="BL521" s="84"/>
      <c r="BM521" s="84"/>
      <c r="BN521" s="84"/>
      <c r="BO521" s="84"/>
      <c r="BP521" s="84"/>
      <c r="BQ521" s="84"/>
      <c r="BR521" s="84"/>
      <c r="BS521" s="84"/>
      <c r="BT521" s="84"/>
      <c r="BU521" s="84"/>
      <c r="BV521" s="84"/>
      <c r="BW521" s="84"/>
      <c r="BX521" s="85"/>
      <c r="BY521" s="86"/>
      <c r="BZ521" s="84"/>
      <c r="CA521" s="84"/>
      <c r="CB521" s="84"/>
      <c r="CC521" s="84"/>
      <c r="CD521" s="84"/>
      <c r="CE521" s="84"/>
      <c r="CF521" s="84"/>
      <c r="CG521" s="84"/>
      <c r="CH521" s="84"/>
      <c r="CI521" s="84"/>
      <c r="CJ521" s="84"/>
      <c r="CK521" s="84"/>
      <c r="CL521" s="84"/>
      <c r="CM521" s="84"/>
      <c r="CN521" s="84"/>
      <c r="CO521" s="84"/>
      <c r="CP521" s="84"/>
      <c r="CQ521" s="84"/>
      <c r="CR521" s="84"/>
      <c r="CS521" s="84"/>
      <c r="CT521" s="84"/>
      <c r="CU521" s="84"/>
      <c r="CV521" s="84"/>
      <c r="CW521" s="84"/>
      <c r="CX521" s="84"/>
      <c r="CY521" s="84"/>
      <c r="CZ521" s="84"/>
      <c r="DA521" s="84"/>
      <c r="DB521" s="84"/>
      <c r="DC521" s="85"/>
    </row>
    <row r="522" customFormat="false" ht="18.75" hidden="true" customHeight="false" outlineLevel="0" collapsed="false">
      <c r="A522" s="70" t="n">
        <f aca="false">(ROW()-6)/2</f>
        <v>258</v>
      </c>
      <c r="B522" s="71" t="n">
        <f aca="false">変更管理台帳!$A110</f>
        <v>104</v>
      </c>
      <c r="C522" s="72" t="str">
        <f aca="false">変更管理台帳!$B110</f>
        <v>企業一覧画面</v>
      </c>
      <c r="D522" s="73" t="str">
        <f aca="false">変更管理台帳!$C110</f>
        <v>企業一覧画面の新規作成</v>
      </c>
      <c r="E522" s="74" t="str">
        <f aca="false">変更管理台帳!$G110</f>
        <v>管理者</v>
      </c>
      <c r="F522" s="75" t="str">
        <f aca="false">変更管理台帳!$K110</f>
        <v>中級</v>
      </c>
      <c r="G522" s="76" t="n">
        <f aca="false">変更管理台帳!$L110</f>
        <v>0</v>
      </c>
      <c r="H522" s="112" t="s">
        <v>36</v>
      </c>
      <c r="I522" s="78" t="n">
        <f aca="false">変更管理台帳!$AE110</f>
        <v>3.78571428571429</v>
      </c>
      <c r="J522" s="79" t="s">
        <v>32</v>
      </c>
      <c r="K522" s="80"/>
      <c r="L522" s="81" t="str">
        <f aca="false">IF($K522&lt;&gt;"",WORKDAY($K522,$I522 -0.11,祝日・休校日!$B$3:$B$62),"")</f>
        <v/>
      </c>
      <c r="M522" s="76"/>
      <c r="N522" s="82" t="n">
        <f aca="false">IF(MAX(O522:DC522)&lt;&gt;0,IF(MAX(O523:DC523)/MAX(O522:DC522)=1,1,MAX(O523:DC523)/MAX(O522:DC522)),0)</f>
        <v>0</v>
      </c>
      <c r="O522" s="83"/>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5"/>
      <c r="AT522" s="86"/>
      <c r="AU522" s="84"/>
      <c r="AV522" s="84"/>
      <c r="AW522" s="84"/>
      <c r="AX522" s="84"/>
      <c r="AY522" s="84"/>
      <c r="AZ522" s="84"/>
      <c r="BA522" s="84"/>
      <c r="BB522" s="84"/>
      <c r="BC522" s="84"/>
      <c r="BD522" s="84"/>
      <c r="BE522" s="84"/>
      <c r="BF522" s="84"/>
      <c r="BG522" s="84"/>
      <c r="BH522" s="84"/>
      <c r="BI522" s="84"/>
      <c r="BJ522" s="84"/>
      <c r="BK522" s="84"/>
      <c r="BL522" s="84"/>
      <c r="BM522" s="84"/>
      <c r="BN522" s="84"/>
      <c r="BO522" s="84"/>
      <c r="BP522" s="84"/>
      <c r="BQ522" s="84"/>
      <c r="BR522" s="84"/>
      <c r="BS522" s="84"/>
      <c r="BT522" s="84"/>
      <c r="BU522" s="84"/>
      <c r="BV522" s="84"/>
      <c r="BW522" s="84"/>
      <c r="BX522" s="85"/>
      <c r="BY522" s="86"/>
      <c r="BZ522" s="84"/>
      <c r="CA522" s="84"/>
      <c r="CB522" s="84"/>
      <c r="CC522" s="84"/>
      <c r="CD522" s="84"/>
      <c r="CE522" s="84"/>
      <c r="CF522" s="84"/>
      <c r="CG522" s="84"/>
      <c r="CH522" s="84"/>
      <c r="CI522" s="84"/>
      <c r="CJ522" s="84"/>
      <c r="CK522" s="84"/>
      <c r="CL522" s="84"/>
      <c r="CM522" s="84"/>
      <c r="CN522" s="84"/>
      <c r="CO522" s="84"/>
      <c r="CP522" s="84"/>
      <c r="CQ522" s="84"/>
      <c r="CR522" s="84"/>
      <c r="CS522" s="84"/>
      <c r="CT522" s="84"/>
      <c r="CU522" s="84"/>
      <c r="CV522" s="84"/>
      <c r="CW522" s="84"/>
      <c r="CX522" s="84"/>
      <c r="CY522" s="84"/>
      <c r="CZ522" s="84"/>
      <c r="DA522" s="84"/>
      <c r="DB522" s="84"/>
      <c r="DC522" s="85"/>
    </row>
    <row r="523" customFormat="false" ht="18.75" hidden="true" customHeight="false" outlineLevel="0" collapsed="false">
      <c r="A523" s="87" t="n">
        <f aca="false">A522</f>
        <v>258</v>
      </c>
      <c r="B523" s="88" t="n">
        <f aca="false">B522</f>
        <v>104</v>
      </c>
      <c r="C523" s="89" t="str">
        <f aca="false">C522</f>
        <v>企業一覧画面</v>
      </c>
      <c r="D523" s="90" t="str">
        <f aca="false">D522</f>
        <v>企業一覧画面の新規作成</v>
      </c>
      <c r="E523" s="91" t="str">
        <f aca="false">E522</f>
        <v>管理者</v>
      </c>
      <c r="F523" s="91" t="str">
        <f aca="false">F522</f>
        <v>中級</v>
      </c>
      <c r="G523" s="91" t="n">
        <f aca="false">G522</f>
        <v>0</v>
      </c>
      <c r="H523" s="113" t="str">
        <f aca="false">H522</f>
        <v>設計</v>
      </c>
      <c r="I523" s="93" t="n">
        <f aca="false">I522</f>
        <v>3.78571428571429</v>
      </c>
      <c r="J523" s="94" t="s">
        <v>33</v>
      </c>
      <c r="K523" s="95"/>
      <c r="L523" s="96"/>
      <c r="M523" s="97" t="n">
        <f aca="false">M522</f>
        <v>0</v>
      </c>
      <c r="N523" s="98" t="n">
        <f aca="false">N522</f>
        <v>0</v>
      </c>
      <c r="O523" s="83"/>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5"/>
      <c r="AT523" s="86"/>
      <c r="AU523" s="84"/>
      <c r="AV523" s="84"/>
      <c r="AW523" s="84"/>
      <c r="AX523" s="84"/>
      <c r="AY523" s="84"/>
      <c r="AZ523" s="84"/>
      <c r="BA523" s="84"/>
      <c r="BB523" s="84"/>
      <c r="BC523" s="84"/>
      <c r="BD523" s="84"/>
      <c r="BE523" s="84"/>
      <c r="BF523" s="84"/>
      <c r="BG523" s="84"/>
      <c r="BH523" s="84"/>
      <c r="BI523" s="84"/>
      <c r="BJ523" s="84"/>
      <c r="BK523" s="84"/>
      <c r="BL523" s="84"/>
      <c r="BM523" s="84"/>
      <c r="BN523" s="84"/>
      <c r="BO523" s="84"/>
      <c r="BP523" s="84"/>
      <c r="BQ523" s="84"/>
      <c r="BR523" s="84"/>
      <c r="BS523" s="84"/>
      <c r="BT523" s="84"/>
      <c r="BU523" s="84"/>
      <c r="BV523" s="84"/>
      <c r="BW523" s="84"/>
      <c r="BX523" s="85"/>
      <c r="BY523" s="86"/>
      <c r="BZ523" s="84"/>
      <c r="CA523" s="84"/>
      <c r="CB523" s="84"/>
      <c r="CC523" s="84"/>
      <c r="CD523" s="84"/>
      <c r="CE523" s="84"/>
      <c r="CF523" s="84"/>
      <c r="CG523" s="84"/>
      <c r="CH523" s="84"/>
      <c r="CI523" s="84"/>
      <c r="CJ523" s="84"/>
      <c r="CK523" s="84"/>
      <c r="CL523" s="84"/>
      <c r="CM523" s="84"/>
      <c r="CN523" s="84"/>
      <c r="CO523" s="84"/>
      <c r="CP523" s="84"/>
      <c r="CQ523" s="84"/>
      <c r="CR523" s="84"/>
      <c r="CS523" s="84"/>
      <c r="CT523" s="84"/>
      <c r="CU523" s="84"/>
      <c r="CV523" s="84"/>
      <c r="CW523" s="84"/>
      <c r="CX523" s="84"/>
      <c r="CY523" s="84"/>
      <c r="CZ523" s="84"/>
      <c r="DA523" s="84"/>
      <c r="DB523" s="84"/>
      <c r="DC523" s="85"/>
    </row>
    <row r="524" customFormat="false" ht="18.75" hidden="true" customHeight="false" outlineLevel="0" collapsed="false">
      <c r="A524" s="70" t="n">
        <f aca="false">(ROW()-6)/2</f>
        <v>259</v>
      </c>
      <c r="B524" s="100" t="n">
        <f aca="false">B523</f>
        <v>104</v>
      </c>
      <c r="C524" s="101" t="str">
        <f aca="false">C523</f>
        <v>企業一覧画面</v>
      </c>
      <c r="D524" s="102" t="str">
        <f aca="false">D523</f>
        <v>企業一覧画面の新規作成</v>
      </c>
      <c r="E524" s="74" t="str">
        <f aca="false">E522</f>
        <v>管理者</v>
      </c>
      <c r="F524" s="74" t="str">
        <f aca="false">F522</f>
        <v>中級</v>
      </c>
      <c r="G524" s="74" t="n">
        <f aca="false">G522</f>
        <v>0</v>
      </c>
      <c r="H524" s="77" t="s">
        <v>31</v>
      </c>
      <c r="I524" s="78" t="n">
        <f aca="false">変更管理台帳!$AX110</f>
        <v>4.54285714285714</v>
      </c>
      <c r="J524" s="79" t="s">
        <v>32</v>
      </c>
      <c r="K524" s="81" t="str">
        <f aca="false">IF($L522&lt;&gt;"",WORKDAY($L522,1,祝日・休校日!$B$3:$B$62),"")</f>
        <v/>
      </c>
      <c r="L524" s="81" t="str">
        <f aca="false">IF($K524&lt;&gt;"",WORKDAY($K524,$I524 -0.11,祝日・休校日!$B$3:$B$62),"")</f>
        <v/>
      </c>
      <c r="M524" s="76" t="n">
        <f aca="false">M523</f>
        <v>0</v>
      </c>
      <c r="N524" s="82" t="n">
        <f aca="false">IF(MAX(O524:DC524)&lt;&gt;0,IF(MAX(O525:DC525)/MAX(O524:DC524)=1,1,MAX(O525:DC525)/MAX(O524:DC524)),0)</f>
        <v>0</v>
      </c>
      <c r="O524" s="83"/>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5"/>
      <c r="AT524" s="86"/>
      <c r="AU524" s="84"/>
      <c r="AV524" s="84"/>
      <c r="AW524" s="84"/>
      <c r="AX524" s="84"/>
      <c r="AY524" s="84"/>
      <c r="AZ524" s="84"/>
      <c r="BA524" s="84"/>
      <c r="BB524" s="84"/>
      <c r="BC524" s="84"/>
      <c r="BD524" s="84"/>
      <c r="BE524" s="84"/>
      <c r="BF524" s="84"/>
      <c r="BG524" s="84"/>
      <c r="BH524" s="84"/>
      <c r="BI524" s="84"/>
      <c r="BJ524" s="84"/>
      <c r="BK524" s="84"/>
      <c r="BL524" s="84"/>
      <c r="BM524" s="84"/>
      <c r="BN524" s="84"/>
      <c r="BO524" s="84"/>
      <c r="BP524" s="84"/>
      <c r="BQ524" s="84"/>
      <c r="BR524" s="84"/>
      <c r="BS524" s="84"/>
      <c r="BT524" s="84"/>
      <c r="BU524" s="84"/>
      <c r="BV524" s="84"/>
      <c r="BW524" s="84"/>
      <c r="BX524" s="85"/>
      <c r="BY524" s="86"/>
      <c r="BZ524" s="84"/>
      <c r="CA524" s="84"/>
      <c r="CB524" s="84"/>
      <c r="CC524" s="84"/>
      <c r="CD524" s="84"/>
      <c r="CE524" s="84"/>
      <c r="CF524" s="84"/>
      <c r="CG524" s="84"/>
      <c r="CH524" s="84"/>
      <c r="CI524" s="84"/>
      <c r="CJ524" s="84"/>
      <c r="CK524" s="84"/>
      <c r="CL524" s="84"/>
      <c r="CM524" s="84"/>
      <c r="CN524" s="84"/>
      <c r="CO524" s="84"/>
      <c r="CP524" s="84"/>
      <c r="CQ524" s="84"/>
      <c r="CR524" s="84"/>
      <c r="CS524" s="84"/>
      <c r="CT524" s="84"/>
      <c r="CU524" s="84"/>
      <c r="CV524" s="84"/>
      <c r="CW524" s="84"/>
      <c r="CX524" s="84"/>
      <c r="CY524" s="84"/>
      <c r="CZ524" s="84"/>
      <c r="DA524" s="84"/>
      <c r="DB524" s="84"/>
      <c r="DC524" s="85"/>
    </row>
    <row r="525" customFormat="false" ht="18.75" hidden="true" customHeight="false" outlineLevel="0" collapsed="false">
      <c r="A525" s="87" t="n">
        <f aca="false">A524</f>
        <v>259</v>
      </c>
      <c r="B525" s="105" t="n">
        <f aca="false">B524</f>
        <v>104</v>
      </c>
      <c r="C525" s="106" t="str">
        <f aca="false">C524</f>
        <v>企業一覧画面</v>
      </c>
      <c r="D525" s="107" t="str">
        <f aca="false">D524</f>
        <v>企業一覧画面の新規作成</v>
      </c>
      <c r="E525" s="91" t="str">
        <f aca="false">E524</f>
        <v>管理者</v>
      </c>
      <c r="F525" s="91" t="str">
        <f aca="false">F524</f>
        <v>中級</v>
      </c>
      <c r="G525" s="91" t="n">
        <f aca="false">G524</f>
        <v>0</v>
      </c>
      <c r="H525" s="92" t="str">
        <f aca="false">H524</f>
        <v>製造</v>
      </c>
      <c r="I525" s="93" t="n">
        <f aca="false">I524</f>
        <v>4.54285714285714</v>
      </c>
      <c r="J525" s="94" t="s">
        <v>33</v>
      </c>
      <c r="K525" s="110"/>
      <c r="L525" s="96"/>
      <c r="M525" s="97" t="n">
        <f aca="false">M524</f>
        <v>0</v>
      </c>
      <c r="N525" s="98" t="n">
        <f aca="false">N524</f>
        <v>0</v>
      </c>
      <c r="O525" s="83"/>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5"/>
      <c r="AT525" s="86"/>
      <c r="AU525" s="84"/>
      <c r="AV525" s="84"/>
      <c r="AW525" s="84"/>
      <c r="AX525" s="84"/>
      <c r="AY525" s="84"/>
      <c r="AZ525" s="84"/>
      <c r="BA525" s="84"/>
      <c r="BB525" s="84"/>
      <c r="BC525" s="84"/>
      <c r="BD525" s="84"/>
      <c r="BE525" s="84"/>
      <c r="BF525" s="84"/>
      <c r="BG525" s="84"/>
      <c r="BH525" s="84"/>
      <c r="BI525" s="84"/>
      <c r="BJ525" s="84"/>
      <c r="BK525" s="84"/>
      <c r="BL525" s="84"/>
      <c r="BM525" s="84"/>
      <c r="BN525" s="84"/>
      <c r="BO525" s="84"/>
      <c r="BP525" s="84"/>
      <c r="BQ525" s="84"/>
      <c r="BR525" s="84"/>
      <c r="BS525" s="84"/>
      <c r="BT525" s="84"/>
      <c r="BU525" s="84"/>
      <c r="BV525" s="84"/>
      <c r="BW525" s="84"/>
      <c r="BX525" s="85"/>
      <c r="BY525" s="86"/>
      <c r="BZ525" s="84"/>
      <c r="CA525" s="84"/>
      <c r="CB525" s="84"/>
      <c r="CC525" s="84"/>
      <c r="CD525" s="84"/>
      <c r="CE525" s="84"/>
      <c r="CF525" s="84"/>
      <c r="CG525" s="84"/>
      <c r="CH525" s="84"/>
      <c r="CI525" s="84"/>
      <c r="CJ525" s="84"/>
      <c r="CK525" s="84"/>
      <c r="CL525" s="84"/>
      <c r="CM525" s="84"/>
      <c r="CN525" s="84"/>
      <c r="CO525" s="84"/>
      <c r="CP525" s="84"/>
      <c r="CQ525" s="84"/>
      <c r="CR525" s="84"/>
      <c r="CS525" s="84"/>
      <c r="CT525" s="84"/>
      <c r="CU525" s="84"/>
      <c r="CV525" s="84"/>
      <c r="CW525" s="84"/>
      <c r="CX525" s="84"/>
      <c r="CY525" s="84"/>
      <c r="CZ525" s="84"/>
      <c r="DA525" s="84"/>
      <c r="DB525" s="84"/>
      <c r="DC525" s="85"/>
    </row>
    <row r="526" customFormat="false" ht="18.75" hidden="true" customHeight="false" outlineLevel="0" collapsed="false">
      <c r="A526" s="99" t="n">
        <f aca="false">(ROW()-6)/2</f>
        <v>260</v>
      </c>
      <c r="B526" s="100" t="n">
        <f aca="false">B525</f>
        <v>104</v>
      </c>
      <c r="C526" s="101" t="str">
        <f aca="false">C525</f>
        <v>企業一覧画面</v>
      </c>
      <c r="D526" s="102" t="str">
        <f aca="false">D525</f>
        <v>企業一覧画面の新規作成</v>
      </c>
      <c r="E526" s="74" t="str">
        <f aca="false">E524</f>
        <v>管理者</v>
      </c>
      <c r="F526" s="74" t="str">
        <f aca="false">F524</f>
        <v>中級</v>
      </c>
      <c r="G526" s="74" t="n">
        <f aca="false">G524</f>
        <v>0</v>
      </c>
      <c r="H526" s="103" t="s">
        <v>34</v>
      </c>
      <c r="I526" s="78" t="n">
        <f aca="false">変更管理台帳!$BW110</f>
        <v>4.88571428571429</v>
      </c>
      <c r="J526" s="79" t="s">
        <v>32</v>
      </c>
      <c r="K526" s="81" t="str">
        <f aca="false">IF($L524&lt;&gt;"",WORKDAY($L524,1,祝日・休校日!$B$3:$B$62),"")</f>
        <v/>
      </c>
      <c r="L526" s="81" t="str">
        <f aca="false">IF($K526&lt;&gt;"",WORKDAY($K526,$I526 -0.11,祝日・休校日!$B$3:$B$62),"")</f>
        <v/>
      </c>
      <c r="M526" s="76" t="n">
        <f aca="false">M525</f>
        <v>0</v>
      </c>
      <c r="N526" s="82" t="n">
        <f aca="false">IF(MAX(O526:DC526)&lt;&gt;0,IF(MAX(O527:DC527)/MAX(O526:DC526)=1,1,MAX(O527:DC527)/MAX(O526:DC526)),0)</f>
        <v>0</v>
      </c>
      <c r="O526" s="83"/>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5"/>
      <c r="AT526" s="86"/>
      <c r="AU526" s="84"/>
      <c r="AV526" s="84"/>
      <c r="AW526" s="84"/>
      <c r="AX526" s="84"/>
      <c r="AY526" s="84"/>
      <c r="AZ526" s="84"/>
      <c r="BA526" s="84"/>
      <c r="BB526" s="84"/>
      <c r="BC526" s="84"/>
      <c r="BD526" s="84"/>
      <c r="BE526" s="84"/>
      <c r="BF526" s="84"/>
      <c r="BG526" s="84"/>
      <c r="BH526" s="84"/>
      <c r="BI526" s="84"/>
      <c r="BJ526" s="84"/>
      <c r="BK526" s="84"/>
      <c r="BL526" s="84"/>
      <c r="BM526" s="84"/>
      <c r="BN526" s="84"/>
      <c r="BO526" s="84"/>
      <c r="BP526" s="84"/>
      <c r="BQ526" s="84"/>
      <c r="BR526" s="84"/>
      <c r="BS526" s="84"/>
      <c r="BT526" s="84"/>
      <c r="BU526" s="84"/>
      <c r="BV526" s="84"/>
      <c r="BW526" s="84"/>
      <c r="BX526" s="85"/>
      <c r="BY526" s="86"/>
      <c r="BZ526" s="84"/>
      <c r="CA526" s="84"/>
      <c r="CB526" s="84"/>
      <c r="CC526" s="84"/>
      <c r="CD526" s="84"/>
      <c r="CE526" s="84"/>
      <c r="CF526" s="84"/>
      <c r="CG526" s="84"/>
      <c r="CH526" s="84"/>
      <c r="CI526" s="84"/>
      <c r="CJ526" s="84"/>
      <c r="CK526" s="84"/>
      <c r="CL526" s="84"/>
      <c r="CM526" s="84"/>
      <c r="CN526" s="84"/>
      <c r="CO526" s="84"/>
      <c r="CP526" s="84"/>
      <c r="CQ526" s="84"/>
      <c r="CR526" s="84"/>
      <c r="CS526" s="84"/>
      <c r="CT526" s="84"/>
      <c r="CU526" s="84"/>
      <c r="CV526" s="84"/>
      <c r="CW526" s="84"/>
      <c r="CX526" s="84"/>
      <c r="CY526" s="84"/>
      <c r="CZ526" s="84"/>
      <c r="DA526" s="84"/>
      <c r="DB526" s="84"/>
      <c r="DC526" s="85"/>
    </row>
    <row r="527" customFormat="false" ht="18.75" hidden="true" customHeight="false" outlineLevel="0" collapsed="false">
      <c r="A527" s="104" t="n">
        <f aca="false">A526</f>
        <v>260</v>
      </c>
      <c r="B527" s="105" t="n">
        <f aca="false">B526</f>
        <v>104</v>
      </c>
      <c r="C527" s="106" t="str">
        <f aca="false">C526</f>
        <v>企業一覧画面</v>
      </c>
      <c r="D527" s="107" t="str">
        <f aca="false">D526</f>
        <v>企業一覧画面の新規作成</v>
      </c>
      <c r="E527" s="91" t="str">
        <f aca="false">E526</f>
        <v>管理者</v>
      </c>
      <c r="F527" s="91" t="str">
        <f aca="false">F526</f>
        <v>中級</v>
      </c>
      <c r="G527" s="91" t="n">
        <f aca="false">G526</f>
        <v>0</v>
      </c>
      <c r="H527" s="108" t="str">
        <f aca="false">H526</f>
        <v>試験</v>
      </c>
      <c r="I527" s="109" t="n">
        <f aca="false">I526</f>
        <v>4.88571428571429</v>
      </c>
      <c r="J527" s="94" t="s">
        <v>33</v>
      </c>
      <c r="K527" s="110"/>
      <c r="L527" s="96"/>
      <c r="M527" s="97" t="n">
        <f aca="false">M526</f>
        <v>0</v>
      </c>
      <c r="N527" s="98" t="n">
        <f aca="false">N526</f>
        <v>0</v>
      </c>
      <c r="O527" s="83"/>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5"/>
      <c r="AT527" s="86"/>
      <c r="AU527" s="84"/>
      <c r="AV527" s="84"/>
      <c r="AW527" s="84"/>
      <c r="AX527" s="84"/>
      <c r="AY527" s="84"/>
      <c r="AZ527" s="84"/>
      <c r="BA527" s="84"/>
      <c r="BB527" s="84"/>
      <c r="BC527" s="84"/>
      <c r="BD527" s="84"/>
      <c r="BE527" s="84"/>
      <c r="BF527" s="84"/>
      <c r="BG527" s="84"/>
      <c r="BH527" s="84"/>
      <c r="BI527" s="84"/>
      <c r="BJ527" s="84"/>
      <c r="BK527" s="84"/>
      <c r="BL527" s="84"/>
      <c r="BM527" s="84"/>
      <c r="BN527" s="84"/>
      <c r="BO527" s="84"/>
      <c r="BP527" s="84"/>
      <c r="BQ527" s="84"/>
      <c r="BR527" s="84"/>
      <c r="BS527" s="84"/>
      <c r="BT527" s="84"/>
      <c r="BU527" s="84"/>
      <c r="BV527" s="84"/>
      <c r="BW527" s="84"/>
      <c r="BX527" s="85"/>
      <c r="BY527" s="86"/>
      <c r="BZ527" s="84"/>
      <c r="CA527" s="84"/>
      <c r="CB527" s="84"/>
      <c r="CC527" s="84"/>
      <c r="CD527" s="84"/>
      <c r="CE527" s="84"/>
      <c r="CF527" s="84"/>
      <c r="CG527" s="84"/>
      <c r="CH527" s="84"/>
      <c r="CI527" s="84"/>
      <c r="CJ527" s="84"/>
      <c r="CK527" s="84"/>
      <c r="CL527" s="84"/>
      <c r="CM527" s="84"/>
      <c r="CN527" s="84"/>
      <c r="CO527" s="84"/>
      <c r="CP527" s="84"/>
      <c r="CQ527" s="84"/>
      <c r="CR527" s="84"/>
      <c r="CS527" s="84"/>
      <c r="CT527" s="84"/>
      <c r="CU527" s="84"/>
      <c r="CV527" s="84"/>
      <c r="CW527" s="84"/>
      <c r="CX527" s="84"/>
      <c r="CY527" s="84"/>
      <c r="CZ527" s="84"/>
      <c r="DA527" s="84"/>
      <c r="DB527" s="84"/>
      <c r="DC527" s="85"/>
    </row>
    <row r="528" customFormat="false" ht="18.75" hidden="true" customHeight="false" outlineLevel="0" collapsed="false">
      <c r="A528" s="70" t="n">
        <f aca="false">(ROW()-6)/2</f>
        <v>261</v>
      </c>
      <c r="B528" s="71" t="n">
        <f aca="false">変更管理台帳!$A111</f>
        <v>105</v>
      </c>
      <c r="C528" s="72" t="str">
        <f aca="false">変更管理台帳!$B111</f>
        <v>企業登録画面</v>
      </c>
      <c r="D528" s="73" t="str">
        <f aca="false">変更管理台帳!$C111</f>
        <v>企業登録画面の新規作成</v>
      </c>
      <c r="E528" s="74" t="str">
        <f aca="false">変更管理台帳!$G111</f>
        <v>管理者</v>
      </c>
      <c r="F528" s="75" t="str">
        <f aca="false">変更管理台帳!$K111</f>
        <v>中級</v>
      </c>
      <c r="G528" s="76" t="str">
        <f aca="false">変更管理台帳!$L111</f>
        <v>C</v>
      </c>
      <c r="H528" s="112" t="s">
        <v>36</v>
      </c>
      <c r="I528" s="78" t="n">
        <f aca="false">変更管理台帳!$AE111</f>
        <v>3.52857142857143</v>
      </c>
      <c r="J528" s="79" t="s">
        <v>32</v>
      </c>
      <c r="K528" s="80" t="n">
        <v>45336</v>
      </c>
      <c r="L528" s="81" t="n">
        <f aca="false">IF($K528&lt;&gt;"",WORKDAY($K528,$I528 -0.11,祝日・休校日!$B$3:$B$62),"")</f>
        <v>45341</v>
      </c>
      <c r="M528" s="76"/>
      <c r="N528" s="82" t="n">
        <f aca="false">IF(MAX(O528:DC528)&lt;&gt;0,IF(MAX(O529:DC529)/MAX(O528:DC528)=1,1,MAX(O529:DC529)/MAX(O528:DC528)),0)</f>
        <v>0</v>
      </c>
      <c r="O528" s="83"/>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5"/>
      <c r="AT528" s="86"/>
      <c r="AU528" s="84"/>
      <c r="AV528" s="84"/>
      <c r="AW528" s="84"/>
      <c r="AX528" s="84"/>
      <c r="AY528" s="84"/>
      <c r="AZ528" s="84"/>
      <c r="BA528" s="84"/>
      <c r="BB528" s="84"/>
      <c r="BC528" s="84"/>
      <c r="BD528" s="84"/>
      <c r="BE528" s="84"/>
      <c r="BF528" s="84"/>
      <c r="BG528" s="84"/>
      <c r="BH528" s="84"/>
      <c r="BI528" s="84"/>
      <c r="BJ528" s="84"/>
      <c r="BK528" s="84"/>
      <c r="BL528" s="84"/>
      <c r="BM528" s="84"/>
      <c r="BN528" s="84"/>
      <c r="BO528" s="84"/>
      <c r="BP528" s="84"/>
      <c r="BQ528" s="84"/>
      <c r="BR528" s="84"/>
      <c r="BS528" s="84"/>
      <c r="BT528" s="84"/>
      <c r="BU528" s="84"/>
      <c r="BV528" s="84"/>
      <c r="BW528" s="84"/>
      <c r="BX528" s="85"/>
      <c r="BY528" s="86"/>
      <c r="BZ528" s="84"/>
      <c r="CA528" s="84"/>
      <c r="CB528" s="84"/>
      <c r="CC528" s="84"/>
      <c r="CD528" s="84"/>
      <c r="CE528" s="84"/>
      <c r="CF528" s="84"/>
      <c r="CG528" s="84"/>
      <c r="CH528" s="84"/>
      <c r="CI528" s="84"/>
      <c r="CJ528" s="84"/>
      <c r="CK528" s="84"/>
      <c r="CL528" s="84"/>
      <c r="CM528" s="84"/>
      <c r="CN528" s="84"/>
      <c r="CO528" s="84"/>
      <c r="CP528" s="84"/>
      <c r="CQ528" s="84"/>
      <c r="CR528" s="84"/>
      <c r="CS528" s="84"/>
      <c r="CT528" s="84"/>
      <c r="CU528" s="84"/>
      <c r="CV528" s="84"/>
      <c r="CW528" s="84"/>
      <c r="CX528" s="84"/>
      <c r="CY528" s="84"/>
      <c r="CZ528" s="84"/>
      <c r="DA528" s="84"/>
      <c r="DB528" s="84"/>
      <c r="DC528" s="85"/>
    </row>
    <row r="529" customFormat="false" ht="18.75" hidden="true" customHeight="false" outlineLevel="0" collapsed="false">
      <c r="A529" s="87" t="n">
        <f aca="false">A528</f>
        <v>261</v>
      </c>
      <c r="B529" s="88" t="n">
        <f aca="false">B528</f>
        <v>105</v>
      </c>
      <c r="C529" s="89" t="str">
        <f aca="false">C528</f>
        <v>企業登録画面</v>
      </c>
      <c r="D529" s="90" t="str">
        <f aca="false">D528</f>
        <v>企業登録画面の新規作成</v>
      </c>
      <c r="E529" s="91" t="str">
        <f aca="false">E528</f>
        <v>管理者</v>
      </c>
      <c r="F529" s="91" t="str">
        <f aca="false">F528</f>
        <v>中級</v>
      </c>
      <c r="G529" s="91" t="str">
        <f aca="false">G528</f>
        <v>C</v>
      </c>
      <c r="H529" s="113" t="str">
        <f aca="false">H528</f>
        <v>設計</v>
      </c>
      <c r="I529" s="93" t="n">
        <f aca="false">I528</f>
        <v>3.52857142857143</v>
      </c>
      <c r="J529" s="94" t="s">
        <v>33</v>
      </c>
      <c r="K529" s="95"/>
      <c r="L529" s="96"/>
      <c r="M529" s="97" t="n">
        <f aca="false">M528</f>
        <v>0</v>
      </c>
      <c r="N529" s="98" t="n">
        <f aca="false">N528</f>
        <v>0</v>
      </c>
      <c r="O529" s="83"/>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5"/>
      <c r="AT529" s="86"/>
      <c r="AU529" s="84"/>
      <c r="AV529" s="84"/>
      <c r="AW529" s="84"/>
      <c r="AX529" s="84"/>
      <c r="AY529" s="84"/>
      <c r="AZ529" s="84"/>
      <c r="BA529" s="84"/>
      <c r="BB529" s="84"/>
      <c r="BC529" s="84"/>
      <c r="BD529" s="84"/>
      <c r="BE529" s="84"/>
      <c r="BF529" s="84"/>
      <c r="BG529" s="84"/>
      <c r="BH529" s="84"/>
      <c r="BI529" s="84"/>
      <c r="BJ529" s="84"/>
      <c r="BK529" s="84"/>
      <c r="BL529" s="84"/>
      <c r="BM529" s="84"/>
      <c r="BN529" s="84"/>
      <c r="BO529" s="84"/>
      <c r="BP529" s="84"/>
      <c r="BQ529" s="84"/>
      <c r="BR529" s="84"/>
      <c r="BS529" s="84"/>
      <c r="BT529" s="84"/>
      <c r="BU529" s="84"/>
      <c r="BV529" s="84"/>
      <c r="BW529" s="84"/>
      <c r="BX529" s="85"/>
      <c r="BY529" s="86"/>
      <c r="BZ529" s="84"/>
      <c r="CA529" s="84"/>
      <c r="CB529" s="84"/>
      <c r="CC529" s="84"/>
      <c r="CD529" s="84"/>
      <c r="CE529" s="84"/>
      <c r="CF529" s="84"/>
      <c r="CG529" s="84"/>
      <c r="CH529" s="84"/>
      <c r="CI529" s="84"/>
      <c r="CJ529" s="84"/>
      <c r="CK529" s="84"/>
      <c r="CL529" s="84"/>
      <c r="CM529" s="84"/>
      <c r="CN529" s="84"/>
      <c r="CO529" s="84"/>
      <c r="CP529" s="84"/>
      <c r="CQ529" s="84"/>
      <c r="CR529" s="84"/>
      <c r="CS529" s="84"/>
      <c r="CT529" s="84"/>
      <c r="CU529" s="84"/>
      <c r="CV529" s="84"/>
      <c r="CW529" s="84"/>
      <c r="CX529" s="84"/>
      <c r="CY529" s="84"/>
      <c r="CZ529" s="84"/>
      <c r="DA529" s="84"/>
      <c r="DB529" s="84"/>
      <c r="DC529" s="85"/>
    </row>
    <row r="530" customFormat="false" ht="18.75" hidden="true" customHeight="false" outlineLevel="0" collapsed="false">
      <c r="A530" s="70" t="n">
        <f aca="false">(ROW()-6)/2</f>
        <v>262</v>
      </c>
      <c r="B530" s="100" t="n">
        <f aca="false">B529</f>
        <v>105</v>
      </c>
      <c r="C530" s="101" t="str">
        <f aca="false">C529</f>
        <v>企業登録画面</v>
      </c>
      <c r="D530" s="102" t="str">
        <f aca="false">D529</f>
        <v>企業登録画面の新規作成</v>
      </c>
      <c r="E530" s="74" t="str">
        <f aca="false">E528</f>
        <v>管理者</v>
      </c>
      <c r="F530" s="74" t="str">
        <f aca="false">F528</f>
        <v>中級</v>
      </c>
      <c r="G530" s="74" t="str">
        <f aca="false">G528</f>
        <v>C</v>
      </c>
      <c r="H530" s="77" t="s">
        <v>31</v>
      </c>
      <c r="I530" s="78" t="n">
        <f aca="false">変更管理台帳!$AX111</f>
        <v>4.97142857142857</v>
      </c>
      <c r="J530" s="79" t="s">
        <v>32</v>
      </c>
      <c r="K530" s="81" t="n">
        <f aca="false">IF($L528&lt;&gt;"",WORKDAY($L528,1,祝日・休校日!$B$3:$B$62),"")</f>
        <v>45342</v>
      </c>
      <c r="L530" s="81" t="n">
        <f aca="false">IF($K530&lt;&gt;"",WORKDAY($K530,$I530 -0.11,祝日・休校日!$B$3:$B$62),"")</f>
        <v>45349</v>
      </c>
      <c r="M530" s="76" t="n">
        <f aca="false">M529</f>
        <v>0</v>
      </c>
      <c r="N530" s="82" t="n">
        <f aca="false">IF(MAX(O530:DC530)&lt;&gt;0,IF(MAX(O531:DC531)/MAX(O530:DC530)=1,1,MAX(O531:DC531)/MAX(O530:DC530)),0)</f>
        <v>0</v>
      </c>
      <c r="O530" s="83"/>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5"/>
      <c r="AT530" s="86"/>
      <c r="AU530" s="84"/>
      <c r="AV530" s="84"/>
      <c r="AW530" s="84"/>
      <c r="AX530" s="84"/>
      <c r="AY530" s="84"/>
      <c r="AZ530" s="84"/>
      <c r="BA530" s="84"/>
      <c r="BB530" s="84"/>
      <c r="BC530" s="84"/>
      <c r="BD530" s="84"/>
      <c r="BE530" s="84"/>
      <c r="BF530" s="84"/>
      <c r="BG530" s="84"/>
      <c r="BH530" s="84"/>
      <c r="BI530" s="84"/>
      <c r="BJ530" s="84"/>
      <c r="BK530" s="84"/>
      <c r="BL530" s="84"/>
      <c r="BM530" s="84"/>
      <c r="BN530" s="84"/>
      <c r="BO530" s="84"/>
      <c r="BP530" s="84"/>
      <c r="BQ530" s="84"/>
      <c r="BR530" s="84"/>
      <c r="BS530" s="84"/>
      <c r="BT530" s="84"/>
      <c r="BU530" s="84"/>
      <c r="BV530" s="84"/>
      <c r="BW530" s="84"/>
      <c r="BX530" s="85"/>
      <c r="BY530" s="86"/>
      <c r="BZ530" s="84"/>
      <c r="CA530" s="84"/>
      <c r="CB530" s="84"/>
      <c r="CC530" s="84"/>
      <c r="CD530" s="84"/>
      <c r="CE530" s="84"/>
      <c r="CF530" s="84"/>
      <c r="CG530" s="84"/>
      <c r="CH530" s="84"/>
      <c r="CI530" s="84"/>
      <c r="CJ530" s="84"/>
      <c r="CK530" s="84"/>
      <c r="CL530" s="84"/>
      <c r="CM530" s="84"/>
      <c r="CN530" s="84"/>
      <c r="CO530" s="84"/>
      <c r="CP530" s="84"/>
      <c r="CQ530" s="84"/>
      <c r="CR530" s="84"/>
      <c r="CS530" s="84"/>
      <c r="CT530" s="84"/>
      <c r="CU530" s="84"/>
      <c r="CV530" s="84"/>
      <c r="CW530" s="84"/>
      <c r="CX530" s="84"/>
      <c r="CY530" s="84"/>
      <c r="CZ530" s="84"/>
      <c r="DA530" s="84"/>
      <c r="DB530" s="84"/>
      <c r="DC530" s="85"/>
    </row>
    <row r="531" customFormat="false" ht="18.75" hidden="true" customHeight="false" outlineLevel="0" collapsed="false">
      <c r="A531" s="87" t="n">
        <f aca="false">A530</f>
        <v>262</v>
      </c>
      <c r="B531" s="105" t="n">
        <f aca="false">B530</f>
        <v>105</v>
      </c>
      <c r="C531" s="106" t="str">
        <f aca="false">C530</f>
        <v>企業登録画面</v>
      </c>
      <c r="D531" s="107" t="str">
        <f aca="false">D530</f>
        <v>企業登録画面の新規作成</v>
      </c>
      <c r="E531" s="91" t="str">
        <f aca="false">E530</f>
        <v>管理者</v>
      </c>
      <c r="F531" s="91" t="str">
        <f aca="false">F530</f>
        <v>中級</v>
      </c>
      <c r="G531" s="91" t="str">
        <f aca="false">G530</f>
        <v>C</v>
      </c>
      <c r="H531" s="92" t="str">
        <f aca="false">H530</f>
        <v>製造</v>
      </c>
      <c r="I531" s="93" t="n">
        <f aca="false">I530</f>
        <v>4.97142857142857</v>
      </c>
      <c r="J531" s="94" t="s">
        <v>33</v>
      </c>
      <c r="K531" s="110"/>
      <c r="L531" s="96"/>
      <c r="M531" s="97" t="n">
        <f aca="false">M530</f>
        <v>0</v>
      </c>
      <c r="N531" s="98" t="n">
        <f aca="false">N530</f>
        <v>0</v>
      </c>
      <c r="O531" s="83"/>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5"/>
      <c r="AT531" s="86"/>
      <c r="AU531" s="84"/>
      <c r="AV531" s="84"/>
      <c r="AW531" s="84"/>
      <c r="AX531" s="84"/>
      <c r="AY531" s="84"/>
      <c r="AZ531" s="84"/>
      <c r="BA531" s="84"/>
      <c r="BB531" s="84"/>
      <c r="BC531" s="84"/>
      <c r="BD531" s="84"/>
      <c r="BE531" s="84"/>
      <c r="BF531" s="84"/>
      <c r="BG531" s="84"/>
      <c r="BH531" s="84"/>
      <c r="BI531" s="84"/>
      <c r="BJ531" s="84"/>
      <c r="BK531" s="84"/>
      <c r="BL531" s="84"/>
      <c r="BM531" s="84"/>
      <c r="BN531" s="84"/>
      <c r="BO531" s="84"/>
      <c r="BP531" s="84"/>
      <c r="BQ531" s="84"/>
      <c r="BR531" s="84"/>
      <c r="BS531" s="84"/>
      <c r="BT531" s="84"/>
      <c r="BU531" s="84"/>
      <c r="BV531" s="84"/>
      <c r="BW531" s="84"/>
      <c r="BX531" s="85"/>
      <c r="BY531" s="86"/>
      <c r="BZ531" s="84"/>
      <c r="CA531" s="84"/>
      <c r="CB531" s="84"/>
      <c r="CC531" s="84"/>
      <c r="CD531" s="84"/>
      <c r="CE531" s="84"/>
      <c r="CF531" s="84"/>
      <c r="CG531" s="84"/>
      <c r="CH531" s="84"/>
      <c r="CI531" s="84"/>
      <c r="CJ531" s="84"/>
      <c r="CK531" s="84"/>
      <c r="CL531" s="84"/>
      <c r="CM531" s="84"/>
      <c r="CN531" s="84"/>
      <c r="CO531" s="84"/>
      <c r="CP531" s="84"/>
      <c r="CQ531" s="84"/>
      <c r="CR531" s="84"/>
      <c r="CS531" s="84"/>
      <c r="CT531" s="84"/>
      <c r="CU531" s="84"/>
      <c r="CV531" s="84"/>
      <c r="CW531" s="84"/>
      <c r="CX531" s="84"/>
      <c r="CY531" s="84"/>
      <c r="CZ531" s="84"/>
      <c r="DA531" s="84"/>
      <c r="DB531" s="84"/>
      <c r="DC531" s="85"/>
    </row>
    <row r="532" customFormat="false" ht="18.75" hidden="true" customHeight="false" outlineLevel="0" collapsed="false">
      <c r="A532" s="99" t="n">
        <f aca="false">(ROW()-6)/2</f>
        <v>263</v>
      </c>
      <c r="B532" s="100" t="n">
        <f aca="false">B531</f>
        <v>105</v>
      </c>
      <c r="C532" s="101" t="str">
        <f aca="false">C531</f>
        <v>企業登録画面</v>
      </c>
      <c r="D532" s="102" t="str">
        <f aca="false">D531</f>
        <v>企業登録画面の新規作成</v>
      </c>
      <c r="E532" s="74" t="str">
        <f aca="false">E530</f>
        <v>管理者</v>
      </c>
      <c r="F532" s="74" t="str">
        <f aca="false">F530</f>
        <v>中級</v>
      </c>
      <c r="G532" s="74" t="str">
        <f aca="false">G530</f>
        <v>C</v>
      </c>
      <c r="H532" s="103" t="s">
        <v>34</v>
      </c>
      <c r="I532" s="78" t="n">
        <f aca="false">変更管理台帳!$BW111</f>
        <v>3.31428571428571</v>
      </c>
      <c r="J532" s="79" t="s">
        <v>32</v>
      </c>
      <c r="K532" s="81" t="n">
        <f aca="false">IF($L530&lt;&gt;"",WORKDAY($L530,1,祝日・休校日!$B$3:$B$62),"")</f>
        <v>45350</v>
      </c>
      <c r="L532" s="81" t="n">
        <f aca="false">IF($K532&lt;&gt;"",WORKDAY($K532,$I532 -0.11,祝日・休校日!$B$3:$B$62),"")</f>
        <v>45355</v>
      </c>
      <c r="M532" s="76" t="n">
        <f aca="false">M531</f>
        <v>0</v>
      </c>
      <c r="N532" s="82" t="n">
        <f aca="false">IF(MAX(O532:DC532)&lt;&gt;0,IF(MAX(O533:DC533)/MAX(O532:DC532)=1,1,MAX(O533:DC533)/MAX(O532:DC532)),0)</f>
        <v>0</v>
      </c>
      <c r="O532" s="83"/>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5"/>
      <c r="AT532" s="86"/>
      <c r="AU532" s="84"/>
      <c r="AV532" s="84"/>
      <c r="AW532" s="84"/>
      <c r="AX532" s="84"/>
      <c r="AY532" s="84"/>
      <c r="AZ532" s="84"/>
      <c r="BA532" s="84"/>
      <c r="BB532" s="84"/>
      <c r="BC532" s="84"/>
      <c r="BD532" s="84"/>
      <c r="BE532" s="84"/>
      <c r="BF532" s="84"/>
      <c r="BG532" s="84"/>
      <c r="BH532" s="84"/>
      <c r="BI532" s="84"/>
      <c r="BJ532" s="84"/>
      <c r="BK532" s="84"/>
      <c r="BL532" s="84"/>
      <c r="BM532" s="84"/>
      <c r="BN532" s="84"/>
      <c r="BO532" s="84"/>
      <c r="BP532" s="84"/>
      <c r="BQ532" s="84"/>
      <c r="BR532" s="84"/>
      <c r="BS532" s="84"/>
      <c r="BT532" s="84"/>
      <c r="BU532" s="84"/>
      <c r="BV532" s="84"/>
      <c r="BW532" s="84"/>
      <c r="BX532" s="85"/>
      <c r="BY532" s="86"/>
      <c r="BZ532" s="84"/>
      <c r="CA532" s="84"/>
      <c r="CB532" s="84"/>
      <c r="CC532" s="84"/>
      <c r="CD532" s="84"/>
      <c r="CE532" s="84"/>
      <c r="CF532" s="84"/>
      <c r="CG532" s="84"/>
      <c r="CH532" s="84"/>
      <c r="CI532" s="84"/>
      <c r="CJ532" s="84"/>
      <c r="CK532" s="84"/>
      <c r="CL532" s="84"/>
      <c r="CM532" s="84"/>
      <c r="CN532" s="84"/>
      <c r="CO532" s="84"/>
      <c r="CP532" s="84"/>
      <c r="CQ532" s="84"/>
      <c r="CR532" s="84"/>
      <c r="CS532" s="84"/>
      <c r="CT532" s="84"/>
      <c r="CU532" s="84"/>
      <c r="CV532" s="84"/>
      <c r="CW532" s="84"/>
      <c r="CX532" s="84"/>
      <c r="CY532" s="84"/>
      <c r="CZ532" s="84"/>
      <c r="DA532" s="84"/>
      <c r="DB532" s="84"/>
      <c r="DC532" s="85"/>
    </row>
    <row r="533" customFormat="false" ht="18.75" hidden="true" customHeight="false" outlineLevel="0" collapsed="false">
      <c r="A533" s="104" t="n">
        <f aca="false">A532</f>
        <v>263</v>
      </c>
      <c r="B533" s="105" t="n">
        <f aca="false">B532</f>
        <v>105</v>
      </c>
      <c r="C533" s="106" t="str">
        <f aca="false">C532</f>
        <v>企業登録画面</v>
      </c>
      <c r="D533" s="107" t="str">
        <f aca="false">D532</f>
        <v>企業登録画面の新規作成</v>
      </c>
      <c r="E533" s="91" t="str">
        <f aca="false">E532</f>
        <v>管理者</v>
      </c>
      <c r="F533" s="91" t="str">
        <f aca="false">F532</f>
        <v>中級</v>
      </c>
      <c r="G533" s="91" t="str">
        <f aca="false">G532</f>
        <v>C</v>
      </c>
      <c r="H533" s="108" t="str">
        <f aca="false">H532</f>
        <v>試験</v>
      </c>
      <c r="I533" s="109" t="n">
        <f aca="false">I532</f>
        <v>3.31428571428571</v>
      </c>
      <c r="J533" s="94" t="s">
        <v>33</v>
      </c>
      <c r="K533" s="110"/>
      <c r="L533" s="96"/>
      <c r="M533" s="97" t="n">
        <f aca="false">M532</f>
        <v>0</v>
      </c>
      <c r="N533" s="98" t="n">
        <f aca="false">N532</f>
        <v>0</v>
      </c>
      <c r="O533" s="83"/>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5"/>
      <c r="AT533" s="86"/>
      <c r="AU533" s="84"/>
      <c r="AV533" s="84"/>
      <c r="AW533" s="84"/>
      <c r="AX533" s="84"/>
      <c r="AY533" s="84"/>
      <c r="AZ533" s="84"/>
      <c r="BA533" s="84"/>
      <c r="BB533" s="84"/>
      <c r="BC533" s="84"/>
      <c r="BD533" s="84"/>
      <c r="BE533" s="84"/>
      <c r="BF533" s="84"/>
      <c r="BG533" s="84"/>
      <c r="BH533" s="84"/>
      <c r="BI533" s="84"/>
      <c r="BJ533" s="84"/>
      <c r="BK533" s="84"/>
      <c r="BL533" s="84"/>
      <c r="BM533" s="84"/>
      <c r="BN533" s="84"/>
      <c r="BO533" s="84"/>
      <c r="BP533" s="84"/>
      <c r="BQ533" s="84"/>
      <c r="BR533" s="84"/>
      <c r="BS533" s="84"/>
      <c r="BT533" s="84"/>
      <c r="BU533" s="84"/>
      <c r="BV533" s="84"/>
      <c r="BW533" s="84"/>
      <c r="BX533" s="85"/>
      <c r="BY533" s="86"/>
      <c r="BZ533" s="84"/>
      <c r="CA533" s="84"/>
      <c r="CB533" s="84"/>
      <c r="CC533" s="84"/>
      <c r="CD533" s="84"/>
      <c r="CE533" s="84"/>
      <c r="CF533" s="84"/>
      <c r="CG533" s="84"/>
      <c r="CH533" s="84"/>
      <c r="CI533" s="84"/>
      <c r="CJ533" s="84"/>
      <c r="CK533" s="84"/>
      <c r="CL533" s="84"/>
      <c r="CM533" s="84"/>
      <c r="CN533" s="84"/>
      <c r="CO533" s="84"/>
      <c r="CP533" s="84"/>
      <c r="CQ533" s="84"/>
      <c r="CR533" s="84"/>
      <c r="CS533" s="84"/>
      <c r="CT533" s="84"/>
      <c r="CU533" s="84"/>
      <c r="CV533" s="84"/>
      <c r="CW533" s="84"/>
      <c r="CX533" s="84"/>
      <c r="CY533" s="84"/>
      <c r="CZ533" s="84"/>
      <c r="DA533" s="84"/>
      <c r="DB533" s="84"/>
      <c r="DC533" s="85"/>
    </row>
    <row r="534" customFormat="false" ht="24" hidden="true" customHeight="false" outlineLevel="0" collapsed="false">
      <c r="A534" s="70" t="n">
        <f aca="false">(ROW()-6)/2</f>
        <v>264</v>
      </c>
      <c r="B534" s="71" t="n">
        <f aca="false">変更管理台帳!$A112</f>
        <v>106</v>
      </c>
      <c r="C534" s="72" t="str">
        <f aca="false">変更管理台帳!$B112</f>
        <v>面談テンプレートファイル一覧画面</v>
      </c>
      <c r="D534" s="73" t="str">
        <f aca="false">変更管理台帳!$C112</f>
        <v>面談テンプレートファイル一覧画面の新規作成</v>
      </c>
      <c r="E534" s="74" t="str">
        <f aca="false">変更管理台帳!$G112</f>
        <v>管理者</v>
      </c>
      <c r="F534" s="75" t="str">
        <f aca="false">変更管理台帳!$K112</f>
        <v>中級</v>
      </c>
      <c r="G534" s="76" t="str">
        <f aca="false">変更管理台帳!$L112</f>
        <v>C</v>
      </c>
      <c r="H534" s="112" t="s">
        <v>36</v>
      </c>
      <c r="I534" s="78" t="n">
        <f aca="false">変更管理台帳!$AE112</f>
        <v>3.48571428571429</v>
      </c>
      <c r="J534" s="79" t="s">
        <v>32</v>
      </c>
      <c r="K534" s="80" t="n">
        <v>45336</v>
      </c>
      <c r="L534" s="81" t="n">
        <f aca="false">IF($K534&lt;&gt;"",WORKDAY($K534,$I534 -0.11,祝日・休校日!$B$3:$B$62),"")</f>
        <v>45341</v>
      </c>
      <c r="M534" s="76"/>
      <c r="N534" s="82" t="n">
        <f aca="false">IF(MAX(O534:DC534)&lt;&gt;0,IF(MAX(O535:DC535)/MAX(O534:DC534)=1,1,MAX(O535:DC535)/MAX(O534:DC534)),0)</f>
        <v>0</v>
      </c>
      <c r="O534" s="83"/>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5"/>
      <c r="AT534" s="86"/>
      <c r="AU534" s="84"/>
      <c r="AV534" s="84"/>
      <c r="AW534" s="84"/>
      <c r="AX534" s="84"/>
      <c r="AY534" s="84"/>
      <c r="AZ534" s="84"/>
      <c r="BA534" s="84"/>
      <c r="BB534" s="84"/>
      <c r="BC534" s="84"/>
      <c r="BD534" s="84"/>
      <c r="BE534" s="84"/>
      <c r="BF534" s="84"/>
      <c r="BG534" s="84"/>
      <c r="BH534" s="84"/>
      <c r="BI534" s="84"/>
      <c r="BJ534" s="84"/>
      <c r="BK534" s="84"/>
      <c r="BL534" s="84"/>
      <c r="BM534" s="84"/>
      <c r="BN534" s="84"/>
      <c r="BO534" s="84"/>
      <c r="BP534" s="84"/>
      <c r="BQ534" s="84"/>
      <c r="BR534" s="84"/>
      <c r="BS534" s="84"/>
      <c r="BT534" s="84"/>
      <c r="BU534" s="84"/>
      <c r="BV534" s="84"/>
      <c r="BW534" s="84"/>
      <c r="BX534" s="85"/>
      <c r="BY534" s="86"/>
      <c r="BZ534" s="84"/>
      <c r="CA534" s="84"/>
      <c r="CB534" s="84"/>
      <c r="CC534" s="84"/>
      <c r="CD534" s="84"/>
      <c r="CE534" s="84"/>
      <c r="CF534" s="84"/>
      <c r="CG534" s="84"/>
      <c r="CH534" s="84"/>
      <c r="CI534" s="84"/>
      <c r="CJ534" s="84"/>
      <c r="CK534" s="84"/>
      <c r="CL534" s="84"/>
      <c r="CM534" s="84"/>
      <c r="CN534" s="84"/>
      <c r="CO534" s="84"/>
      <c r="CP534" s="84"/>
      <c r="CQ534" s="84"/>
      <c r="CR534" s="84"/>
      <c r="CS534" s="84"/>
      <c r="CT534" s="84"/>
      <c r="CU534" s="84"/>
      <c r="CV534" s="84"/>
      <c r="CW534" s="84"/>
      <c r="CX534" s="84"/>
      <c r="CY534" s="84"/>
      <c r="CZ534" s="84"/>
      <c r="DA534" s="84"/>
      <c r="DB534" s="84"/>
      <c r="DC534" s="85"/>
    </row>
    <row r="535" customFormat="false" ht="24" hidden="true" customHeight="false" outlineLevel="0" collapsed="false">
      <c r="A535" s="87" t="n">
        <f aca="false">A534</f>
        <v>264</v>
      </c>
      <c r="B535" s="88" t="n">
        <f aca="false">B534</f>
        <v>106</v>
      </c>
      <c r="C535" s="89" t="str">
        <f aca="false">C534</f>
        <v>面談テンプレートファイル一覧画面</v>
      </c>
      <c r="D535" s="90" t="str">
        <f aca="false">D534</f>
        <v>面談テンプレートファイル一覧画面の新規作成</v>
      </c>
      <c r="E535" s="91" t="str">
        <f aca="false">E534</f>
        <v>管理者</v>
      </c>
      <c r="F535" s="91" t="str">
        <f aca="false">F534</f>
        <v>中級</v>
      </c>
      <c r="G535" s="91" t="str">
        <f aca="false">G534</f>
        <v>C</v>
      </c>
      <c r="H535" s="113" t="str">
        <f aca="false">H534</f>
        <v>設計</v>
      </c>
      <c r="I535" s="93" t="n">
        <f aca="false">I534</f>
        <v>3.48571428571429</v>
      </c>
      <c r="J535" s="94" t="s">
        <v>33</v>
      </c>
      <c r="K535" s="95"/>
      <c r="L535" s="96"/>
      <c r="M535" s="97" t="n">
        <f aca="false">M534</f>
        <v>0</v>
      </c>
      <c r="N535" s="98" t="n">
        <f aca="false">N534</f>
        <v>0</v>
      </c>
      <c r="O535" s="83"/>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5"/>
      <c r="AT535" s="86"/>
      <c r="AU535" s="84"/>
      <c r="AV535" s="84"/>
      <c r="AW535" s="84"/>
      <c r="AX535" s="84"/>
      <c r="AY535" s="84"/>
      <c r="AZ535" s="84"/>
      <c r="BA535" s="84"/>
      <c r="BB535" s="84"/>
      <c r="BC535" s="84"/>
      <c r="BD535" s="84"/>
      <c r="BE535" s="84"/>
      <c r="BF535" s="84"/>
      <c r="BG535" s="84"/>
      <c r="BH535" s="84"/>
      <c r="BI535" s="84"/>
      <c r="BJ535" s="84"/>
      <c r="BK535" s="84"/>
      <c r="BL535" s="84"/>
      <c r="BM535" s="84"/>
      <c r="BN535" s="84"/>
      <c r="BO535" s="84"/>
      <c r="BP535" s="84"/>
      <c r="BQ535" s="84"/>
      <c r="BR535" s="84"/>
      <c r="BS535" s="84"/>
      <c r="BT535" s="84"/>
      <c r="BU535" s="84"/>
      <c r="BV535" s="84"/>
      <c r="BW535" s="84"/>
      <c r="BX535" s="85"/>
      <c r="BY535" s="86"/>
      <c r="BZ535" s="84"/>
      <c r="CA535" s="84"/>
      <c r="CB535" s="84"/>
      <c r="CC535" s="84"/>
      <c r="CD535" s="84"/>
      <c r="CE535" s="84"/>
      <c r="CF535" s="84"/>
      <c r="CG535" s="84"/>
      <c r="CH535" s="84"/>
      <c r="CI535" s="84"/>
      <c r="CJ535" s="84"/>
      <c r="CK535" s="84"/>
      <c r="CL535" s="84"/>
      <c r="CM535" s="84"/>
      <c r="CN535" s="84"/>
      <c r="CO535" s="84"/>
      <c r="CP535" s="84"/>
      <c r="CQ535" s="84"/>
      <c r="CR535" s="84"/>
      <c r="CS535" s="84"/>
      <c r="CT535" s="84"/>
      <c r="CU535" s="84"/>
      <c r="CV535" s="84"/>
      <c r="CW535" s="84"/>
      <c r="CX535" s="84"/>
      <c r="CY535" s="84"/>
      <c r="CZ535" s="84"/>
      <c r="DA535" s="84"/>
      <c r="DB535" s="84"/>
      <c r="DC535" s="85"/>
    </row>
    <row r="536" customFormat="false" ht="24" hidden="true" customHeight="false" outlineLevel="0" collapsed="false">
      <c r="A536" s="70" t="n">
        <f aca="false">(ROW()-6)/2</f>
        <v>265</v>
      </c>
      <c r="B536" s="100" t="n">
        <f aca="false">B535</f>
        <v>106</v>
      </c>
      <c r="C536" s="101" t="str">
        <f aca="false">C535</f>
        <v>面談テンプレートファイル一覧画面</v>
      </c>
      <c r="D536" s="102" t="str">
        <f aca="false">D535</f>
        <v>面談テンプレートファイル一覧画面の新規作成</v>
      </c>
      <c r="E536" s="74" t="str">
        <f aca="false">E534</f>
        <v>管理者</v>
      </c>
      <c r="F536" s="74" t="str">
        <f aca="false">F534</f>
        <v>中級</v>
      </c>
      <c r="G536" s="74" t="str">
        <f aca="false">G534</f>
        <v>C</v>
      </c>
      <c r="H536" s="77" t="s">
        <v>31</v>
      </c>
      <c r="I536" s="78" t="n">
        <f aca="false">変更管理台帳!$AX112</f>
        <v>3.94285714285714</v>
      </c>
      <c r="J536" s="79" t="s">
        <v>32</v>
      </c>
      <c r="K536" s="81" t="n">
        <f aca="false">IF($L534&lt;&gt;"",WORKDAY($L534,1,祝日・休校日!$B$3:$B$62),"")</f>
        <v>45342</v>
      </c>
      <c r="L536" s="81" t="n">
        <f aca="false">IF($K536&lt;&gt;"",WORKDAY($K536,$I536 -0.11,祝日・休校日!$B$3:$B$62),"")</f>
        <v>45348</v>
      </c>
      <c r="M536" s="76" t="n">
        <f aca="false">M535</f>
        <v>0</v>
      </c>
      <c r="N536" s="82" t="n">
        <f aca="false">IF(MAX(O536:DC536)&lt;&gt;0,IF(MAX(O537:DC537)/MAX(O536:DC536)=1,1,MAX(O537:DC537)/MAX(O536:DC536)),0)</f>
        <v>0</v>
      </c>
      <c r="O536" s="83"/>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5"/>
      <c r="AT536" s="86"/>
      <c r="AU536" s="84"/>
      <c r="AV536" s="84"/>
      <c r="AW536" s="84"/>
      <c r="AX536" s="84"/>
      <c r="AY536" s="84"/>
      <c r="AZ536" s="84"/>
      <c r="BA536" s="84"/>
      <c r="BB536" s="84"/>
      <c r="BC536" s="84"/>
      <c r="BD536" s="84"/>
      <c r="BE536" s="84"/>
      <c r="BF536" s="84"/>
      <c r="BG536" s="84"/>
      <c r="BH536" s="84"/>
      <c r="BI536" s="84"/>
      <c r="BJ536" s="84"/>
      <c r="BK536" s="84"/>
      <c r="BL536" s="84"/>
      <c r="BM536" s="84"/>
      <c r="BN536" s="84"/>
      <c r="BO536" s="84"/>
      <c r="BP536" s="84"/>
      <c r="BQ536" s="84"/>
      <c r="BR536" s="84"/>
      <c r="BS536" s="84"/>
      <c r="BT536" s="84"/>
      <c r="BU536" s="84"/>
      <c r="BV536" s="84"/>
      <c r="BW536" s="84"/>
      <c r="BX536" s="85"/>
      <c r="BY536" s="86"/>
      <c r="BZ536" s="84"/>
      <c r="CA536" s="84"/>
      <c r="CB536" s="84"/>
      <c r="CC536" s="84"/>
      <c r="CD536" s="84"/>
      <c r="CE536" s="84"/>
      <c r="CF536" s="84"/>
      <c r="CG536" s="84"/>
      <c r="CH536" s="84"/>
      <c r="CI536" s="84"/>
      <c r="CJ536" s="84"/>
      <c r="CK536" s="84"/>
      <c r="CL536" s="84"/>
      <c r="CM536" s="84"/>
      <c r="CN536" s="84"/>
      <c r="CO536" s="84"/>
      <c r="CP536" s="84"/>
      <c r="CQ536" s="84"/>
      <c r="CR536" s="84"/>
      <c r="CS536" s="84"/>
      <c r="CT536" s="84"/>
      <c r="CU536" s="84"/>
      <c r="CV536" s="84"/>
      <c r="CW536" s="84"/>
      <c r="CX536" s="84"/>
      <c r="CY536" s="84"/>
      <c r="CZ536" s="84"/>
      <c r="DA536" s="84"/>
      <c r="DB536" s="84"/>
      <c r="DC536" s="85"/>
    </row>
    <row r="537" customFormat="false" ht="24" hidden="true" customHeight="false" outlineLevel="0" collapsed="false">
      <c r="A537" s="87" t="n">
        <f aca="false">A536</f>
        <v>265</v>
      </c>
      <c r="B537" s="105" t="n">
        <f aca="false">B536</f>
        <v>106</v>
      </c>
      <c r="C537" s="106" t="str">
        <f aca="false">C536</f>
        <v>面談テンプレートファイル一覧画面</v>
      </c>
      <c r="D537" s="107" t="str">
        <f aca="false">D536</f>
        <v>面談テンプレートファイル一覧画面の新規作成</v>
      </c>
      <c r="E537" s="91" t="str">
        <f aca="false">E536</f>
        <v>管理者</v>
      </c>
      <c r="F537" s="91" t="str">
        <f aca="false">F536</f>
        <v>中級</v>
      </c>
      <c r="G537" s="91" t="str">
        <f aca="false">G536</f>
        <v>C</v>
      </c>
      <c r="H537" s="92" t="str">
        <f aca="false">H536</f>
        <v>製造</v>
      </c>
      <c r="I537" s="93" t="n">
        <f aca="false">I536</f>
        <v>3.94285714285714</v>
      </c>
      <c r="J537" s="94" t="s">
        <v>33</v>
      </c>
      <c r="K537" s="110"/>
      <c r="L537" s="96"/>
      <c r="M537" s="97" t="n">
        <f aca="false">M536</f>
        <v>0</v>
      </c>
      <c r="N537" s="98" t="n">
        <f aca="false">N536</f>
        <v>0</v>
      </c>
      <c r="O537" s="83"/>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5"/>
      <c r="AT537" s="86"/>
      <c r="AU537" s="84"/>
      <c r="AV537" s="84"/>
      <c r="AW537" s="84"/>
      <c r="AX537" s="84"/>
      <c r="AY537" s="84"/>
      <c r="AZ537" s="84"/>
      <c r="BA537" s="84"/>
      <c r="BB537" s="84"/>
      <c r="BC537" s="84"/>
      <c r="BD537" s="84"/>
      <c r="BE537" s="84"/>
      <c r="BF537" s="84"/>
      <c r="BG537" s="84"/>
      <c r="BH537" s="84"/>
      <c r="BI537" s="84"/>
      <c r="BJ537" s="84"/>
      <c r="BK537" s="84"/>
      <c r="BL537" s="84"/>
      <c r="BM537" s="84"/>
      <c r="BN537" s="84"/>
      <c r="BO537" s="84"/>
      <c r="BP537" s="84"/>
      <c r="BQ537" s="84"/>
      <c r="BR537" s="84"/>
      <c r="BS537" s="84"/>
      <c r="BT537" s="84"/>
      <c r="BU537" s="84"/>
      <c r="BV537" s="84"/>
      <c r="BW537" s="84"/>
      <c r="BX537" s="85"/>
      <c r="BY537" s="86"/>
      <c r="BZ537" s="84"/>
      <c r="CA537" s="84"/>
      <c r="CB537" s="84"/>
      <c r="CC537" s="84"/>
      <c r="CD537" s="84"/>
      <c r="CE537" s="84"/>
      <c r="CF537" s="84"/>
      <c r="CG537" s="84"/>
      <c r="CH537" s="84"/>
      <c r="CI537" s="84"/>
      <c r="CJ537" s="84"/>
      <c r="CK537" s="84"/>
      <c r="CL537" s="84"/>
      <c r="CM537" s="84"/>
      <c r="CN537" s="84"/>
      <c r="CO537" s="84"/>
      <c r="CP537" s="84"/>
      <c r="CQ537" s="84"/>
      <c r="CR537" s="84"/>
      <c r="CS537" s="84"/>
      <c r="CT537" s="84"/>
      <c r="CU537" s="84"/>
      <c r="CV537" s="84"/>
      <c r="CW537" s="84"/>
      <c r="CX537" s="84"/>
      <c r="CY537" s="84"/>
      <c r="CZ537" s="84"/>
      <c r="DA537" s="84"/>
      <c r="DB537" s="84"/>
      <c r="DC537" s="85"/>
    </row>
    <row r="538" customFormat="false" ht="24" hidden="true" customHeight="false" outlineLevel="0" collapsed="false">
      <c r="A538" s="99" t="n">
        <f aca="false">(ROW()-6)/2</f>
        <v>266</v>
      </c>
      <c r="B538" s="100" t="n">
        <f aca="false">B537</f>
        <v>106</v>
      </c>
      <c r="C538" s="101" t="str">
        <f aca="false">C537</f>
        <v>面談テンプレートファイル一覧画面</v>
      </c>
      <c r="D538" s="102" t="str">
        <f aca="false">D537</f>
        <v>面談テンプレートファイル一覧画面の新規作成</v>
      </c>
      <c r="E538" s="74" t="str">
        <f aca="false">E536</f>
        <v>管理者</v>
      </c>
      <c r="F538" s="74" t="str">
        <f aca="false">F536</f>
        <v>中級</v>
      </c>
      <c r="G538" s="74" t="str">
        <f aca="false">G536</f>
        <v>C</v>
      </c>
      <c r="H538" s="103" t="s">
        <v>34</v>
      </c>
      <c r="I538" s="78" t="n">
        <f aca="false">変更管理台帳!$BW112</f>
        <v>4</v>
      </c>
      <c r="J538" s="79" t="s">
        <v>32</v>
      </c>
      <c r="K538" s="81" t="n">
        <f aca="false">IF($L536&lt;&gt;"",WORKDAY($L536,1,祝日・休校日!$B$3:$B$62),"")</f>
        <v>45349</v>
      </c>
      <c r="L538" s="81" t="n">
        <f aca="false">IF($K538&lt;&gt;"",WORKDAY($K538,$I538 -0.11,祝日・休校日!$B$3:$B$62),"")</f>
        <v>45352</v>
      </c>
      <c r="M538" s="76" t="n">
        <f aca="false">M537</f>
        <v>0</v>
      </c>
      <c r="N538" s="82" t="n">
        <f aca="false">IF(MAX(O538:DC538)&lt;&gt;0,IF(MAX(O539:DC539)/MAX(O538:DC538)=1,1,MAX(O539:DC539)/MAX(O538:DC538)),0)</f>
        <v>0</v>
      </c>
      <c r="O538" s="83"/>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5"/>
      <c r="AT538" s="86"/>
      <c r="AU538" s="84"/>
      <c r="AV538" s="84"/>
      <c r="AW538" s="84"/>
      <c r="AX538" s="84"/>
      <c r="AY538" s="84"/>
      <c r="AZ538" s="84"/>
      <c r="BA538" s="84"/>
      <c r="BB538" s="84"/>
      <c r="BC538" s="84"/>
      <c r="BD538" s="84"/>
      <c r="BE538" s="84"/>
      <c r="BF538" s="84"/>
      <c r="BG538" s="84"/>
      <c r="BH538" s="84"/>
      <c r="BI538" s="84"/>
      <c r="BJ538" s="84"/>
      <c r="BK538" s="84"/>
      <c r="BL538" s="84"/>
      <c r="BM538" s="84"/>
      <c r="BN538" s="84"/>
      <c r="BO538" s="84"/>
      <c r="BP538" s="84"/>
      <c r="BQ538" s="84"/>
      <c r="BR538" s="84"/>
      <c r="BS538" s="84"/>
      <c r="BT538" s="84"/>
      <c r="BU538" s="84"/>
      <c r="BV538" s="84"/>
      <c r="BW538" s="84"/>
      <c r="BX538" s="85"/>
      <c r="BY538" s="86"/>
      <c r="BZ538" s="84"/>
      <c r="CA538" s="84"/>
      <c r="CB538" s="84"/>
      <c r="CC538" s="84"/>
      <c r="CD538" s="84"/>
      <c r="CE538" s="84"/>
      <c r="CF538" s="84"/>
      <c r="CG538" s="84"/>
      <c r="CH538" s="84"/>
      <c r="CI538" s="84"/>
      <c r="CJ538" s="84"/>
      <c r="CK538" s="84"/>
      <c r="CL538" s="84"/>
      <c r="CM538" s="84"/>
      <c r="CN538" s="84"/>
      <c r="CO538" s="84"/>
      <c r="CP538" s="84"/>
      <c r="CQ538" s="84"/>
      <c r="CR538" s="84"/>
      <c r="CS538" s="84"/>
      <c r="CT538" s="84"/>
      <c r="CU538" s="84"/>
      <c r="CV538" s="84"/>
      <c r="CW538" s="84"/>
      <c r="CX538" s="84"/>
      <c r="CY538" s="84"/>
      <c r="CZ538" s="84"/>
      <c r="DA538" s="84"/>
      <c r="DB538" s="84"/>
      <c r="DC538" s="85"/>
    </row>
    <row r="539" customFormat="false" ht="24" hidden="true" customHeight="false" outlineLevel="0" collapsed="false">
      <c r="A539" s="104" t="n">
        <f aca="false">A538</f>
        <v>266</v>
      </c>
      <c r="B539" s="105" t="n">
        <f aca="false">B538</f>
        <v>106</v>
      </c>
      <c r="C539" s="106" t="str">
        <f aca="false">C538</f>
        <v>面談テンプレートファイル一覧画面</v>
      </c>
      <c r="D539" s="107" t="str">
        <f aca="false">D538</f>
        <v>面談テンプレートファイル一覧画面の新規作成</v>
      </c>
      <c r="E539" s="91" t="str">
        <f aca="false">E538</f>
        <v>管理者</v>
      </c>
      <c r="F539" s="91" t="str">
        <f aca="false">F538</f>
        <v>中級</v>
      </c>
      <c r="G539" s="91" t="str">
        <f aca="false">G538</f>
        <v>C</v>
      </c>
      <c r="H539" s="108" t="str">
        <f aca="false">H538</f>
        <v>試験</v>
      </c>
      <c r="I539" s="109" t="n">
        <f aca="false">I538</f>
        <v>4</v>
      </c>
      <c r="J539" s="94" t="s">
        <v>33</v>
      </c>
      <c r="K539" s="110"/>
      <c r="L539" s="96"/>
      <c r="M539" s="97" t="n">
        <f aca="false">M538</f>
        <v>0</v>
      </c>
      <c r="N539" s="98" t="n">
        <f aca="false">N538</f>
        <v>0</v>
      </c>
      <c r="O539" s="83"/>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5"/>
      <c r="AT539" s="86"/>
      <c r="AU539" s="84"/>
      <c r="AV539" s="84"/>
      <c r="AW539" s="84"/>
      <c r="AX539" s="84"/>
      <c r="AY539" s="84"/>
      <c r="AZ539" s="84"/>
      <c r="BA539" s="84"/>
      <c r="BB539" s="84"/>
      <c r="BC539" s="84"/>
      <c r="BD539" s="84"/>
      <c r="BE539" s="84"/>
      <c r="BF539" s="84"/>
      <c r="BG539" s="84"/>
      <c r="BH539" s="84"/>
      <c r="BI539" s="84"/>
      <c r="BJ539" s="84"/>
      <c r="BK539" s="84"/>
      <c r="BL539" s="84"/>
      <c r="BM539" s="84"/>
      <c r="BN539" s="84"/>
      <c r="BO539" s="84"/>
      <c r="BP539" s="84"/>
      <c r="BQ539" s="84"/>
      <c r="BR539" s="84"/>
      <c r="BS539" s="84"/>
      <c r="BT539" s="84"/>
      <c r="BU539" s="84"/>
      <c r="BV539" s="84"/>
      <c r="BW539" s="84"/>
      <c r="BX539" s="85"/>
      <c r="BY539" s="86"/>
      <c r="BZ539" s="84"/>
      <c r="CA539" s="84"/>
      <c r="CB539" s="84"/>
      <c r="CC539" s="84"/>
      <c r="CD539" s="84"/>
      <c r="CE539" s="84"/>
      <c r="CF539" s="84"/>
      <c r="CG539" s="84"/>
      <c r="CH539" s="84"/>
      <c r="CI539" s="84"/>
      <c r="CJ539" s="84"/>
      <c r="CK539" s="84"/>
      <c r="CL539" s="84"/>
      <c r="CM539" s="84"/>
      <c r="CN539" s="84"/>
      <c r="CO539" s="84"/>
      <c r="CP539" s="84"/>
      <c r="CQ539" s="84"/>
      <c r="CR539" s="84"/>
      <c r="CS539" s="84"/>
      <c r="CT539" s="84"/>
      <c r="CU539" s="84"/>
      <c r="CV539" s="84"/>
      <c r="CW539" s="84"/>
      <c r="CX539" s="84"/>
      <c r="CY539" s="84"/>
      <c r="CZ539" s="84"/>
      <c r="DA539" s="84"/>
      <c r="DB539" s="84"/>
      <c r="DC539" s="85"/>
    </row>
    <row r="540" customFormat="false" ht="24" hidden="true" customHeight="false" outlineLevel="0" collapsed="false">
      <c r="A540" s="70" t="n">
        <f aca="false">(ROW()-6)/2</f>
        <v>267</v>
      </c>
      <c r="B540" s="71" t="n">
        <f aca="false">変更管理台帳!$A113</f>
        <v>107</v>
      </c>
      <c r="C540" s="72" t="str">
        <f aca="false">変更管理台帳!$B113</f>
        <v>面談テンプレートファイル登録画面</v>
      </c>
      <c r="D540" s="73" t="str">
        <f aca="false">変更管理台帳!$C113</f>
        <v>面談テンプレートファイル登録画面の新規作成</v>
      </c>
      <c r="E540" s="74" t="str">
        <f aca="false">変更管理台帳!$G113</f>
        <v>管理者</v>
      </c>
      <c r="F540" s="75" t="str">
        <f aca="false">変更管理台帳!$K113</f>
        <v>中級</v>
      </c>
      <c r="G540" s="76" t="str">
        <f aca="false">変更管理台帳!$L113</f>
        <v>C</v>
      </c>
      <c r="H540" s="112" t="s">
        <v>36</v>
      </c>
      <c r="I540" s="78" t="n">
        <f aca="false">変更管理台帳!$AE113</f>
        <v>3.21428571428571</v>
      </c>
      <c r="J540" s="79" t="s">
        <v>32</v>
      </c>
      <c r="K540" s="80" t="n">
        <v>45336</v>
      </c>
      <c r="L540" s="81" t="n">
        <f aca="false">IF($K540&lt;&gt;"",WORKDAY($K540,$I540 -0.11,祝日・休校日!$B$3:$B$62),"")</f>
        <v>45341</v>
      </c>
      <c r="M540" s="76"/>
      <c r="N540" s="82" t="n">
        <f aca="false">IF(MAX(O540:DC540)&lt;&gt;0,IF(MAX(O541:DC541)/MAX(O540:DC540)=1,1,MAX(O541:DC541)/MAX(O540:DC540)),0)</f>
        <v>0</v>
      </c>
      <c r="O540" s="83"/>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5"/>
      <c r="AT540" s="86"/>
      <c r="AU540" s="84"/>
      <c r="AV540" s="84"/>
      <c r="AW540" s="84"/>
      <c r="AX540" s="84"/>
      <c r="AY540" s="84"/>
      <c r="AZ540" s="84"/>
      <c r="BA540" s="84"/>
      <c r="BB540" s="84"/>
      <c r="BC540" s="84"/>
      <c r="BD540" s="84"/>
      <c r="BE540" s="84"/>
      <c r="BF540" s="84"/>
      <c r="BG540" s="84"/>
      <c r="BH540" s="84"/>
      <c r="BI540" s="84"/>
      <c r="BJ540" s="84"/>
      <c r="BK540" s="84"/>
      <c r="BL540" s="84"/>
      <c r="BM540" s="84"/>
      <c r="BN540" s="84"/>
      <c r="BO540" s="84"/>
      <c r="BP540" s="84"/>
      <c r="BQ540" s="84"/>
      <c r="BR540" s="84"/>
      <c r="BS540" s="84"/>
      <c r="BT540" s="84"/>
      <c r="BU540" s="84"/>
      <c r="BV540" s="84"/>
      <c r="BW540" s="84"/>
      <c r="BX540" s="85"/>
      <c r="BY540" s="86"/>
      <c r="BZ540" s="84"/>
      <c r="CA540" s="84"/>
      <c r="CB540" s="84"/>
      <c r="CC540" s="84"/>
      <c r="CD540" s="84"/>
      <c r="CE540" s="84"/>
      <c r="CF540" s="84"/>
      <c r="CG540" s="84"/>
      <c r="CH540" s="84"/>
      <c r="CI540" s="84"/>
      <c r="CJ540" s="84"/>
      <c r="CK540" s="84"/>
      <c r="CL540" s="84"/>
      <c r="CM540" s="84"/>
      <c r="CN540" s="84"/>
      <c r="CO540" s="84"/>
      <c r="CP540" s="84"/>
      <c r="CQ540" s="84"/>
      <c r="CR540" s="84"/>
      <c r="CS540" s="84"/>
      <c r="CT540" s="84"/>
      <c r="CU540" s="84"/>
      <c r="CV540" s="84"/>
      <c r="CW540" s="84"/>
      <c r="CX540" s="84"/>
      <c r="CY540" s="84"/>
      <c r="CZ540" s="84"/>
      <c r="DA540" s="84"/>
      <c r="DB540" s="84"/>
      <c r="DC540" s="85"/>
    </row>
    <row r="541" customFormat="false" ht="24" hidden="true" customHeight="false" outlineLevel="0" collapsed="false">
      <c r="A541" s="87" t="n">
        <f aca="false">A540</f>
        <v>267</v>
      </c>
      <c r="B541" s="88" t="n">
        <f aca="false">B540</f>
        <v>107</v>
      </c>
      <c r="C541" s="89" t="str">
        <f aca="false">C540</f>
        <v>面談テンプレートファイル登録画面</v>
      </c>
      <c r="D541" s="90" t="str">
        <f aca="false">D540</f>
        <v>面談テンプレートファイル登録画面の新規作成</v>
      </c>
      <c r="E541" s="91" t="str">
        <f aca="false">E540</f>
        <v>管理者</v>
      </c>
      <c r="F541" s="91" t="str">
        <f aca="false">F540</f>
        <v>中級</v>
      </c>
      <c r="G541" s="91" t="str">
        <f aca="false">G540</f>
        <v>C</v>
      </c>
      <c r="H541" s="113" t="str">
        <f aca="false">H540</f>
        <v>設計</v>
      </c>
      <c r="I541" s="93" t="n">
        <f aca="false">I540</f>
        <v>3.21428571428571</v>
      </c>
      <c r="J541" s="94" t="s">
        <v>33</v>
      </c>
      <c r="K541" s="95"/>
      <c r="L541" s="96"/>
      <c r="M541" s="97" t="n">
        <f aca="false">M540</f>
        <v>0</v>
      </c>
      <c r="N541" s="98" t="n">
        <f aca="false">N540</f>
        <v>0</v>
      </c>
      <c r="O541" s="83"/>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5"/>
      <c r="AT541" s="86"/>
      <c r="AU541" s="84"/>
      <c r="AV541" s="84"/>
      <c r="AW541" s="84"/>
      <c r="AX541" s="84"/>
      <c r="AY541" s="84"/>
      <c r="AZ541" s="84"/>
      <c r="BA541" s="84"/>
      <c r="BB541" s="84"/>
      <c r="BC541" s="84"/>
      <c r="BD541" s="84"/>
      <c r="BE541" s="84"/>
      <c r="BF541" s="84"/>
      <c r="BG541" s="84"/>
      <c r="BH541" s="84"/>
      <c r="BI541" s="84"/>
      <c r="BJ541" s="84"/>
      <c r="BK541" s="84"/>
      <c r="BL541" s="84"/>
      <c r="BM541" s="84"/>
      <c r="BN541" s="84"/>
      <c r="BO541" s="84"/>
      <c r="BP541" s="84"/>
      <c r="BQ541" s="84"/>
      <c r="BR541" s="84"/>
      <c r="BS541" s="84"/>
      <c r="BT541" s="84"/>
      <c r="BU541" s="84"/>
      <c r="BV541" s="84"/>
      <c r="BW541" s="84"/>
      <c r="BX541" s="85"/>
      <c r="BY541" s="86"/>
      <c r="BZ541" s="84"/>
      <c r="CA541" s="84"/>
      <c r="CB541" s="84"/>
      <c r="CC541" s="84"/>
      <c r="CD541" s="84"/>
      <c r="CE541" s="84"/>
      <c r="CF541" s="84"/>
      <c r="CG541" s="84"/>
      <c r="CH541" s="84"/>
      <c r="CI541" s="84"/>
      <c r="CJ541" s="84"/>
      <c r="CK541" s="84"/>
      <c r="CL541" s="84"/>
      <c r="CM541" s="84"/>
      <c r="CN541" s="84"/>
      <c r="CO541" s="84"/>
      <c r="CP541" s="84"/>
      <c r="CQ541" s="84"/>
      <c r="CR541" s="84"/>
      <c r="CS541" s="84"/>
      <c r="CT541" s="84"/>
      <c r="CU541" s="84"/>
      <c r="CV541" s="84"/>
      <c r="CW541" s="84"/>
      <c r="CX541" s="84"/>
      <c r="CY541" s="84"/>
      <c r="CZ541" s="84"/>
      <c r="DA541" s="84"/>
      <c r="DB541" s="84"/>
      <c r="DC541" s="85"/>
    </row>
    <row r="542" customFormat="false" ht="24" hidden="true" customHeight="false" outlineLevel="0" collapsed="false">
      <c r="A542" s="70" t="n">
        <f aca="false">(ROW()-6)/2</f>
        <v>268</v>
      </c>
      <c r="B542" s="100" t="n">
        <f aca="false">B541</f>
        <v>107</v>
      </c>
      <c r="C542" s="101" t="str">
        <f aca="false">C541</f>
        <v>面談テンプレートファイル登録画面</v>
      </c>
      <c r="D542" s="102" t="str">
        <f aca="false">D541</f>
        <v>面談テンプレートファイル登録画面の新規作成</v>
      </c>
      <c r="E542" s="74" t="str">
        <f aca="false">E540</f>
        <v>管理者</v>
      </c>
      <c r="F542" s="74" t="str">
        <f aca="false">F540</f>
        <v>中級</v>
      </c>
      <c r="G542" s="74" t="str">
        <f aca="false">G540</f>
        <v>C</v>
      </c>
      <c r="H542" s="77" t="s">
        <v>31</v>
      </c>
      <c r="I542" s="78" t="n">
        <f aca="false">変更管理台帳!$AX113</f>
        <v>3.51428571428571</v>
      </c>
      <c r="J542" s="79" t="s">
        <v>32</v>
      </c>
      <c r="K542" s="81" t="n">
        <f aca="false">IF($L540&lt;&gt;"",WORKDAY($L540,1,祝日・休校日!$B$3:$B$62),"")</f>
        <v>45342</v>
      </c>
      <c r="L542" s="81" t="n">
        <f aca="false">IF($K542&lt;&gt;"",WORKDAY($K542,$I542 -0.11,祝日・休校日!$B$3:$B$62),"")</f>
        <v>45348</v>
      </c>
      <c r="M542" s="76" t="n">
        <f aca="false">M541</f>
        <v>0</v>
      </c>
      <c r="N542" s="82" t="n">
        <f aca="false">IF(MAX(O542:DC542)&lt;&gt;0,IF(MAX(O543:DC543)/MAX(O542:DC542)=1,1,MAX(O543:DC543)/MAX(O542:DC542)),0)</f>
        <v>0</v>
      </c>
      <c r="O542" s="83"/>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5"/>
      <c r="AT542" s="86"/>
      <c r="AU542" s="84"/>
      <c r="AV542" s="84"/>
      <c r="AW542" s="84"/>
      <c r="AX542" s="84"/>
      <c r="AY542" s="84"/>
      <c r="AZ542" s="84"/>
      <c r="BA542" s="84"/>
      <c r="BB542" s="84"/>
      <c r="BC542" s="84"/>
      <c r="BD542" s="84"/>
      <c r="BE542" s="84"/>
      <c r="BF542" s="84"/>
      <c r="BG542" s="84"/>
      <c r="BH542" s="84"/>
      <c r="BI542" s="84"/>
      <c r="BJ542" s="84"/>
      <c r="BK542" s="84"/>
      <c r="BL542" s="84"/>
      <c r="BM542" s="84"/>
      <c r="BN542" s="84"/>
      <c r="BO542" s="84"/>
      <c r="BP542" s="84"/>
      <c r="BQ542" s="84"/>
      <c r="BR542" s="84"/>
      <c r="BS542" s="84"/>
      <c r="BT542" s="84"/>
      <c r="BU542" s="84"/>
      <c r="BV542" s="84"/>
      <c r="BW542" s="84"/>
      <c r="BX542" s="85"/>
      <c r="BY542" s="86"/>
      <c r="BZ542" s="84"/>
      <c r="CA542" s="84"/>
      <c r="CB542" s="84"/>
      <c r="CC542" s="84"/>
      <c r="CD542" s="84"/>
      <c r="CE542" s="84"/>
      <c r="CF542" s="84"/>
      <c r="CG542" s="84"/>
      <c r="CH542" s="84"/>
      <c r="CI542" s="84"/>
      <c r="CJ542" s="84"/>
      <c r="CK542" s="84"/>
      <c r="CL542" s="84"/>
      <c r="CM542" s="84"/>
      <c r="CN542" s="84"/>
      <c r="CO542" s="84"/>
      <c r="CP542" s="84"/>
      <c r="CQ542" s="84"/>
      <c r="CR542" s="84"/>
      <c r="CS542" s="84"/>
      <c r="CT542" s="84"/>
      <c r="CU542" s="84"/>
      <c r="CV542" s="84"/>
      <c r="CW542" s="84"/>
      <c r="CX542" s="84"/>
      <c r="CY542" s="84"/>
      <c r="CZ542" s="84"/>
      <c r="DA542" s="84"/>
      <c r="DB542" s="84"/>
      <c r="DC542" s="85"/>
    </row>
    <row r="543" customFormat="false" ht="24" hidden="true" customHeight="false" outlineLevel="0" collapsed="false">
      <c r="A543" s="87" t="n">
        <f aca="false">A542</f>
        <v>268</v>
      </c>
      <c r="B543" s="105" t="n">
        <f aca="false">B542</f>
        <v>107</v>
      </c>
      <c r="C543" s="106" t="str">
        <f aca="false">C542</f>
        <v>面談テンプレートファイル登録画面</v>
      </c>
      <c r="D543" s="107" t="str">
        <f aca="false">D542</f>
        <v>面談テンプレートファイル登録画面の新規作成</v>
      </c>
      <c r="E543" s="91" t="str">
        <f aca="false">E542</f>
        <v>管理者</v>
      </c>
      <c r="F543" s="91" t="str">
        <f aca="false">F542</f>
        <v>中級</v>
      </c>
      <c r="G543" s="91" t="str">
        <f aca="false">G542</f>
        <v>C</v>
      </c>
      <c r="H543" s="92" t="str">
        <f aca="false">H542</f>
        <v>製造</v>
      </c>
      <c r="I543" s="93" t="n">
        <f aca="false">I542</f>
        <v>3.51428571428571</v>
      </c>
      <c r="J543" s="94" t="s">
        <v>33</v>
      </c>
      <c r="K543" s="110"/>
      <c r="L543" s="96"/>
      <c r="M543" s="97" t="n">
        <f aca="false">M542</f>
        <v>0</v>
      </c>
      <c r="N543" s="98" t="n">
        <f aca="false">N542</f>
        <v>0</v>
      </c>
      <c r="O543" s="83"/>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5"/>
      <c r="AT543" s="86"/>
      <c r="AU543" s="84"/>
      <c r="AV543" s="84"/>
      <c r="AW543" s="84"/>
      <c r="AX543" s="84"/>
      <c r="AY543" s="84"/>
      <c r="AZ543" s="84"/>
      <c r="BA543" s="84"/>
      <c r="BB543" s="84"/>
      <c r="BC543" s="84"/>
      <c r="BD543" s="84"/>
      <c r="BE543" s="84"/>
      <c r="BF543" s="84"/>
      <c r="BG543" s="84"/>
      <c r="BH543" s="84"/>
      <c r="BI543" s="84"/>
      <c r="BJ543" s="84"/>
      <c r="BK543" s="84"/>
      <c r="BL543" s="84"/>
      <c r="BM543" s="84"/>
      <c r="BN543" s="84"/>
      <c r="BO543" s="84"/>
      <c r="BP543" s="84"/>
      <c r="BQ543" s="84"/>
      <c r="BR543" s="84"/>
      <c r="BS543" s="84"/>
      <c r="BT543" s="84"/>
      <c r="BU543" s="84"/>
      <c r="BV543" s="84"/>
      <c r="BW543" s="84"/>
      <c r="BX543" s="85"/>
      <c r="BY543" s="86"/>
      <c r="BZ543" s="84"/>
      <c r="CA543" s="84"/>
      <c r="CB543" s="84"/>
      <c r="CC543" s="84"/>
      <c r="CD543" s="84"/>
      <c r="CE543" s="84"/>
      <c r="CF543" s="84"/>
      <c r="CG543" s="84"/>
      <c r="CH543" s="84"/>
      <c r="CI543" s="84"/>
      <c r="CJ543" s="84"/>
      <c r="CK543" s="84"/>
      <c r="CL543" s="84"/>
      <c r="CM543" s="84"/>
      <c r="CN543" s="84"/>
      <c r="CO543" s="84"/>
      <c r="CP543" s="84"/>
      <c r="CQ543" s="84"/>
      <c r="CR543" s="84"/>
      <c r="CS543" s="84"/>
      <c r="CT543" s="84"/>
      <c r="CU543" s="84"/>
      <c r="CV543" s="84"/>
      <c r="CW543" s="84"/>
      <c r="CX543" s="84"/>
      <c r="CY543" s="84"/>
      <c r="CZ543" s="84"/>
      <c r="DA543" s="84"/>
      <c r="DB543" s="84"/>
      <c r="DC543" s="85"/>
    </row>
    <row r="544" customFormat="false" ht="24" hidden="true" customHeight="false" outlineLevel="0" collapsed="false">
      <c r="A544" s="99" t="n">
        <f aca="false">(ROW()-6)/2</f>
        <v>269</v>
      </c>
      <c r="B544" s="100" t="n">
        <f aca="false">B543</f>
        <v>107</v>
      </c>
      <c r="C544" s="101" t="str">
        <f aca="false">C543</f>
        <v>面談テンプレートファイル登録画面</v>
      </c>
      <c r="D544" s="102" t="str">
        <f aca="false">D543</f>
        <v>面談テンプレートファイル登録画面の新規作成</v>
      </c>
      <c r="E544" s="74" t="str">
        <f aca="false">E542</f>
        <v>管理者</v>
      </c>
      <c r="F544" s="74" t="str">
        <f aca="false">F542</f>
        <v>中級</v>
      </c>
      <c r="G544" s="74" t="str">
        <f aca="false">G542</f>
        <v>C</v>
      </c>
      <c r="H544" s="103" t="s">
        <v>34</v>
      </c>
      <c r="I544" s="78" t="n">
        <f aca="false">変更管理台帳!$BW113</f>
        <v>3.91428571428571</v>
      </c>
      <c r="J544" s="79" t="s">
        <v>32</v>
      </c>
      <c r="K544" s="81" t="n">
        <f aca="false">IF($L542&lt;&gt;"",WORKDAY($L542,1,祝日・休校日!$B$3:$B$62),"")</f>
        <v>45349</v>
      </c>
      <c r="L544" s="81" t="n">
        <f aca="false">IF($K544&lt;&gt;"",WORKDAY($K544,$I544 -0.11,祝日・休校日!$B$3:$B$62),"")</f>
        <v>45352</v>
      </c>
      <c r="M544" s="76" t="n">
        <f aca="false">M543</f>
        <v>0</v>
      </c>
      <c r="N544" s="82" t="n">
        <f aca="false">IF(MAX(O544:DC544)&lt;&gt;0,IF(MAX(O545:DC545)/MAX(O544:DC544)=1,1,MAX(O545:DC545)/MAX(O544:DC544)),0)</f>
        <v>0</v>
      </c>
      <c r="O544" s="83"/>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5"/>
      <c r="AT544" s="86"/>
      <c r="AU544" s="84"/>
      <c r="AV544" s="84"/>
      <c r="AW544" s="84"/>
      <c r="AX544" s="84"/>
      <c r="AY544" s="84"/>
      <c r="AZ544" s="84"/>
      <c r="BA544" s="84"/>
      <c r="BB544" s="84"/>
      <c r="BC544" s="84"/>
      <c r="BD544" s="84"/>
      <c r="BE544" s="84"/>
      <c r="BF544" s="84"/>
      <c r="BG544" s="84"/>
      <c r="BH544" s="84"/>
      <c r="BI544" s="84"/>
      <c r="BJ544" s="84"/>
      <c r="BK544" s="84"/>
      <c r="BL544" s="84"/>
      <c r="BM544" s="84"/>
      <c r="BN544" s="84"/>
      <c r="BO544" s="84"/>
      <c r="BP544" s="84"/>
      <c r="BQ544" s="84"/>
      <c r="BR544" s="84"/>
      <c r="BS544" s="84"/>
      <c r="BT544" s="84"/>
      <c r="BU544" s="84"/>
      <c r="BV544" s="84"/>
      <c r="BW544" s="84"/>
      <c r="BX544" s="85"/>
      <c r="BY544" s="86"/>
      <c r="BZ544" s="84"/>
      <c r="CA544" s="84"/>
      <c r="CB544" s="84"/>
      <c r="CC544" s="84"/>
      <c r="CD544" s="84"/>
      <c r="CE544" s="84"/>
      <c r="CF544" s="84"/>
      <c r="CG544" s="84"/>
      <c r="CH544" s="84"/>
      <c r="CI544" s="84"/>
      <c r="CJ544" s="84"/>
      <c r="CK544" s="84"/>
      <c r="CL544" s="84"/>
      <c r="CM544" s="84"/>
      <c r="CN544" s="84"/>
      <c r="CO544" s="84"/>
      <c r="CP544" s="84"/>
      <c r="CQ544" s="84"/>
      <c r="CR544" s="84"/>
      <c r="CS544" s="84"/>
      <c r="CT544" s="84"/>
      <c r="CU544" s="84"/>
      <c r="CV544" s="84"/>
      <c r="CW544" s="84"/>
      <c r="CX544" s="84"/>
      <c r="CY544" s="84"/>
      <c r="CZ544" s="84"/>
      <c r="DA544" s="84"/>
      <c r="DB544" s="84"/>
      <c r="DC544" s="85"/>
    </row>
    <row r="545" customFormat="false" ht="24" hidden="true" customHeight="false" outlineLevel="0" collapsed="false">
      <c r="A545" s="104" t="n">
        <f aca="false">A544</f>
        <v>269</v>
      </c>
      <c r="B545" s="105" t="n">
        <f aca="false">B544</f>
        <v>107</v>
      </c>
      <c r="C545" s="106" t="str">
        <f aca="false">C544</f>
        <v>面談テンプレートファイル登録画面</v>
      </c>
      <c r="D545" s="107" t="str">
        <f aca="false">D544</f>
        <v>面談テンプレートファイル登録画面の新規作成</v>
      </c>
      <c r="E545" s="91" t="str">
        <f aca="false">E544</f>
        <v>管理者</v>
      </c>
      <c r="F545" s="91" t="str">
        <f aca="false">F544</f>
        <v>中級</v>
      </c>
      <c r="G545" s="91" t="str">
        <f aca="false">G544</f>
        <v>C</v>
      </c>
      <c r="H545" s="108" t="str">
        <f aca="false">H544</f>
        <v>試験</v>
      </c>
      <c r="I545" s="109" t="n">
        <f aca="false">I544</f>
        <v>3.91428571428571</v>
      </c>
      <c r="J545" s="94" t="s">
        <v>33</v>
      </c>
      <c r="K545" s="110"/>
      <c r="L545" s="96"/>
      <c r="M545" s="97" t="n">
        <f aca="false">M544</f>
        <v>0</v>
      </c>
      <c r="N545" s="98" t="n">
        <f aca="false">N544</f>
        <v>0</v>
      </c>
      <c r="O545" s="83"/>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5"/>
      <c r="AT545" s="86"/>
      <c r="AU545" s="84"/>
      <c r="AV545" s="84"/>
      <c r="AW545" s="84"/>
      <c r="AX545" s="84"/>
      <c r="AY545" s="84"/>
      <c r="AZ545" s="84"/>
      <c r="BA545" s="84"/>
      <c r="BB545" s="84"/>
      <c r="BC545" s="84"/>
      <c r="BD545" s="84"/>
      <c r="BE545" s="84"/>
      <c r="BF545" s="84"/>
      <c r="BG545" s="84"/>
      <c r="BH545" s="84"/>
      <c r="BI545" s="84"/>
      <c r="BJ545" s="84"/>
      <c r="BK545" s="84"/>
      <c r="BL545" s="84"/>
      <c r="BM545" s="84"/>
      <c r="BN545" s="84"/>
      <c r="BO545" s="84"/>
      <c r="BP545" s="84"/>
      <c r="BQ545" s="84"/>
      <c r="BR545" s="84"/>
      <c r="BS545" s="84"/>
      <c r="BT545" s="84"/>
      <c r="BU545" s="84"/>
      <c r="BV545" s="84"/>
      <c r="BW545" s="84"/>
      <c r="BX545" s="85"/>
      <c r="BY545" s="86"/>
      <c r="BZ545" s="84"/>
      <c r="CA545" s="84"/>
      <c r="CB545" s="84"/>
      <c r="CC545" s="84"/>
      <c r="CD545" s="84"/>
      <c r="CE545" s="84"/>
      <c r="CF545" s="84"/>
      <c r="CG545" s="84"/>
      <c r="CH545" s="84"/>
      <c r="CI545" s="84"/>
      <c r="CJ545" s="84"/>
      <c r="CK545" s="84"/>
      <c r="CL545" s="84"/>
      <c r="CM545" s="84"/>
      <c r="CN545" s="84"/>
      <c r="CO545" s="84"/>
      <c r="CP545" s="84"/>
      <c r="CQ545" s="84"/>
      <c r="CR545" s="84"/>
      <c r="CS545" s="84"/>
      <c r="CT545" s="84"/>
      <c r="CU545" s="84"/>
      <c r="CV545" s="84"/>
      <c r="CW545" s="84"/>
      <c r="CX545" s="84"/>
      <c r="CY545" s="84"/>
      <c r="CZ545" s="84"/>
      <c r="DA545" s="84"/>
      <c r="DB545" s="84"/>
      <c r="DC545" s="85"/>
    </row>
    <row r="546" customFormat="false" ht="24" hidden="true" customHeight="false" outlineLevel="0" collapsed="false">
      <c r="A546" s="70" t="n">
        <f aca="false">(ROW()-6)/2</f>
        <v>270</v>
      </c>
      <c r="B546" s="71" t="n">
        <f aca="false">変更管理台帳!$A114</f>
        <v>108</v>
      </c>
      <c r="C546" s="72" t="str">
        <f aca="false">変更管理台帳!$B114</f>
        <v>引継面談／会場見学 実施日一覧画面</v>
      </c>
      <c r="D546" s="73" t="str">
        <f aca="false">変更管理台帳!$C114</f>
        <v>引継面談／会場見学 実施日一覧画面の新規作成</v>
      </c>
      <c r="E546" s="74" t="str">
        <f aca="false">変更管理台帳!$G114</f>
        <v>管理者</v>
      </c>
      <c r="F546" s="75" t="str">
        <f aca="false">変更管理台帳!$K114</f>
        <v>中級</v>
      </c>
      <c r="G546" s="76" t="str">
        <f aca="false">変更管理台帳!$L114</f>
        <v>C</v>
      </c>
      <c r="H546" s="112" t="s">
        <v>36</v>
      </c>
      <c r="I546" s="78" t="n">
        <f aca="false">変更管理台帳!$AE114</f>
        <v>4.48571428571429</v>
      </c>
      <c r="J546" s="79" t="s">
        <v>32</v>
      </c>
      <c r="K546" s="80" t="n">
        <v>45336</v>
      </c>
      <c r="L546" s="81" t="n">
        <f aca="false">IF($K546&lt;&gt;"",WORKDAY($K546,$I546 -0.11,祝日・休校日!$B$3:$B$62),"")</f>
        <v>45342</v>
      </c>
      <c r="M546" s="76"/>
      <c r="N546" s="82" t="n">
        <f aca="false">IF(MAX(O546:DC546)&lt;&gt;0,IF(MAX(O547:DC547)/MAX(O546:DC546)=1,1,MAX(O547:DC547)/MAX(O546:DC546)),0)</f>
        <v>0</v>
      </c>
      <c r="O546" s="83"/>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4"/>
      <c r="AN546" s="84"/>
      <c r="AO546" s="84"/>
      <c r="AP546" s="84"/>
      <c r="AQ546" s="84"/>
      <c r="AR546" s="84"/>
      <c r="AS546" s="85"/>
      <c r="AT546" s="86"/>
      <c r="AU546" s="84"/>
      <c r="AV546" s="84"/>
      <c r="AW546" s="84"/>
      <c r="AX546" s="84"/>
      <c r="AY546" s="84"/>
      <c r="AZ546" s="84"/>
      <c r="BA546" s="84"/>
      <c r="BB546" s="84"/>
      <c r="BC546" s="84"/>
      <c r="BD546" s="84"/>
      <c r="BE546" s="84"/>
      <c r="BF546" s="84"/>
      <c r="BG546" s="84"/>
      <c r="BH546" s="84"/>
      <c r="BI546" s="84"/>
      <c r="BJ546" s="84"/>
      <c r="BK546" s="84"/>
      <c r="BL546" s="84"/>
      <c r="BM546" s="84"/>
      <c r="BN546" s="84"/>
      <c r="BO546" s="84"/>
      <c r="BP546" s="84"/>
      <c r="BQ546" s="84"/>
      <c r="BR546" s="84"/>
      <c r="BS546" s="84"/>
      <c r="BT546" s="84"/>
      <c r="BU546" s="84"/>
      <c r="BV546" s="84"/>
      <c r="BW546" s="84"/>
      <c r="BX546" s="85"/>
      <c r="BY546" s="86"/>
      <c r="BZ546" s="84"/>
      <c r="CA546" s="84"/>
      <c r="CB546" s="84"/>
      <c r="CC546" s="84"/>
      <c r="CD546" s="84"/>
      <c r="CE546" s="84"/>
      <c r="CF546" s="84"/>
      <c r="CG546" s="84"/>
      <c r="CH546" s="84"/>
      <c r="CI546" s="84"/>
      <c r="CJ546" s="84"/>
      <c r="CK546" s="84"/>
      <c r="CL546" s="84"/>
      <c r="CM546" s="84"/>
      <c r="CN546" s="84"/>
      <c r="CO546" s="84"/>
      <c r="CP546" s="84"/>
      <c r="CQ546" s="84"/>
      <c r="CR546" s="84"/>
      <c r="CS546" s="84"/>
      <c r="CT546" s="84"/>
      <c r="CU546" s="84"/>
      <c r="CV546" s="84"/>
      <c r="CW546" s="84"/>
      <c r="CX546" s="84"/>
      <c r="CY546" s="84"/>
      <c r="CZ546" s="84"/>
      <c r="DA546" s="84"/>
      <c r="DB546" s="84"/>
      <c r="DC546" s="85"/>
    </row>
    <row r="547" customFormat="false" ht="24" hidden="true" customHeight="false" outlineLevel="0" collapsed="false">
      <c r="A547" s="87" t="n">
        <f aca="false">A546</f>
        <v>270</v>
      </c>
      <c r="B547" s="88" t="n">
        <f aca="false">B546</f>
        <v>108</v>
      </c>
      <c r="C547" s="89" t="str">
        <f aca="false">C546</f>
        <v>引継面談／会場見学 実施日一覧画面</v>
      </c>
      <c r="D547" s="90" t="str">
        <f aca="false">D546</f>
        <v>引継面談／会場見学 実施日一覧画面の新規作成</v>
      </c>
      <c r="E547" s="91" t="str">
        <f aca="false">E546</f>
        <v>管理者</v>
      </c>
      <c r="F547" s="91" t="str">
        <f aca="false">F546</f>
        <v>中級</v>
      </c>
      <c r="G547" s="91" t="str">
        <f aca="false">G546</f>
        <v>C</v>
      </c>
      <c r="H547" s="113" t="str">
        <f aca="false">H546</f>
        <v>設計</v>
      </c>
      <c r="I547" s="93" t="n">
        <f aca="false">I546</f>
        <v>4.48571428571429</v>
      </c>
      <c r="J547" s="94" t="s">
        <v>33</v>
      </c>
      <c r="K547" s="95"/>
      <c r="L547" s="96"/>
      <c r="M547" s="97" t="n">
        <f aca="false">M546</f>
        <v>0</v>
      </c>
      <c r="N547" s="98" t="n">
        <f aca="false">N546</f>
        <v>0</v>
      </c>
      <c r="O547" s="83"/>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5"/>
      <c r="AT547" s="86"/>
      <c r="AU547" s="84"/>
      <c r="AV547" s="84"/>
      <c r="AW547" s="84"/>
      <c r="AX547" s="84"/>
      <c r="AY547" s="84"/>
      <c r="AZ547" s="84"/>
      <c r="BA547" s="84"/>
      <c r="BB547" s="84"/>
      <c r="BC547" s="84"/>
      <c r="BD547" s="84"/>
      <c r="BE547" s="84"/>
      <c r="BF547" s="84"/>
      <c r="BG547" s="84"/>
      <c r="BH547" s="84"/>
      <c r="BI547" s="84"/>
      <c r="BJ547" s="84"/>
      <c r="BK547" s="84"/>
      <c r="BL547" s="84"/>
      <c r="BM547" s="84"/>
      <c r="BN547" s="84"/>
      <c r="BO547" s="84"/>
      <c r="BP547" s="84"/>
      <c r="BQ547" s="84"/>
      <c r="BR547" s="84"/>
      <c r="BS547" s="84"/>
      <c r="BT547" s="84"/>
      <c r="BU547" s="84"/>
      <c r="BV547" s="84"/>
      <c r="BW547" s="84"/>
      <c r="BX547" s="85"/>
      <c r="BY547" s="86"/>
      <c r="BZ547" s="84"/>
      <c r="CA547" s="84"/>
      <c r="CB547" s="84"/>
      <c r="CC547" s="84"/>
      <c r="CD547" s="84"/>
      <c r="CE547" s="84"/>
      <c r="CF547" s="84"/>
      <c r="CG547" s="84"/>
      <c r="CH547" s="84"/>
      <c r="CI547" s="84"/>
      <c r="CJ547" s="84"/>
      <c r="CK547" s="84"/>
      <c r="CL547" s="84"/>
      <c r="CM547" s="84"/>
      <c r="CN547" s="84"/>
      <c r="CO547" s="84"/>
      <c r="CP547" s="84"/>
      <c r="CQ547" s="84"/>
      <c r="CR547" s="84"/>
      <c r="CS547" s="84"/>
      <c r="CT547" s="84"/>
      <c r="CU547" s="84"/>
      <c r="CV547" s="84"/>
      <c r="CW547" s="84"/>
      <c r="CX547" s="84"/>
      <c r="CY547" s="84"/>
      <c r="CZ547" s="84"/>
      <c r="DA547" s="84"/>
      <c r="DB547" s="84"/>
      <c r="DC547" s="85"/>
    </row>
    <row r="548" customFormat="false" ht="24" hidden="true" customHeight="false" outlineLevel="0" collapsed="false">
      <c r="A548" s="70" t="n">
        <f aca="false">(ROW()-6)/2</f>
        <v>271</v>
      </c>
      <c r="B548" s="100" t="n">
        <f aca="false">B547</f>
        <v>108</v>
      </c>
      <c r="C548" s="101" t="str">
        <f aca="false">C547</f>
        <v>引継面談／会場見学 実施日一覧画面</v>
      </c>
      <c r="D548" s="102" t="str">
        <f aca="false">D547</f>
        <v>引継面談／会場見学 実施日一覧画面の新規作成</v>
      </c>
      <c r="E548" s="74" t="str">
        <f aca="false">E546</f>
        <v>管理者</v>
      </c>
      <c r="F548" s="74" t="str">
        <f aca="false">F546</f>
        <v>中級</v>
      </c>
      <c r="G548" s="74" t="str">
        <f aca="false">G546</f>
        <v>C</v>
      </c>
      <c r="H548" s="77" t="s">
        <v>31</v>
      </c>
      <c r="I548" s="78" t="n">
        <f aca="false">変更管理台帳!$AX114</f>
        <v>6.14285714285714</v>
      </c>
      <c r="J548" s="79" t="s">
        <v>32</v>
      </c>
      <c r="K548" s="81" t="n">
        <f aca="false">IF($L546&lt;&gt;"",WORKDAY($L546,1,祝日・休校日!$B$3:$B$62),"")</f>
        <v>45343</v>
      </c>
      <c r="L548" s="81" t="n">
        <f aca="false">IF($K548&lt;&gt;"",WORKDAY($K548,$I548 -0.11,祝日・休校日!$B$3:$B$62),"")</f>
        <v>45352</v>
      </c>
      <c r="M548" s="76" t="n">
        <f aca="false">M547</f>
        <v>0</v>
      </c>
      <c r="N548" s="82" t="n">
        <f aca="false">IF(MAX(O548:DC548)&lt;&gt;0,IF(MAX(O549:DC549)/MAX(O548:DC548)=1,1,MAX(O549:DC549)/MAX(O548:DC548)),0)</f>
        <v>0</v>
      </c>
      <c r="O548" s="83"/>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5"/>
      <c r="AT548" s="86"/>
      <c r="AU548" s="84"/>
      <c r="AV548" s="84"/>
      <c r="AW548" s="84"/>
      <c r="AX548" s="84"/>
      <c r="AY548" s="84"/>
      <c r="AZ548" s="84"/>
      <c r="BA548" s="84"/>
      <c r="BB548" s="84"/>
      <c r="BC548" s="84"/>
      <c r="BD548" s="84"/>
      <c r="BE548" s="84"/>
      <c r="BF548" s="84"/>
      <c r="BG548" s="84"/>
      <c r="BH548" s="84"/>
      <c r="BI548" s="84"/>
      <c r="BJ548" s="84"/>
      <c r="BK548" s="84"/>
      <c r="BL548" s="84"/>
      <c r="BM548" s="84"/>
      <c r="BN548" s="84"/>
      <c r="BO548" s="84"/>
      <c r="BP548" s="84"/>
      <c r="BQ548" s="84"/>
      <c r="BR548" s="84"/>
      <c r="BS548" s="84"/>
      <c r="BT548" s="84"/>
      <c r="BU548" s="84"/>
      <c r="BV548" s="84"/>
      <c r="BW548" s="84"/>
      <c r="BX548" s="85"/>
      <c r="BY548" s="86"/>
      <c r="BZ548" s="84"/>
      <c r="CA548" s="84"/>
      <c r="CB548" s="84"/>
      <c r="CC548" s="84"/>
      <c r="CD548" s="84"/>
      <c r="CE548" s="84"/>
      <c r="CF548" s="84"/>
      <c r="CG548" s="84"/>
      <c r="CH548" s="84"/>
      <c r="CI548" s="84"/>
      <c r="CJ548" s="84"/>
      <c r="CK548" s="84"/>
      <c r="CL548" s="84"/>
      <c r="CM548" s="84"/>
      <c r="CN548" s="84"/>
      <c r="CO548" s="84"/>
      <c r="CP548" s="84"/>
      <c r="CQ548" s="84"/>
      <c r="CR548" s="84"/>
      <c r="CS548" s="84"/>
      <c r="CT548" s="84"/>
      <c r="CU548" s="84"/>
      <c r="CV548" s="84"/>
      <c r="CW548" s="84"/>
      <c r="CX548" s="84"/>
      <c r="CY548" s="84"/>
      <c r="CZ548" s="84"/>
      <c r="DA548" s="84"/>
      <c r="DB548" s="84"/>
      <c r="DC548" s="85"/>
    </row>
    <row r="549" customFormat="false" ht="24" hidden="true" customHeight="false" outlineLevel="0" collapsed="false">
      <c r="A549" s="87" t="n">
        <f aca="false">A548</f>
        <v>271</v>
      </c>
      <c r="B549" s="105" t="n">
        <f aca="false">B548</f>
        <v>108</v>
      </c>
      <c r="C549" s="106" t="str">
        <f aca="false">C548</f>
        <v>引継面談／会場見学 実施日一覧画面</v>
      </c>
      <c r="D549" s="107" t="str">
        <f aca="false">D548</f>
        <v>引継面談／会場見学 実施日一覧画面の新規作成</v>
      </c>
      <c r="E549" s="91" t="str">
        <f aca="false">E548</f>
        <v>管理者</v>
      </c>
      <c r="F549" s="91" t="str">
        <f aca="false">F548</f>
        <v>中級</v>
      </c>
      <c r="G549" s="91" t="str">
        <f aca="false">G548</f>
        <v>C</v>
      </c>
      <c r="H549" s="92" t="str">
        <f aca="false">H548</f>
        <v>製造</v>
      </c>
      <c r="I549" s="93" t="n">
        <f aca="false">I548</f>
        <v>6.14285714285714</v>
      </c>
      <c r="J549" s="94" t="s">
        <v>33</v>
      </c>
      <c r="K549" s="110"/>
      <c r="L549" s="96"/>
      <c r="M549" s="97" t="n">
        <f aca="false">M548</f>
        <v>0</v>
      </c>
      <c r="N549" s="98" t="n">
        <f aca="false">N548</f>
        <v>0</v>
      </c>
      <c r="O549" s="83"/>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5"/>
      <c r="AT549" s="86"/>
      <c r="AU549" s="84"/>
      <c r="AV549" s="84"/>
      <c r="AW549" s="84"/>
      <c r="AX549" s="84"/>
      <c r="AY549" s="84"/>
      <c r="AZ549" s="84"/>
      <c r="BA549" s="84"/>
      <c r="BB549" s="84"/>
      <c r="BC549" s="84"/>
      <c r="BD549" s="84"/>
      <c r="BE549" s="84"/>
      <c r="BF549" s="84"/>
      <c r="BG549" s="84"/>
      <c r="BH549" s="84"/>
      <c r="BI549" s="84"/>
      <c r="BJ549" s="84"/>
      <c r="BK549" s="84"/>
      <c r="BL549" s="84"/>
      <c r="BM549" s="84"/>
      <c r="BN549" s="84"/>
      <c r="BO549" s="84"/>
      <c r="BP549" s="84"/>
      <c r="BQ549" s="84"/>
      <c r="BR549" s="84"/>
      <c r="BS549" s="84"/>
      <c r="BT549" s="84"/>
      <c r="BU549" s="84"/>
      <c r="BV549" s="84"/>
      <c r="BW549" s="84"/>
      <c r="BX549" s="85"/>
      <c r="BY549" s="86"/>
      <c r="BZ549" s="84"/>
      <c r="CA549" s="84"/>
      <c r="CB549" s="84"/>
      <c r="CC549" s="84"/>
      <c r="CD549" s="84"/>
      <c r="CE549" s="84"/>
      <c r="CF549" s="84"/>
      <c r="CG549" s="84"/>
      <c r="CH549" s="84"/>
      <c r="CI549" s="84"/>
      <c r="CJ549" s="84"/>
      <c r="CK549" s="84"/>
      <c r="CL549" s="84"/>
      <c r="CM549" s="84"/>
      <c r="CN549" s="84"/>
      <c r="CO549" s="84"/>
      <c r="CP549" s="84"/>
      <c r="CQ549" s="84"/>
      <c r="CR549" s="84"/>
      <c r="CS549" s="84"/>
      <c r="CT549" s="84"/>
      <c r="CU549" s="84"/>
      <c r="CV549" s="84"/>
      <c r="CW549" s="84"/>
      <c r="CX549" s="84"/>
      <c r="CY549" s="84"/>
      <c r="CZ549" s="84"/>
      <c r="DA549" s="84"/>
      <c r="DB549" s="84"/>
      <c r="DC549" s="85"/>
    </row>
    <row r="550" customFormat="false" ht="24" hidden="true" customHeight="false" outlineLevel="0" collapsed="false">
      <c r="A550" s="99" t="n">
        <f aca="false">(ROW()-6)/2</f>
        <v>272</v>
      </c>
      <c r="B550" s="100" t="n">
        <f aca="false">B549</f>
        <v>108</v>
      </c>
      <c r="C550" s="101" t="str">
        <f aca="false">C549</f>
        <v>引継面談／会場見学 実施日一覧画面</v>
      </c>
      <c r="D550" s="102" t="str">
        <f aca="false">D549</f>
        <v>引継面談／会場見学 実施日一覧画面の新規作成</v>
      </c>
      <c r="E550" s="74" t="str">
        <f aca="false">E548</f>
        <v>管理者</v>
      </c>
      <c r="F550" s="74" t="str">
        <f aca="false">F548</f>
        <v>中級</v>
      </c>
      <c r="G550" s="74" t="str">
        <f aca="false">G548</f>
        <v>C</v>
      </c>
      <c r="H550" s="103" t="s">
        <v>34</v>
      </c>
      <c r="I550" s="78" t="n">
        <f aca="false">変更管理台帳!$BW114</f>
        <v>5.31428571428572</v>
      </c>
      <c r="J550" s="79" t="s">
        <v>32</v>
      </c>
      <c r="K550" s="81" t="n">
        <f aca="false">IF($L548&lt;&gt;"",WORKDAY($L548,1,祝日・休校日!$B$3:$B$62),"")</f>
        <v>45355</v>
      </c>
      <c r="L550" s="81" t="n">
        <f aca="false">IF($K550&lt;&gt;"",WORKDAY($K550,$I550 -0.11,祝日・休校日!$B$3:$B$62),"")</f>
        <v>45362</v>
      </c>
      <c r="M550" s="76" t="n">
        <f aca="false">M549</f>
        <v>0</v>
      </c>
      <c r="N550" s="82" t="n">
        <f aca="false">IF(MAX(O550:DC550)&lt;&gt;0,IF(MAX(O551:DC551)/MAX(O550:DC550)=1,1,MAX(O551:DC551)/MAX(O550:DC550)),0)</f>
        <v>0</v>
      </c>
      <c r="O550" s="83"/>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5"/>
      <c r="AT550" s="86"/>
      <c r="AU550" s="84"/>
      <c r="AV550" s="84"/>
      <c r="AW550" s="84"/>
      <c r="AX550" s="84"/>
      <c r="AY550" s="84"/>
      <c r="AZ550" s="84"/>
      <c r="BA550" s="84"/>
      <c r="BB550" s="84"/>
      <c r="BC550" s="84"/>
      <c r="BD550" s="84"/>
      <c r="BE550" s="84"/>
      <c r="BF550" s="84"/>
      <c r="BG550" s="84"/>
      <c r="BH550" s="84"/>
      <c r="BI550" s="84"/>
      <c r="BJ550" s="84"/>
      <c r="BK550" s="84"/>
      <c r="BL550" s="84"/>
      <c r="BM550" s="84"/>
      <c r="BN550" s="84"/>
      <c r="BO550" s="84"/>
      <c r="BP550" s="84"/>
      <c r="BQ550" s="84"/>
      <c r="BR550" s="84"/>
      <c r="BS550" s="84"/>
      <c r="BT550" s="84"/>
      <c r="BU550" s="84"/>
      <c r="BV550" s="84"/>
      <c r="BW550" s="84"/>
      <c r="BX550" s="85"/>
      <c r="BY550" s="86"/>
      <c r="BZ550" s="84"/>
      <c r="CA550" s="84"/>
      <c r="CB550" s="84"/>
      <c r="CC550" s="84"/>
      <c r="CD550" s="84"/>
      <c r="CE550" s="84"/>
      <c r="CF550" s="84"/>
      <c r="CG550" s="84"/>
      <c r="CH550" s="84"/>
      <c r="CI550" s="84"/>
      <c r="CJ550" s="84"/>
      <c r="CK550" s="84"/>
      <c r="CL550" s="84"/>
      <c r="CM550" s="84"/>
      <c r="CN550" s="84"/>
      <c r="CO550" s="84"/>
      <c r="CP550" s="84"/>
      <c r="CQ550" s="84"/>
      <c r="CR550" s="84"/>
      <c r="CS550" s="84"/>
      <c r="CT550" s="84"/>
      <c r="CU550" s="84"/>
      <c r="CV550" s="84"/>
      <c r="CW550" s="84"/>
      <c r="CX550" s="84"/>
      <c r="CY550" s="84"/>
      <c r="CZ550" s="84"/>
      <c r="DA550" s="84"/>
      <c r="DB550" s="84"/>
      <c r="DC550" s="85"/>
    </row>
    <row r="551" customFormat="false" ht="24" hidden="true" customHeight="false" outlineLevel="0" collapsed="false">
      <c r="A551" s="104" t="n">
        <f aca="false">A550</f>
        <v>272</v>
      </c>
      <c r="B551" s="105" t="n">
        <f aca="false">B550</f>
        <v>108</v>
      </c>
      <c r="C551" s="106" t="str">
        <f aca="false">C550</f>
        <v>引継面談／会場見学 実施日一覧画面</v>
      </c>
      <c r="D551" s="107" t="str">
        <f aca="false">D550</f>
        <v>引継面談／会場見学 実施日一覧画面の新規作成</v>
      </c>
      <c r="E551" s="91" t="str">
        <f aca="false">E550</f>
        <v>管理者</v>
      </c>
      <c r="F551" s="91" t="str">
        <f aca="false">F550</f>
        <v>中級</v>
      </c>
      <c r="G551" s="91" t="str">
        <f aca="false">G550</f>
        <v>C</v>
      </c>
      <c r="H551" s="108" t="str">
        <f aca="false">H550</f>
        <v>試験</v>
      </c>
      <c r="I551" s="109" t="n">
        <f aca="false">I550</f>
        <v>5.31428571428572</v>
      </c>
      <c r="J551" s="94" t="s">
        <v>33</v>
      </c>
      <c r="K551" s="110"/>
      <c r="L551" s="96"/>
      <c r="M551" s="97" t="n">
        <f aca="false">M550</f>
        <v>0</v>
      </c>
      <c r="N551" s="98" t="n">
        <f aca="false">N550</f>
        <v>0</v>
      </c>
      <c r="O551" s="83"/>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5"/>
      <c r="AT551" s="86"/>
      <c r="AU551" s="84"/>
      <c r="AV551" s="84"/>
      <c r="AW551" s="84"/>
      <c r="AX551" s="84"/>
      <c r="AY551" s="84"/>
      <c r="AZ551" s="84"/>
      <c r="BA551" s="84"/>
      <c r="BB551" s="84"/>
      <c r="BC551" s="84"/>
      <c r="BD551" s="84"/>
      <c r="BE551" s="84"/>
      <c r="BF551" s="84"/>
      <c r="BG551" s="84"/>
      <c r="BH551" s="84"/>
      <c r="BI551" s="84"/>
      <c r="BJ551" s="84"/>
      <c r="BK551" s="84"/>
      <c r="BL551" s="84"/>
      <c r="BM551" s="84"/>
      <c r="BN551" s="84"/>
      <c r="BO551" s="84"/>
      <c r="BP551" s="84"/>
      <c r="BQ551" s="84"/>
      <c r="BR551" s="84"/>
      <c r="BS551" s="84"/>
      <c r="BT551" s="84"/>
      <c r="BU551" s="84"/>
      <c r="BV551" s="84"/>
      <c r="BW551" s="84"/>
      <c r="BX551" s="85"/>
      <c r="BY551" s="86"/>
      <c r="BZ551" s="84"/>
      <c r="CA551" s="84"/>
      <c r="CB551" s="84"/>
      <c r="CC551" s="84"/>
      <c r="CD551" s="84"/>
      <c r="CE551" s="84"/>
      <c r="CF551" s="84"/>
      <c r="CG551" s="84"/>
      <c r="CH551" s="84"/>
      <c r="CI551" s="84"/>
      <c r="CJ551" s="84"/>
      <c r="CK551" s="84"/>
      <c r="CL551" s="84"/>
      <c r="CM551" s="84"/>
      <c r="CN551" s="84"/>
      <c r="CO551" s="84"/>
      <c r="CP551" s="84"/>
      <c r="CQ551" s="84"/>
      <c r="CR551" s="84"/>
      <c r="CS551" s="84"/>
      <c r="CT551" s="84"/>
      <c r="CU551" s="84"/>
      <c r="CV551" s="84"/>
      <c r="CW551" s="84"/>
      <c r="CX551" s="84"/>
      <c r="CY551" s="84"/>
      <c r="CZ551" s="84"/>
      <c r="DA551" s="84"/>
      <c r="DB551" s="84"/>
      <c r="DC551" s="85"/>
    </row>
    <row r="552" customFormat="false" ht="36" hidden="true" customHeight="false" outlineLevel="0" collapsed="false">
      <c r="A552" s="70" t="n">
        <f aca="false">(ROW()-6)/2</f>
        <v>273</v>
      </c>
      <c r="B552" s="71" t="n">
        <f aca="false">変更管理台帳!$A115</f>
        <v>109</v>
      </c>
      <c r="C552" s="72" t="str">
        <f aca="false">変更管理台帳!$B115</f>
        <v>引継面談／会場見学 実施日登録(実施日時登録)画面</v>
      </c>
      <c r="D552" s="73" t="str">
        <f aca="false">変更管理台帳!$C115</f>
        <v>引継面談／会場見学 実施日登録(実施日時登録)画面の新規作成</v>
      </c>
      <c r="E552" s="74" t="str">
        <f aca="false">変更管理台帳!$G115</f>
        <v>管理者</v>
      </c>
      <c r="F552" s="75" t="str">
        <f aca="false">変更管理台帳!$K115</f>
        <v>初級</v>
      </c>
      <c r="G552" s="76" t="str">
        <f aca="false">変更管理台帳!$L115</f>
        <v>C</v>
      </c>
      <c r="H552" s="112" t="s">
        <v>36</v>
      </c>
      <c r="I552" s="78" t="n">
        <f aca="false">変更管理台帳!$AE115</f>
        <v>2</v>
      </c>
      <c r="J552" s="79" t="s">
        <v>32</v>
      </c>
      <c r="K552" s="80" t="n">
        <v>45336</v>
      </c>
      <c r="L552" s="81" t="n">
        <f aca="false">IF($K552&lt;&gt;"",WORKDAY($K552,$I552 -0.11,祝日・休校日!$B$3:$B$62),"")</f>
        <v>45337</v>
      </c>
      <c r="M552" s="76"/>
      <c r="N552" s="82" t="n">
        <f aca="false">IF(MAX(O552:DC552)&lt;&gt;0,IF(MAX(O553:DC553)/MAX(O552:DC552)=1,1,MAX(O553:DC553)/MAX(O552:DC552)),0)</f>
        <v>0</v>
      </c>
      <c r="O552" s="83"/>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5"/>
      <c r="AT552" s="86"/>
      <c r="AU552" s="84"/>
      <c r="AV552" s="84"/>
      <c r="AW552" s="84"/>
      <c r="AX552" s="84"/>
      <c r="AY552" s="84"/>
      <c r="AZ552" s="84"/>
      <c r="BA552" s="84"/>
      <c r="BB552" s="84"/>
      <c r="BC552" s="84"/>
      <c r="BD552" s="84"/>
      <c r="BE552" s="84"/>
      <c r="BF552" s="84"/>
      <c r="BG552" s="84"/>
      <c r="BH552" s="84"/>
      <c r="BI552" s="84"/>
      <c r="BJ552" s="84"/>
      <c r="BK552" s="84"/>
      <c r="BL552" s="84"/>
      <c r="BM552" s="84"/>
      <c r="BN552" s="84"/>
      <c r="BO552" s="84"/>
      <c r="BP552" s="84"/>
      <c r="BQ552" s="84"/>
      <c r="BR552" s="84"/>
      <c r="BS552" s="84"/>
      <c r="BT552" s="84"/>
      <c r="BU552" s="84"/>
      <c r="BV552" s="84"/>
      <c r="BW552" s="84"/>
      <c r="BX552" s="85"/>
      <c r="BY552" s="86"/>
      <c r="BZ552" s="84"/>
      <c r="CA552" s="84"/>
      <c r="CB552" s="84"/>
      <c r="CC552" s="84"/>
      <c r="CD552" s="84"/>
      <c r="CE552" s="84"/>
      <c r="CF552" s="84"/>
      <c r="CG552" s="84"/>
      <c r="CH552" s="84"/>
      <c r="CI552" s="84"/>
      <c r="CJ552" s="84"/>
      <c r="CK552" s="84"/>
      <c r="CL552" s="84"/>
      <c r="CM552" s="84"/>
      <c r="CN552" s="84"/>
      <c r="CO552" s="84"/>
      <c r="CP552" s="84"/>
      <c r="CQ552" s="84"/>
      <c r="CR552" s="84"/>
      <c r="CS552" s="84"/>
      <c r="CT552" s="84"/>
      <c r="CU552" s="84"/>
      <c r="CV552" s="84"/>
      <c r="CW552" s="84"/>
      <c r="CX552" s="84"/>
      <c r="CY552" s="84"/>
      <c r="CZ552" s="84"/>
      <c r="DA552" s="84"/>
      <c r="DB552" s="84"/>
      <c r="DC552" s="85"/>
    </row>
    <row r="553" customFormat="false" ht="36" hidden="true" customHeight="false" outlineLevel="0" collapsed="false">
      <c r="A553" s="87" t="n">
        <f aca="false">A552</f>
        <v>273</v>
      </c>
      <c r="B553" s="88" t="n">
        <f aca="false">B552</f>
        <v>109</v>
      </c>
      <c r="C553" s="89" t="str">
        <f aca="false">C552</f>
        <v>引継面談／会場見学 実施日登録(実施日時登録)画面</v>
      </c>
      <c r="D553" s="90" t="str">
        <f aca="false">D552</f>
        <v>引継面談／会場見学 実施日登録(実施日時登録)画面の新規作成</v>
      </c>
      <c r="E553" s="91" t="str">
        <f aca="false">E552</f>
        <v>管理者</v>
      </c>
      <c r="F553" s="91" t="str">
        <f aca="false">F552</f>
        <v>初級</v>
      </c>
      <c r="G553" s="91" t="str">
        <f aca="false">G552</f>
        <v>C</v>
      </c>
      <c r="H553" s="113" t="str">
        <f aca="false">H552</f>
        <v>設計</v>
      </c>
      <c r="I553" s="93" t="n">
        <f aca="false">I552</f>
        <v>2</v>
      </c>
      <c r="J553" s="94" t="s">
        <v>33</v>
      </c>
      <c r="K553" s="95"/>
      <c r="L553" s="96"/>
      <c r="M553" s="97" t="n">
        <f aca="false">M552</f>
        <v>0</v>
      </c>
      <c r="N553" s="98" t="n">
        <f aca="false">N552</f>
        <v>0</v>
      </c>
      <c r="O553" s="83"/>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5"/>
      <c r="AT553" s="86"/>
      <c r="AU553" s="84"/>
      <c r="AV553" s="84"/>
      <c r="AW553" s="84"/>
      <c r="AX553" s="84"/>
      <c r="AY553" s="84"/>
      <c r="AZ553" s="84"/>
      <c r="BA553" s="84"/>
      <c r="BB553" s="84"/>
      <c r="BC553" s="84"/>
      <c r="BD553" s="84"/>
      <c r="BE553" s="84"/>
      <c r="BF553" s="84"/>
      <c r="BG553" s="84"/>
      <c r="BH553" s="84"/>
      <c r="BI553" s="84"/>
      <c r="BJ553" s="84"/>
      <c r="BK553" s="84"/>
      <c r="BL553" s="84"/>
      <c r="BM553" s="84"/>
      <c r="BN553" s="84"/>
      <c r="BO553" s="84"/>
      <c r="BP553" s="84"/>
      <c r="BQ553" s="84"/>
      <c r="BR553" s="84"/>
      <c r="BS553" s="84"/>
      <c r="BT553" s="84"/>
      <c r="BU553" s="84"/>
      <c r="BV553" s="84"/>
      <c r="BW553" s="84"/>
      <c r="BX553" s="85"/>
      <c r="BY553" s="86"/>
      <c r="BZ553" s="84"/>
      <c r="CA553" s="84"/>
      <c r="CB553" s="84"/>
      <c r="CC553" s="84"/>
      <c r="CD553" s="84"/>
      <c r="CE553" s="84"/>
      <c r="CF553" s="84"/>
      <c r="CG553" s="84"/>
      <c r="CH553" s="84"/>
      <c r="CI553" s="84"/>
      <c r="CJ553" s="84"/>
      <c r="CK553" s="84"/>
      <c r="CL553" s="84"/>
      <c r="CM553" s="84"/>
      <c r="CN553" s="84"/>
      <c r="CO553" s="84"/>
      <c r="CP553" s="84"/>
      <c r="CQ553" s="84"/>
      <c r="CR553" s="84"/>
      <c r="CS553" s="84"/>
      <c r="CT553" s="84"/>
      <c r="CU553" s="84"/>
      <c r="CV553" s="84"/>
      <c r="CW553" s="84"/>
      <c r="CX553" s="84"/>
      <c r="CY553" s="84"/>
      <c r="CZ553" s="84"/>
      <c r="DA553" s="84"/>
      <c r="DB553" s="84"/>
      <c r="DC553" s="85"/>
    </row>
    <row r="554" customFormat="false" ht="36" hidden="true" customHeight="false" outlineLevel="0" collapsed="false">
      <c r="A554" s="70" t="n">
        <f aca="false">(ROW()-6)/2</f>
        <v>274</v>
      </c>
      <c r="B554" s="100" t="n">
        <f aca="false">B553</f>
        <v>109</v>
      </c>
      <c r="C554" s="101" t="str">
        <f aca="false">C553</f>
        <v>引継面談／会場見学 実施日登録(実施日時登録)画面</v>
      </c>
      <c r="D554" s="102" t="str">
        <f aca="false">D553</f>
        <v>引継面談／会場見学 実施日登録(実施日時登録)画面の新規作成</v>
      </c>
      <c r="E554" s="74" t="str">
        <f aca="false">E552</f>
        <v>管理者</v>
      </c>
      <c r="F554" s="74" t="str">
        <f aca="false">F552</f>
        <v>初級</v>
      </c>
      <c r="G554" s="74" t="str">
        <f aca="false">G552</f>
        <v>C</v>
      </c>
      <c r="H554" s="77" t="s">
        <v>31</v>
      </c>
      <c r="I554" s="78" t="n">
        <f aca="false">変更管理台帳!$AX115</f>
        <v>3.94285714285714</v>
      </c>
      <c r="J554" s="79" t="s">
        <v>32</v>
      </c>
      <c r="K554" s="81" t="n">
        <f aca="false">IF($L552&lt;&gt;"",WORKDAY($L552,1,祝日・休校日!$B$3:$B$62),"")</f>
        <v>45338</v>
      </c>
      <c r="L554" s="81" t="n">
        <f aca="false">IF($K554&lt;&gt;"",WORKDAY($K554,$I554 -0.11,祝日・休校日!$B$3:$B$62),"")</f>
        <v>45343</v>
      </c>
      <c r="M554" s="76" t="n">
        <f aca="false">M553</f>
        <v>0</v>
      </c>
      <c r="N554" s="82" t="n">
        <f aca="false">IF(MAX(O554:DC554)&lt;&gt;0,IF(MAX(O555:DC555)/MAX(O554:DC554)=1,1,MAX(O555:DC555)/MAX(O554:DC554)),0)</f>
        <v>0</v>
      </c>
      <c r="O554" s="83"/>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5"/>
      <c r="AT554" s="86"/>
      <c r="AU554" s="84"/>
      <c r="AV554" s="84"/>
      <c r="AW554" s="84"/>
      <c r="AX554" s="84"/>
      <c r="AY554" s="84"/>
      <c r="AZ554" s="84"/>
      <c r="BA554" s="84"/>
      <c r="BB554" s="84"/>
      <c r="BC554" s="84"/>
      <c r="BD554" s="84"/>
      <c r="BE554" s="84"/>
      <c r="BF554" s="84"/>
      <c r="BG554" s="84"/>
      <c r="BH554" s="84"/>
      <c r="BI554" s="84"/>
      <c r="BJ554" s="84"/>
      <c r="BK554" s="84"/>
      <c r="BL554" s="84"/>
      <c r="BM554" s="84"/>
      <c r="BN554" s="84"/>
      <c r="BO554" s="84"/>
      <c r="BP554" s="84"/>
      <c r="BQ554" s="84"/>
      <c r="BR554" s="84"/>
      <c r="BS554" s="84"/>
      <c r="BT554" s="84"/>
      <c r="BU554" s="84"/>
      <c r="BV554" s="84"/>
      <c r="BW554" s="84"/>
      <c r="BX554" s="85"/>
      <c r="BY554" s="86"/>
      <c r="BZ554" s="84"/>
      <c r="CA554" s="84"/>
      <c r="CB554" s="84"/>
      <c r="CC554" s="84"/>
      <c r="CD554" s="84"/>
      <c r="CE554" s="84"/>
      <c r="CF554" s="84"/>
      <c r="CG554" s="84"/>
      <c r="CH554" s="84"/>
      <c r="CI554" s="84"/>
      <c r="CJ554" s="84"/>
      <c r="CK554" s="84"/>
      <c r="CL554" s="84"/>
      <c r="CM554" s="84"/>
      <c r="CN554" s="84"/>
      <c r="CO554" s="84"/>
      <c r="CP554" s="84"/>
      <c r="CQ554" s="84"/>
      <c r="CR554" s="84"/>
      <c r="CS554" s="84"/>
      <c r="CT554" s="84"/>
      <c r="CU554" s="84"/>
      <c r="CV554" s="84"/>
      <c r="CW554" s="84"/>
      <c r="CX554" s="84"/>
      <c r="CY554" s="84"/>
      <c r="CZ554" s="84"/>
      <c r="DA554" s="84"/>
      <c r="DB554" s="84"/>
      <c r="DC554" s="85"/>
    </row>
    <row r="555" customFormat="false" ht="36" hidden="true" customHeight="false" outlineLevel="0" collapsed="false">
      <c r="A555" s="87" t="n">
        <f aca="false">A554</f>
        <v>274</v>
      </c>
      <c r="B555" s="105" t="n">
        <f aca="false">B554</f>
        <v>109</v>
      </c>
      <c r="C555" s="106" t="str">
        <f aca="false">C554</f>
        <v>引継面談／会場見学 実施日登録(実施日時登録)画面</v>
      </c>
      <c r="D555" s="107" t="str">
        <f aca="false">D554</f>
        <v>引継面談／会場見学 実施日登録(実施日時登録)画面の新規作成</v>
      </c>
      <c r="E555" s="91" t="str">
        <f aca="false">E554</f>
        <v>管理者</v>
      </c>
      <c r="F555" s="91" t="str">
        <f aca="false">F554</f>
        <v>初級</v>
      </c>
      <c r="G555" s="91" t="str">
        <f aca="false">G554</f>
        <v>C</v>
      </c>
      <c r="H555" s="92" t="str">
        <f aca="false">H554</f>
        <v>製造</v>
      </c>
      <c r="I555" s="93" t="n">
        <f aca="false">I554</f>
        <v>3.94285714285714</v>
      </c>
      <c r="J555" s="94" t="s">
        <v>33</v>
      </c>
      <c r="K555" s="110"/>
      <c r="L555" s="96"/>
      <c r="M555" s="97" t="n">
        <f aca="false">M554</f>
        <v>0</v>
      </c>
      <c r="N555" s="98" t="n">
        <f aca="false">N554</f>
        <v>0</v>
      </c>
      <c r="O555" s="83"/>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5"/>
      <c r="AT555" s="86"/>
      <c r="AU555" s="84"/>
      <c r="AV555" s="84"/>
      <c r="AW555" s="84"/>
      <c r="AX555" s="84"/>
      <c r="AY555" s="84"/>
      <c r="AZ555" s="84"/>
      <c r="BA555" s="84"/>
      <c r="BB555" s="84"/>
      <c r="BC555" s="84"/>
      <c r="BD555" s="84"/>
      <c r="BE555" s="84"/>
      <c r="BF555" s="84"/>
      <c r="BG555" s="84"/>
      <c r="BH555" s="84"/>
      <c r="BI555" s="84"/>
      <c r="BJ555" s="84"/>
      <c r="BK555" s="84"/>
      <c r="BL555" s="84"/>
      <c r="BM555" s="84"/>
      <c r="BN555" s="84"/>
      <c r="BO555" s="84"/>
      <c r="BP555" s="84"/>
      <c r="BQ555" s="84"/>
      <c r="BR555" s="84"/>
      <c r="BS555" s="84"/>
      <c r="BT555" s="84"/>
      <c r="BU555" s="84"/>
      <c r="BV555" s="84"/>
      <c r="BW555" s="84"/>
      <c r="BX555" s="85"/>
      <c r="BY555" s="86"/>
      <c r="BZ555" s="84"/>
      <c r="CA555" s="84"/>
      <c r="CB555" s="84"/>
      <c r="CC555" s="84"/>
      <c r="CD555" s="84"/>
      <c r="CE555" s="84"/>
      <c r="CF555" s="84"/>
      <c r="CG555" s="84"/>
      <c r="CH555" s="84"/>
      <c r="CI555" s="84"/>
      <c r="CJ555" s="84"/>
      <c r="CK555" s="84"/>
      <c r="CL555" s="84"/>
      <c r="CM555" s="84"/>
      <c r="CN555" s="84"/>
      <c r="CO555" s="84"/>
      <c r="CP555" s="84"/>
      <c r="CQ555" s="84"/>
      <c r="CR555" s="84"/>
      <c r="CS555" s="84"/>
      <c r="CT555" s="84"/>
      <c r="CU555" s="84"/>
      <c r="CV555" s="84"/>
      <c r="CW555" s="84"/>
      <c r="CX555" s="84"/>
      <c r="CY555" s="84"/>
      <c r="CZ555" s="84"/>
      <c r="DA555" s="84"/>
      <c r="DB555" s="84"/>
      <c r="DC555" s="85"/>
    </row>
    <row r="556" customFormat="false" ht="36" hidden="true" customHeight="false" outlineLevel="0" collapsed="false">
      <c r="A556" s="99" t="n">
        <f aca="false">(ROW()-6)/2</f>
        <v>275</v>
      </c>
      <c r="B556" s="100" t="n">
        <f aca="false">B555</f>
        <v>109</v>
      </c>
      <c r="C556" s="101" t="str">
        <f aca="false">C555</f>
        <v>引継面談／会場見学 実施日登録(実施日時登録)画面</v>
      </c>
      <c r="D556" s="102" t="str">
        <f aca="false">D555</f>
        <v>引継面談／会場見学 実施日登録(実施日時登録)画面の新規作成</v>
      </c>
      <c r="E556" s="74" t="str">
        <f aca="false">E554</f>
        <v>管理者</v>
      </c>
      <c r="F556" s="74" t="str">
        <f aca="false">F554</f>
        <v>初級</v>
      </c>
      <c r="G556" s="74" t="str">
        <f aca="false">G554</f>
        <v>C</v>
      </c>
      <c r="H556" s="103" t="s">
        <v>34</v>
      </c>
      <c r="I556" s="78" t="n">
        <f aca="false">変更管理台帳!$BW115</f>
        <v>3.62857142857143</v>
      </c>
      <c r="J556" s="79" t="s">
        <v>32</v>
      </c>
      <c r="K556" s="81" t="n">
        <f aca="false">IF($L554&lt;&gt;"",WORKDAY($L554,1,祝日・休校日!$B$3:$B$62),"")</f>
        <v>45344</v>
      </c>
      <c r="L556" s="81" t="n">
        <f aca="false">IF($K556&lt;&gt;"",WORKDAY($K556,$I556 -0.11,祝日・休校日!$B$3:$B$62),"")</f>
        <v>45350</v>
      </c>
      <c r="M556" s="76" t="n">
        <f aca="false">M555</f>
        <v>0</v>
      </c>
      <c r="N556" s="82" t="n">
        <f aca="false">IF(MAX(O556:DC556)&lt;&gt;0,IF(MAX(O557:DC557)/MAX(O556:DC556)=1,1,MAX(O557:DC557)/MAX(O556:DC556)),0)</f>
        <v>0</v>
      </c>
      <c r="O556" s="83"/>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5"/>
      <c r="AT556" s="86"/>
      <c r="AU556" s="84"/>
      <c r="AV556" s="84"/>
      <c r="AW556" s="84"/>
      <c r="AX556" s="84"/>
      <c r="AY556" s="84"/>
      <c r="AZ556" s="84"/>
      <c r="BA556" s="84"/>
      <c r="BB556" s="84"/>
      <c r="BC556" s="84"/>
      <c r="BD556" s="84"/>
      <c r="BE556" s="84"/>
      <c r="BF556" s="84"/>
      <c r="BG556" s="84"/>
      <c r="BH556" s="84"/>
      <c r="BI556" s="84"/>
      <c r="BJ556" s="84"/>
      <c r="BK556" s="84"/>
      <c r="BL556" s="84"/>
      <c r="BM556" s="84"/>
      <c r="BN556" s="84"/>
      <c r="BO556" s="84"/>
      <c r="BP556" s="84"/>
      <c r="BQ556" s="84"/>
      <c r="BR556" s="84"/>
      <c r="BS556" s="84"/>
      <c r="BT556" s="84"/>
      <c r="BU556" s="84"/>
      <c r="BV556" s="84"/>
      <c r="BW556" s="84"/>
      <c r="BX556" s="85"/>
      <c r="BY556" s="86"/>
      <c r="BZ556" s="84"/>
      <c r="CA556" s="84"/>
      <c r="CB556" s="84"/>
      <c r="CC556" s="84"/>
      <c r="CD556" s="84"/>
      <c r="CE556" s="84"/>
      <c r="CF556" s="84"/>
      <c r="CG556" s="84"/>
      <c r="CH556" s="84"/>
      <c r="CI556" s="84"/>
      <c r="CJ556" s="84"/>
      <c r="CK556" s="84"/>
      <c r="CL556" s="84"/>
      <c r="CM556" s="84"/>
      <c r="CN556" s="84"/>
      <c r="CO556" s="84"/>
      <c r="CP556" s="84"/>
      <c r="CQ556" s="84"/>
      <c r="CR556" s="84"/>
      <c r="CS556" s="84"/>
      <c r="CT556" s="84"/>
      <c r="CU556" s="84"/>
      <c r="CV556" s="84"/>
      <c r="CW556" s="84"/>
      <c r="CX556" s="84"/>
      <c r="CY556" s="84"/>
      <c r="CZ556" s="84"/>
      <c r="DA556" s="84"/>
      <c r="DB556" s="84"/>
      <c r="DC556" s="85"/>
    </row>
    <row r="557" customFormat="false" ht="36" hidden="true" customHeight="false" outlineLevel="0" collapsed="false">
      <c r="A557" s="104" t="n">
        <f aca="false">A556</f>
        <v>275</v>
      </c>
      <c r="B557" s="105" t="n">
        <f aca="false">B556</f>
        <v>109</v>
      </c>
      <c r="C557" s="106" t="str">
        <f aca="false">C556</f>
        <v>引継面談／会場見学 実施日登録(実施日時登録)画面</v>
      </c>
      <c r="D557" s="107" t="str">
        <f aca="false">D556</f>
        <v>引継面談／会場見学 実施日登録(実施日時登録)画面の新規作成</v>
      </c>
      <c r="E557" s="91" t="str">
        <f aca="false">E556</f>
        <v>管理者</v>
      </c>
      <c r="F557" s="91" t="str">
        <f aca="false">F556</f>
        <v>初級</v>
      </c>
      <c r="G557" s="91" t="str">
        <f aca="false">G556</f>
        <v>C</v>
      </c>
      <c r="H557" s="108" t="str">
        <f aca="false">H556</f>
        <v>試験</v>
      </c>
      <c r="I557" s="109" t="n">
        <f aca="false">I556</f>
        <v>3.62857142857143</v>
      </c>
      <c r="J557" s="94" t="s">
        <v>33</v>
      </c>
      <c r="K557" s="110"/>
      <c r="L557" s="96"/>
      <c r="M557" s="97" t="n">
        <f aca="false">M556</f>
        <v>0</v>
      </c>
      <c r="N557" s="98" t="n">
        <f aca="false">N556</f>
        <v>0</v>
      </c>
      <c r="O557" s="83"/>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5"/>
      <c r="AT557" s="86"/>
      <c r="AU557" s="84"/>
      <c r="AV557" s="84"/>
      <c r="AW557" s="84"/>
      <c r="AX557" s="84"/>
      <c r="AY557" s="84"/>
      <c r="AZ557" s="84"/>
      <c r="BA557" s="84"/>
      <c r="BB557" s="84"/>
      <c r="BC557" s="84"/>
      <c r="BD557" s="84"/>
      <c r="BE557" s="84"/>
      <c r="BF557" s="84"/>
      <c r="BG557" s="84"/>
      <c r="BH557" s="84"/>
      <c r="BI557" s="84"/>
      <c r="BJ557" s="84"/>
      <c r="BK557" s="84"/>
      <c r="BL557" s="84"/>
      <c r="BM557" s="84"/>
      <c r="BN557" s="84"/>
      <c r="BO557" s="84"/>
      <c r="BP557" s="84"/>
      <c r="BQ557" s="84"/>
      <c r="BR557" s="84"/>
      <c r="BS557" s="84"/>
      <c r="BT557" s="84"/>
      <c r="BU557" s="84"/>
      <c r="BV557" s="84"/>
      <c r="BW557" s="84"/>
      <c r="BX557" s="85"/>
      <c r="BY557" s="86"/>
      <c r="BZ557" s="84"/>
      <c r="CA557" s="84"/>
      <c r="CB557" s="84"/>
      <c r="CC557" s="84"/>
      <c r="CD557" s="84"/>
      <c r="CE557" s="84"/>
      <c r="CF557" s="84"/>
      <c r="CG557" s="84"/>
      <c r="CH557" s="84"/>
      <c r="CI557" s="84"/>
      <c r="CJ557" s="84"/>
      <c r="CK557" s="84"/>
      <c r="CL557" s="84"/>
      <c r="CM557" s="84"/>
      <c r="CN557" s="84"/>
      <c r="CO557" s="84"/>
      <c r="CP557" s="84"/>
      <c r="CQ557" s="84"/>
      <c r="CR557" s="84"/>
      <c r="CS557" s="84"/>
      <c r="CT557" s="84"/>
      <c r="CU557" s="84"/>
      <c r="CV557" s="84"/>
      <c r="CW557" s="84"/>
      <c r="CX557" s="84"/>
      <c r="CY557" s="84"/>
      <c r="CZ557" s="84"/>
      <c r="DA557" s="84"/>
      <c r="DB557" s="84"/>
      <c r="DC557" s="85"/>
    </row>
    <row r="558" customFormat="false" ht="36" hidden="true" customHeight="false" outlineLevel="0" collapsed="false">
      <c r="A558" s="70" t="n">
        <f aca="false">(ROW()-6)/2</f>
        <v>276</v>
      </c>
      <c r="B558" s="71" t="n">
        <f aca="false">変更管理台帳!$A116</f>
        <v>110</v>
      </c>
      <c r="C558" s="72" t="str">
        <f aca="false">変更管理台帳!$B116</f>
        <v>引継面談／会場見学 実施日登録(会場／企業選択)画面</v>
      </c>
      <c r="D558" s="73" t="str">
        <f aca="false">変更管理台帳!$C116</f>
        <v>引継面談／会場見学 実施日登録(会場／企業選択)画面の新規作成</v>
      </c>
      <c r="E558" s="74" t="str">
        <f aca="false">変更管理台帳!$G116</f>
        <v>管理者</v>
      </c>
      <c r="F558" s="75" t="str">
        <f aca="false">変更管理台帳!$K116</f>
        <v>中級</v>
      </c>
      <c r="G558" s="76" t="str">
        <f aca="false">変更管理台帳!$L116</f>
        <v>C</v>
      </c>
      <c r="H558" s="112" t="s">
        <v>36</v>
      </c>
      <c r="I558" s="78" t="n">
        <f aca="false">変更管理台帳!$AE116</f>
        <v>3.7</v>
      </c>
      <c r="J558" s="79" t="s">
        <v>32</v>
      </c>
      <c r="K558" s="80" t="n">
        <v>45336</v>
      </c>
      <c r="L558" s="81" t="n">
        <f aca="false">IF($K558&lt;&gt;"",WORKDAY($K558,$I558 -0.11,祝日・休校日!$B$3:$B$62),"")</f>
        <v>45341</v>
      </c>
      <c r="M558" s="76"/>
      <c r="N558" s="82" t="n">
        <f aca="false">IF(MAX(O558:DC558)&lt;&gt;0,IF(MAX(O559:DC559)/MAX(O558:DC558)=1,1,MAX(O559:DC559)/MAX(O558:DC558)),0)</f>
        <v>0</v>
      </c>
      <c r="O558" s="83"/>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5"/>
      <c r="AT558" s="86"/>
      <c r="AU558" s="84"/>
      <c r="AV558" s="84"/>
      <c r="AW558" s="84"/>
      <c r="AX558" s="84"/>
      <c r="AY558" s="84"/>
      <c r="AZ558" s="84"/>
      <c r="BA558" s="84"/>
      <c r="BB558" s="84"/>
      <c r="BC558" s="84"/>
      <c r="BD558" s="84"/>
      <c r="BE558" s="84"/>
      <c r="BF558" s="84"/>
      <c r="BG558" s="84"/>
      <c r="BH558" s="84"/>
      <c r="BI558" s="84"/>
      <c r="BJ558" s="84"/>
      <c r="BK558" s="84"/>
      <c r="BL558" s="84"/>
      <c r="BM558" s="84"/>
      <c r="BN558" s="84"/>
      <c r="BO558" s="84"/>
      <c r="BP558" s="84"/>
      <c r="BQ558" s="84"/>
      <c r="BR558" s="84"/>
      <c r="BS558" s="84"/>
      <c r="BT558" s="84"/>
      <c r="BU558" s="84"/>
      <c r="BV558" s="84"/>
      <c r="BW558" s="84"/>
      <c r="BX558" s="85"/>
      <c r="BY558" s="86"/>
      <c r="BZ558" s="84"/>
      <c r="CA558" s="84"/>
      <c r="CB558" s="84"/>
      <c r="CC558" s="84"/>
      <c r="CD558" s="84"/>
      <c r="CE558" s="84"/>
      <c r="CF558" s="84"/>
      <c r="CG558" s="84"/>
      <c r="CH558" s="84"/>
      <c r="CI558" s="84"/>
      <c r="CJ558" s="84"/>
      <c r="CK558" s="84"/>
      <c r="CL558" s="84"/>
      <c r="CM558" s="84"/>
      <c r="CN558" s="84"/>
      <c r="CO558" s="84"/>
      <c r="CP558" s="84"/>
      <c r="CQ558" s="84"/>
      <c r="CR558" s="84"/>
      <c r="CS558" s="84"/>
      <c r="CT558" s="84"/>
      <c r="CU558" s="84"/>
      <c r="CV558" s="84"/>
      <c r="CW558" s="84"/>
      <c r="CX558" s="84"/>
      <c r="CY558" s="84"/>
      <c r="CZ558" s="84"/>
      <c r="DA558" s="84"/>
      <c r="DB558" s="84"/>
      <c r="DC558" s="85"/>
    </row>
    <row r="559" customFormat="false" ht="36" hidden="true" customHeight="false" outlineLevel="0" collapsed="false">
      <c r="A559" s="87" t="n">
        <f aca="false">A558</f>
        <v>276</v>
      </c>
      <c r="B559" s="88" t="n">
        <f aca="false">B558</f>
        <v>110</v>
      </c>
      <c r="C559" s="89" t="str">
        <f aca="false">C558</f>
        <v>引継面談／会場見学 実施日登録(会場／企業選択)画面</v>
      </c>
      <c r="D559" s="90" t="str">
        <f aca="false">D558</f>
        <v>引継面談／会場見学 実施日登録(会場／企業選択)画面の新規作成</v>
      </c>
      <c r="E559" s="91" t="str">
        <f aca="false">E558</f>
        <v>管理者</v>
      </c>
      <c r="F559" s="91" t="str">
        <f aca="false">F558</f>
        <v>中級</v>
      </c>
      <c r="G559" s="91" t="str">
        <f aca="false">G558</f>
        <v>C</v>
      </c>
      <c r="H559" s="113" t="str">
        <f aca="false">H558</f>
        <v>設計</v>
      </c>
      <c r="I559" s="93" t="n">
        <f aca="false">I558</f>
        <v>3.7</v>
      </c>
      <c r="J559" s="94" t="s">
        <v>33</v>
      </c>
      <c r="K559" s="95"/>
      <c r="L559" s="96"/>
      <c r="M559" s="97" t="n">
        <f aca="false">M558</f>
        <v>0</v>
      </c>
      <c r="N559" s="98" t="n">
        <f aca="false">N558</f>
        <v>0</v>
      </c>
      <c r="O559" s="83"/>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5"/>
      <c r="AT559" s="86"/>
      <c r="AU559" s="84"/>
      <c r="AV559" s="84"/>
      <c r="AW559" s="84"/>
      <c r="AX559" s="84"/>
      <c r="AY559" s="84"/>
      <c r="AZ559" s="84"/>
      <c r="BA559" s="84"/>
      <c r="BB559" s="84"/>
      <c r="BC559" s="84"/>
      <c r="BD559" s="84"/>
      <c r="BE559" s="84"/>
      <c r="BF559" s="84"/>
      <c r="BG559" s="84"/>
      <c r="BH559" s="84"/>
      <c r="BI559" s="84"/>
      <c r="BJ559" s="84"/>
      <c r="BK559" s="84"/>
      <c r="BL559" s="84"/>
      <c r="BM559" s="84"/>
      <c r="BN559" s="84"/>
      <c r="BO559" s="84"/>
      <c r="BP559" s="84"/>
      <c r="BQ559" s="84"/>
      <c r="BR559" s="84"/>
      <c r="BS559" s="84"/>
      <c r="BT559" s="84"/>
      <c r="BU559" s="84"/>
      <c r="BV559" s="84"/>
      <c r="BW559" s="84"/>
      <c r="BX559" s="85"/>
      <c r="BY559" s="86"/>
      <c r="BZ559" s="84"/>
      <c r="CA559" s="84"/>
      <c r="CB559" s="84"/>
      <c r="CC559" s="84"/>
      <c r="CD559" s="84"/>
      <c r="CE559" s="84"/>
      <c r="CF559" s="84"/>
      <c r="CG559" s="84"/>
      <c r="CH559" s="84"/>
      <c r="CI559" s="84"/>
      <c r="CJ559" s="84"/>
      <c r="CK559" s="84"/>
      <c r="CL559" s="84"/>
      <c r="CM559" s="84"/>
      <c r="CN559" s="84"/>
      <c r="CO559" s="84"/>
      <c r="CP559" s="84"/>
      <c r="CQ559" s="84"/>
      <c r="CR559" s="84"/>
      <c r="CS559" s="84"/>
      <c r="CT559" s="84"/>
      <c r="CU559" s="84"/>
      <c r="CV559" s="84"/>
      <c r="CW559" s="84"/>
      <c r="CX559" s="84"/>
      <c r="CY559" s="84"/>
      <c r="CZ559" s="84"/>
      <c r="DA559" s="84"/>
      <c r="DB559" s="84"/>
      <c r="DC559" s="85"/>
    </row>
    <row r="560" customFormat="false" ht="36" hidden="true" customHeight="false" outlineLevel="0" collapsed="false">
      <c r="A560" s="70" t="n">
        <f aca="false">(ROW()-6)/2</f>
        <v>277</v>
      </c>
      <c r="B560" s="100" t="n">
        <f aca="false">B559</f>
        <v>110</v>
      </c>
      <c r="C560" s="101" t="str">
        <f aca="false">C559</f>
        <v>引継面談／会場見学 実施日登録(会場／企業選択)画面</v>
      </c>
      <c r="D560" s="102" t="str">
        <f aca="false">D559</f>
        <v>引継面談／会場見学 実施日登録(会場／企業選択)画面の新規作成</v>
      </c>
      <c r="E560" s="74" t="str">
        <f aca="false">E558</f>
        <v>管理者</v>
      </c>
      <c r="F560" s="74" t="str">
        <f aca="false">F558</f>
        <v>中級</v>
      </c>
      <c r="G560" s="74" t="str">
        <f aca="false">G558</f>
        <v>C</v>
      </c>
      <c r="H560" s="77" t="s">
        <v>31</v>
      </c>
      <c r="I560" s="78" t="n">
        <f aca="false">変更管理台帳!$AX116</f>
        <v>6.17142857142857</v>
      </c>
      <c r="J560" s="79" t="s">
        <v>32</v>
      </c>
      <c r="K560" s="81" t="n">
        <f aca="false">IF($L558&lt;&gt;"",WORKDAY($L558,1,祝日・休校日!$B$3:$B$62),"")</f>
        <v>45342</v>
      </c>
      <c r="L560" s="81" t="n">
        <f aca="false">IF($K560&lt;&gt;"",WORKDAY($K560,$I560 -0.11,祝日・休校日!$B$3:$B$62),"")</f>
        <v>45351</v>
      </c>
      <c r="M560" s="76" t="n">
        <f aca="false">M559</f>
        <v>0</v>
      </c>
      <c r="N560" s="82" t="n">
        <f aca="false">IF(MAX(O560:DC560)&lt;&gt;0,IF(MAX(O561:DC561)/MAX(O560:DC560)=1,1,MAX(O561:DC561)/MAX(O560:DC560)),0)</f>
        <v>0</v>
      </c>
      <c r="O560" s="83"/>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4"/>
      <c r="AN560" s="84"/>
      <c r="AO560" s="84"/>
      <c r="AP560" s="84"/>
      <c r="AQ560" s="84"/>
      <c r="AR560" s="84"/>
      <c r="AS560" s="85"/>
      <c r="AT560" s="86"/>
      <c r="AU560" s="84"/>
      <c r="AV560" s="84"/>
      <c r="AW560" s="84"/>
      <c r="AX560" s="84"/>
      <c r="AY560" s="84"/>
      <c r="AZ560" s="84"/>
      <c r="BA560" s="84"/>
      <c r="BB560" s="84"/>
      <c r="BC560" s="84"/>
      <c r="BD560" s="84"/>
      <c r="BE560" s="84"/>
      <c r="BF560" s="84"/>
      <c r="BG560" s="84"/>
      <c r="BH560" s="84"/>
      <c r="BI560" s="84"/>
      <c r="BJ560" s="84"/>
      <c r="BK560" s="84"/>
      <c r="BL560" s="84"/>
      <c r="BM560" s="84"/>
      <c r="BN560" s="84"/>
      <c r="BO560" s="84"/>
      <c r="BP560" s="84"/>
      <c r="BQ560" s="84"/>
      <c r="BR560" s="84"/>
      <c r="BS560" s="84"/>
      <c r="BT560" s="84"/>
      <c r="BU560" s="84"/>
      <c r="BV560" s="84"/>
      <c r="BW560" s="84"/>
      <c r="BX560" s="85"/>
      <c r="BY560" s="86"/>
      <c r="BZ560" s="84"/>
      <c r="CA560" s="84"/>
      <c r="CB560" s="84"/>
      <c r="CC560" s="84"/>
      <c r="CD560" s="84"/>
      <c r="CE560" s="84"/>
      <c r="CF560" s="84"/>
      <c r="CG560" s="84"/>
      <c r="CH560" s="84"/>
      <c r="CI560" s="84"/>
      <c r="CJ560" s="84"/>
      <c r="CK560" s="84"/>
      <c r="CL560" s="84"/>
      <c r="CM560" s="84"/>
      <c r="CN560" s="84"/>
      <c r="CO560" s="84"/>
      <c r="CP560" s="84"/>
      <c r="CQ560" s="84"/>
      <c r="CR560" s="84"/>
      <c r="CS560" s="84"/>
      <c r="CT560" s="84"/>
      <c r="CU560" s="84"/>
      <c r="CV560" s="84"/>
      <c r="CW560" s="84"/>
      <c r="CX560" s="84"/>
      <c r="CY560" s="84"/>
      <c r="CZ560" s="84"/>
      <c r="DA560" s="84"/>
      <c r="DB560" s="84"/>
      <c r="DC560" s="85"/>
    </row>
    <row r="561" customFormat="false" ht="36" hidden="true" customHeight="false" outlineLevel="0" collapsed="false">
      <c r="A561" s="87" t="n">
        <f aca="false">A560</f>
        <v>277</v>
      </c>
      <c r="B561" s="105" t="n">
        <f aca="false">B560</f>
        <v>110</v>
      </c>
      <c r="C561" s="106" t="str">
        <f aca="false">C560</f>
        <v>引継面談／会場見学 実施日登録(会場／企業選択)画面</v>
      </c>
      <c r="D561" s="107" t="str">
        <f aca="false">D560</f>
        <v>引継面談／会場見学 実施日登録(会場／企業選択)画面の新規作成</v>
      </c>
      <c r="E561" s="91" t="str">
        <f aca="false">E560</f>
        <v>管理者</v>
      </c>
      <c r="F561" s="91" t="str">
        <f aca="false">F560</f>
        <v>中級</v>
      </c>
      <c r="G561" s="91" t="str">
        <f aca="false">G560</f>
        <v>C</v>
      </c>
      <c r="H561" s="92" t="str">
        <f aca="false">H560</f>
        <v>製造</v>
      </c>
      <c r="I561" s="93" t="n">
        <f aca="false">I560</f>
        <v>6.17142857142857</v>
      </c>
      <c r="J561" s="94" t="s">
        <v>33</v>
      </c>
      <c r="K561" s="110"/>
      <c r="L561" s="96"/>
      <c r="M561" s="97" t="n">
        <f aca="false">M560</f>
        <v>0</v>
      </c>
      <c r="N561" s="98" t="n">
        <f aca="false">N560</f>
        <v>0</v>
      </c>
      <c r="O561" s="83"/>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5"/>
      <c r="AT561" s="86"/>
      <c r="AU561" s="84"/>
      <c r="AV561" s="84"/>
      <c r="AW561" s="84"/>
      <c r="AX561" s="84"/>
      <c r="AY561" s="84"/>
      <c r="AZ561" s="84"/>
      <c r="BA561" s="84"/>
      <c r="BB561" s="84"/>
      <c r="BC561" s="84"/>
      <c r="BD561" s="84"/>
      <c r="BE561" s="84"/>
      <c r="BF561" s="84"/>
      <c r="BG561" s="84"/>
      <c r="BH561" s="84"/>
      <c r="BI561" s="84"/>
      <c r="BJ561" s="84"/>
      <c r="BK561" s="84"/>
      <c r="BL561" s="84"/>
      <c r="BM561" s="84"/>
      <c r="BN561" s="84"/>
      <c r="BO561" s="84"/>
      <c r="BP561" s="84"/>
      <c r="BQ561" s="84"/>
      <c r="BR561" s="84"/>
      <c r="BS561" s="84"/>
      <c r="BT561" s="84"/>
      <c r="BU561" s="84"/>
      <c r="BV561" s="84"/>
      <c r="BW561" s="84"/>
      <c r="BX561" s="85"/>
      <c r="BY561" s="86"/>
      <c r="BZ561" s="84"/>
      <c r="CA561" s="84"/>
      <c r="CB561" s="84"/>
      <c r="CC561" s="84"/>
      <c r="CD561" s="84"/>
      <c r="CE561" s="84"/>
      <c r="CF561" s="84"/>
      <c r="CG561" s="84"/>
      <c r="CH561" s="84"/>
      <c r="CI561" s="84"/>
      <c r="CJ561" s="84"/>
      <c r="CK561" s="84"/>
      <c r="CL561" s="84"/>
      <c r="CM561" s="84"/>
      <c r="CN561" s="84"/>
      <c r="CO561" s="84"/>
      <c r="CP561" s="84"/>
      <c r="CQ561" s="84"/>
      <c r="CR561" s="84"/>
      <c r="CS561" s="84"/>
      <c r="CT561" s="84"/>
      <c r="CU561" s="84"/>
      <c r="CV561" s="84"/>
      <c r="CW561" s="84"/>
      <c r="CX561" s="84"/>
      <c r="CY561" s="84"/>
      <c r="CZ561" s="84"/>
      <c r="DA561" s="84"/>
      <c r="DB561" s="84"/>
      <c r="DC561" s="85"/>
    </row>
    <row r="562" customFormat="false" ht="36" hidden="true" customHeight="false" outlineLevel="0" collapsed="false">
      <c r="A562" s="99" t="n">
        <f aca="false">(ROW()-6)/2</f>
        <v>278</v>
      </c>
      <c r="B562" s="100" t="n">
        <f aca="false">B561</f>
        <v>110</v>
      </c>
      <c r="C562" s="101" t="str">
        <f aca="false">C561</f>
        <v>引継面談／会場見学 実施日登録(会場／企業選択)画面</v>
      </c>
      <c r="D562" s="102" t="str">
        <f aca="false">D561</f>
        <v>引継面談／会場見学 実施日登録(会場／企業選択)画面の新規作成</v>
      </c>
      <c r="E562" s="74" t="str">
        <f aca="false">E560</f>
        <v>管理者</v>
      </c>
      <c r="F562" s="74" t="str">
        <f aca="false">F560</f>
        <v>中級</v>
      </c>
      <c r="G562" s="74" t="str">
        <f aca="false">G560</f>
        <v>C</v>
      </c>
      <c r="H562" s="103" t="s">
        <v>34</v>
      </c>
      <c r="I562" s="78" t="n">
        <f aca="false">変更管理台帳!$BW116</f>
        <v>3.12857142857143</v>
      </c>
      <c r="J562" s="79" t="s">
        <v>32</v>
      </c>
      <c r="K562" s="81" t="n">
        <f aca="false">IF($L560&lt;&gt;"",WORKDAY($L560,1,祝日・休校日!$B$3:$B$62),"")</f>
        <v>45352</v>
      </c>
      <c r="L562" s="81" t="n">
        <f aca="false">IF($K562&lt;&gt;"",WORKDAY($K562,$I562 -0.11,祝日・休校日!$B$3:$B$62),"")</f>
        <v>45357</v>
      </c>
      <c r="M562" s="76" t="n">
        <f aca="false">M561</f>
        <v>0</v>
      </c>
      <c r="N562" s="82" t="n">
        <f aca="false">IF(MAX(O562:DC562)&lt;&gt;0,IF(MAX(O563:DC563)/MAX(O562:DC562)=1,1,MAX(O563:DC563)/MAX(O562:DC562)),0)</f>
        <v>0</v>
      </c>
      <c r="O562" s="83"/>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5"/>
      <c r="AT562" s="86"/>
      <c r="AU562" s="84"/>
      <c r="AV562" s="84"/>
      <c r="AW562" s="84"/>
      <c r="AX562" s="84"/>
      <c r="AY562" s="84"/>
      <c r="AZ562" s="84"/>
      <c r="BA562" s="84"/>
      <c r="BB562" s="84"/>
      <c r="BC562" s="84"/>
      <c r="BD562" s="84"/>
      <c r="BE562" s="84"/>
      <c r="BF562" s="84"/>
      <c r="BG562" s="84"/>
      <c r="BH562" s="84"/>
      <c r="BI562" s="84"/>
      <c r="BJ562" s="84"/>
      <c r="BK562" s="84"/>
      <c r="BL562" s="84"/>
      <c r="BM562" s="84"/>
      <c r="BN562" s="84"/>
      <c r="BO562" s="84"/>
      <c r="BP562" s="84"/>
      <c r="BQ562" s="84"/>
      <c r="BR562" s="84"/>
      <c r="BS562" s="84"/>
      <c r="BT562" s="84"/>
      <c r="BU562" s="84"/>
      <c r="BV562" s="84"/>
      <c r="BW562" s="84"/>
      <c r="BX562" s="85"/>
      <c r="BY562" s="86"/>
      <c r="BZ562" s="84"/>
      <c r="CA562" s="84"/>
      <c r="CB562" s="84"/>
      <c r="CC562" s="84"/>
      <c r="CD562" s="84"/>
      <c r="CE562" s="84"/>
      <c r="CF562" s="84"/>
      <c r="CG562" s="84"/>
      <c r="CH562" s="84"/>
      <c r="CI562" s="84"/>
      <c r="CJ562" s="84"/>
      <c r="CK562" s="84"/>
      <c r="CL562" s="84"/>
      <c r="CM562" s="84"/>
      <c r="CN562" s="84"/>
      <c r="CO562" s="84"/>
      <c r="CP562" s="84"/>
      <c r="CQ562" s="84"/>
      <c r="CR562" s="84"/>
      <c r="CS562" s="84"/>
      <c r="CT562" s="84"/>
      <c r="CU562" s="84"/>
      <c r="CV562" s="84"/>
      <c r="CW562" s="84"/>
      <c r="CX562" s="84"/>
      <c r="CY562" s="84"/>
      <c r="CZ562" s="84"/>
      <c r="DA562" s="84"/>
      <c r="DB562" s="84"/>
      <c r="DC562" s="85"/>
    </row>
    <row r="563" customFormat="false" ht="36" hidden="true" customHeight="false" outlineLevel="0" collapsed="false">
      <c r="A563" s="104" t="n">
        <f aca="false">A562</f>
        <v>278</v>
      </c>
      <c r="B563" s="105" t="n">
        <f aca="false">B562</f>
        <v>110</v>
      </c>
      <c r="C563" s="106" t="str">
        <f aca="false">C562</f>
        <v>引継面談／会場見学 実施日登録(会場／企業選択)画面</v>
      </c>
      <c r="D563" s="107" t="str">
        <f aca="false">D562</f>
        <v>引継面談／会場見学 実施日登録(会場／企業選択)画面の新規作成</v>
      </c>
      <c r="E563" s="91" t="str">
        <f aca="false">E562</f>
        <v>管理者</v>
      </c>
      <c r="F563" s="91" t="str">
        <f aca="false">F562</f>
        <v>中級</v>
      </c>
      <c r="G563" s="91" t="str">
        <f aca="false">G562</f>
        <v>C</v>
      </c>
      <c r="H563" s="108" t="str">
        <f aca="false">H562</f>
        <v>試験</v>
      </c>
      <c r="I563" s="109" t="n">
        <f aca="false">I562</f>
        <v>3.12857142857143</v>
      </c>
      <c r="J563" s="94" t="s">
        <v>33</v>
      </c>
      <c r="K563" s="110"/>
      <c r="L563" s="96"/>
      <c r="M563" s="97" t="n">
        <f aca="false">M562</f>
        <v>0</v>
      </c>
      <c r="N563" s="98" t="n">
        <f aca="false">N562</f>
        <v>0</v>
      </c>
      <c r="O563" s="83"/>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5"/>
      <c r="AT563" s="86"/>
      <c r="AU563" s="84"/>
      <c r="AV563" s="84"/>
      <c r="AW563" s="84"/>
      <c r="AX563" s="84"/>
      <c r="AY563" s="84"/>
      <c r="AZ563" s="84"/>
      <c r="BA563" s="84"/>
      <c r="BB563" s="84"/>
      <c r="BC563" s="84"/>
      <c r="BD563" s="84"/>
      <c r="BE563" s="84"/>
      <c r="BF563" s="84"/>
      <c r="BG563" s="84"/>
      <c r="BH563" s="84"/>
      <c r="BI563" s="84"/>
      <c r="BJ563" s="84"/>
      <c r="BK563" s="84"/>
      <c r="BL563" s="84"/>
      <c r="BM563" s="84"/>
      <c r="BN563" s="84"/>
      <c r="BO563" s="84"/>
      <c r="BP563" s="84"/>
      <c r="BQ563" s="84"/>
      <c r="BR563" s="84"/>
      <c r="BS563" s="84"/>
      <c r="BT563" s="84"/>
      <c r="BU563" s="84"/>
      <c r="BV563" s="84"/>
      <c r="BW563" s="84"/>
      <c r="BX563" s="85"/>
      <c r="BY563" s="86"/>
      <c r="BZ563" s="84"/>
      <c r="CA563" s="84"/>
      <c r="CB563" s="84"/>
      <c r="CC563" s="84"/>
      <c r="CD563" s="84"/>
      <c r="CE563" s="84"/>
      <c r="CF563" s="84"/>
      <c r="CG563" s="84"/>
      <c r="CH563" s="84"/>
      <c r="CI563" s="84"/>
      <c r="CJ563" s="84"/>
      <c r="CK563" s="84"/>
      <c r="CL563" s="84"/>
      <c r="CM563" s="84"/>
      <c r="CN563" s="84"/>
      <c r="CO563" s="84"/>
      <c r="CP563" s="84"/>
      <c r="CQ563" s="84"/>
      <c r="CR563" s="84"/>
      <c r="CS563" s="84"/>
      <c r="CT563" s="84"/>
      <c r="CU563" s="84"/>
      <c r="CV563" s="84"/>
      <c r="CW563" s="84"/>
      <c r="CX563" s="84"/>
      <c r="CY563" s="84"/>
      <c r="CZ563" s="84"/>
      <c r="DA563" s="84"/>
      <c r="DB563" s="84"/>
      <c r="DC563" s="85"/>
    </row>
    <row r="564" customFormat="false" ht="24" hidden="true" customHeight="false" outlineLevel="0" collapsed="false">
      <c r="A564" s="70" t="n">
        <f aca="false">(ROW()-6)/2</f>
        <v>279</v>
      </c>
      <c r="B564" s="71" t="n">
        <f aca="false">変更管理台帳!$A117</f>
        <v>111</v>
      </c>
      <c r="C564" s="72" t="str">
        <f aca="false">変更管理台帳!$B117</f>
        <v>引継面談／会場見学 実施日登録(日程登録)画面</v>
      </c>
      <c r="D564" s="73" t="str">
        <f aca="false">変更管理台帳!$C117</f>
        <v>引継面談／会場見学 実施日登録(日程登録)画面の新規作成</v>
      </c>
      <c r="E564" s="74" t="str">
        <f aca="false">変更管理台帳!$G117</f>
        <v>管理者</v>
      </c>
      <c r="F564" s="75" t="str">
        <f aca="false">変更管理台帳!$K117</f>
        <v>中級</v>
      </c>
      <c r="G564" s="76" t="n">
        <f aca="false">変更管理台帳!$L117</f>
        <v>0</v>
      </c>
      <c r="H564" s="112" t="s">
        <v>36</v>
      </c>
      <c r="I564" s="78" t="n">
        <f aca="false">変更管理台帳!$AE117</f>
        <v>2.75714285714286</v>
      </c>
      <c r="J564" s="79" t="s">
        <v>32</v>
      </c>
      <c r="K564" s="80"/>
      <c r="L564" s="81" t="str">
        <f aca="false">IF($K564&lt;&gt;"",WORKDAY($K564,$I564 -0.11,祝日・休校日!$B$3:$B$62),"")</f>
        <v/>
      </c>
      <c r="M564" s="76"/>
      <c r="N564" s="82" t="n">
        <f aca="false">IF(MAX(O564:DC564)&lt;&gt;0,IF(MAX(O565:DC565)/MAX(O564:DC564)=1,1,MAX(O565:DC565)/MAX(O564:DC564)),0)</f>
        <v>0</v>
      </c>
      <c r="O564" s="83"/>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5"/>
      <c r="AT564" s="86"/>
      <c r="AU564" s="84"/>
      <c r="AV564" s="84"/>
      <c r="AW564" s="84"/>
      <c r="AX564" s="84"/>
      <c r="AY564" s="84"/>
      <c r="AZ564" s="84"/>
      <c r="BA564" s="84"/>
      <c r="BB564" s="84"/>
      <c r="BC564" s="84"/>
      <c r="BD564" s="84"/>
      <c r="BE564" s="84"/>
      <c r="BF564" s="84"/>
      <c r="BG564" s="84"/>
      <c r="BH564" s="84"/>
      <c r="BI564" s="84"/>
      <c r="BJ564" s="84"/>
      <c r="BK564" s="84"/>
      <c r="BL564" s="84"/>
      <c r="BM564" s="84"/>
      <c r="BN564" s="84"/>
      <c r="BO564" s="84"/>
      <c r="BP564" s="84"/>
      <c r="BQ564" s="84"/>
      <c r="BR564" s="84"/>
      <c r="BS564" s="84"/>
      <c r="BT564" s="84"/>
      <c r="BU564" s="84"/>
      <c r="BV564" s="84"/>
      <c r="BW564" s="84"/>
      <c r="BX564" s="85"/>
      <c r="BY564" s="86"/>
      <c r="BZ564" s="84"/>
      <c r="CA564" s="84"/>
      <c r="CB564" s="84"/>
      <c r="CC564" s="84"/>
      <c r="CD564" s="84"/>
      <c r="CE564" s="84"/>
      <c r="CF564" s="84"/>
      <c r="CG564" s="84"/>
      <c r="CH564" s="84"/>
      <c r="CI564" s="84"/>
      <c r="CJ564" s="84"/>
      <c r="CK564" s="84"/>
      <c r="CL564" s="84"/>
      <c r="CM564" s="84"/>
      <c r="CN564" s="84"/>
      <c r="CO564" s="84"/>
      <c r="CP564" s="84"/>
      <c r="CQ564" s="84"/>
      <c r="CR564" s="84"/>
      <c r="CS564" s="84"/>
      <c r="CT564" s="84"/>
      <c r="CU564" s="84"/>
      <c r="CV564" s="84"/>
      <c r="CW564" s="84"/>
      <c r="CX564" s="84"/>
      <c r="CY564" s="84"/>
      <c r="CZ564" s="84"/>
      <c r="DA564" s="84"/>
      <c r="DB564" s="84"/>
      <c r="DC564" s="85"/>
    </row>
    <row r="565" customFormat="false" ht="24" hidden="true" customHeight="false" outlineLevel="0" collapsed="false">
      <c r="A565" s="87" t="n">
        <f aca="false">A564</f>
        <v>279</v>
      </c>
      <c r="B565" s="88" t="n">
        <f aca="false">B564</f>
        <v>111</v>
      </c>
      <c r="C565" s="89" t="str">
        <f aca="false">C564</f>
        <v>引継面談／会場見学 実施日登録(日程登録)画面</v>
      </c>
      <c r="D565" s="90" t="str">
        <f aca="false">D564</f>
        <v>引継面談／会場見学 実施日登録(日程登録)画面の新規作成</v>
      </c>
      <c r="E565" s="91" t="str">
        <f aca="false">E564</f>
        <v>管理者</v>
      </c>
      <c r="F565" s="91" t="str">
        <f aca="false">F564</f>
        <v>中級</v>
      </c>
      <c r="G565" s="91" t="n">
        <f aca="false">G564</f>
        <v>0</v>
      </c>
      <c r="H565" s="113" t="str">
        <f aca="false">H564</f>
        <v>設計</v>
      </c>
      <c r="I565" s="93" t="n">
        <f aca="false">I564</f>
        <v>2.75714285714286</v>
      </c>
      <c r="J565" s="94" t="s">
        <v>33</v>
      </c>
      <c r="K565" s="95"/>
      <c r="L565" s="96"/>
      <c r="M565" s="97" t="n">
        <f aca="false">M564</f>
        <v>0</v>
      </c>
      <c r="N565" s="98" t="n">
        <f aca="false">N564</f>
        <v>0</v>
      </c>
      <c r="O565" s="83"/>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5"/>
      <c r="AT565" s="86"/>
      <c r="AU565" s="84"/>
      <c r="AV565" s="84"/>
      <c r="AW565" s="84"/>
      <c r="AX565" s="84"/>
      <c r="AY565" s="84"/>
      <c r="AZ565" s="84"/>
      <c r="BA565" s="84"/>
      <c r="BB565" s="84"/>
      <c r="BC565" s="84"/>
      <c r="BD565" s="84"/>
      <c r="BE565" s="84"/>
      <c r="BF565" s="84"/>
      <c r="BG565" s="84"/>
      <c r="BH565" s="84"/>
      <c r="BI565" s="84"/>
      <c r="BJ565" s="84"/>
      <c r="BK565" s="84"/>
      <c r="BL565" s="84"/>
      <c r="BM565" s="84"/>
      <c r="BN565" s="84"/>
      <c r="BO565" s="84"/>
      <c r="BP565" s="84"/>
      <c r="BQ565" s="84"/>
      <c r="BR565" s="84"/>
      <c r="BS565" s="84"/>
      <c r="BT565" s="84"/>
      <c r="BU565" s="84"/>
      <c r="BV565" s="84"/>
      <c r="BW565" s="84"/>
      <c r="BX565" s="85"/>
      <c r="BY565" s="86"/>
      <c r="BZ565" s="84"/>
      <c r="CA565" s="84"/>
      <c r="CB565" s="84"/>
      <c r="CC565" s="84"/>
      <c r="CD565" s="84"/>
      <c r="CE565" s="84"/>
      <c r="CF565" s="84"/>
      <c r="CG565" s="84"/>
      <c r="CH565" s="84"/>
      <c r="CI565" s="84"/>
      <c r="CJ565" s="84"/>
      <c r="CK565" s="84"/>
      <c r="CL565" s="84"/>
      <c r="CM565" s="84"/>
      <c r="CN565" s="84"/>
      <c r="CO565" s="84"/>
      <c r="CP565" s="84"/>
      <c r="CQ565" s="84"/>
      <c r="CR565" s="84"/>
      <c r="CS565" s="84"/>
      <c r="CT565" s="84"/>
      <c r="CU565" s="84"/>
      <c r="CV565" s="84"/>
      <c r="CW565" s="84"/>
      <c r="CX565" s="84"/>
      <c r="CY565" s="84"/>
      <c r="CZ565" s="84"/>
      <c r="DA565" s="84"/>
      <c r="DB565" s="84"/>
      <c r="DC565" s="85"/>
    </row>
    <row r="566" customFormat="false" ht="24" hidden="true" customHeight="false" outlineLevel="0" collapsed="false">
      <c r="A566" s="70" t="n">
        <f aca="false">(ROW()-6)/2</f>
        <v>280</v>
      </c>
      <c r="B566" s="100" t="n">
        <f aca="false">B565</f>
        <v>111</v>
      </c>
      <c r="C566" s="101" t="str">
        <f aca="false">C565</f>
        <v>引継面談／会場見学 実施日登録(日程登録)画面</v>
      </c>
      <c r="D566" s="102" t="str">
        <f aca="false">D565</f>
        <v>引継面談／会場見学 実施日登録(日程登録)画面の新規作成</v>
      </c>
      <c r="E566" s="74" t="str">
        <f aca="false">E564</f>
        <v>管理者</v>
      </c>
      <c r="F566" s="74" t="str">
        <f aca="false">F564</f>
        <v>中級</v>
      </c>
      <c r="G566" s="74" t="n">
        <f aca="false">G564</f>
        <v>0</v>
      </c>
      <c r="H566" s="77" t="s">
        <v>31</v>
      </c>
      <c r="I566" s="78" t="n">
        <f aca="false">変更管理台帳!$AX117</f>
        <v>5.82857142857143</v>
      </c>
      <c r="J566" s="79" t="s">
        <v>32</v>
      </c>
      <c r="K566" s="81" t="str">
        <f aca="false">IF($L564&lt;&gt;"",WORKDAY($L564,1,祝日・休校日!$B$3:$B$62),"")</f>
        <v/>
      </c>
      <c r="L566" s="81" t="str">
        <f aca="false">IF($K566&lt;&gt;"",WORKDAY($K566,$I566 -0.11,祝日・休校日!$B$3:$B$62),"")</f>
        <v/>
      </c>
      <c r="M566" s="76" t="n">
        <f aca="false">M565</f>
        <v>0</v>
      </c>
      <c r="N566" s="82" t="n">
        <f aca="false">IF(MAX(O566:DC566)&lt;&gt;0,IF(MAX(O567:DC567)/MAX(O566:DC566)=1,1,MAX(O567:DC567)/MAX(O566:DC566)),0)</f>
        <v>0</v>
      </c>
      <c r="O566" s="83"/>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5"/>
      <c r="AT566" s="86"/>
      <c r="AU566" s="84"/>
      <c r="AV566" s="84"/>
      <c r="AW566" s="84"/>
      <c r="AX566" s="84"/>
      <c r="AY566" s="84"/>
      <c r="AZ566" s="84"/>
      <c r="BA566" s="84"/>
      <c r="BB566" s="84"/>
      <c r="BC566" s="84"/>
      <c r="BD566" s="84"/>
      <c r="BE566" s="84"/>
      <c r="BF566" s="84"/>
      <c r="BG566" s="84"/>
      <c r="BH566" s="84"/>
      <c r="BI566" s="84"/>
      <c r="BJ566" s="84"/>
      <c r="BK566" s="84"/>
      <c r="BL566" s="84"/>
      <c r="BM566" s="84"/>
      <c r="BN566" s="84"/>
      <c r="BO566" s="84"/>
      <c r="BP566" s="84"/>
      <c r="BQ566" s="84"/>
      <c r="BR566" s="84"/>
      <c r="BS566" s="84"/>
      <c r="BT566" s="84"/>
      <c r="BU566" s="84"/>
      <c r="BV566" s="84"/>
      <c r="BW566" s="84"/>
      <c r="BX566" s="85"/>
      <c r="BY566" s="86"/>
      <c r="BZ566" s="84"/>
      <c r="CA566" s="84"/>
      <c r="CB566" s="84"/>
      <c r="CC566" s="84"/>
      <c r="CD566" s="84"/>
      <c r="CE566" s="84"/>
      <c r="CF566" s="84"/>
      <c r="CG566" s="84"/>
      <c r="CH566" s="84"/>
      <c r="CI566" s="84"/>
      <c r="CJ566" s="84"/>
      <c r="CK566" s="84"/>
      <c r="CL566" s="84"/>
      <c r="CM566" s="84"/>
      <c r="CN566" s="84"/>
      <c r="CO566" s="84"/>
      <c r="CP566" s="84"/>
      <c r="CQ566" s="84"/>
      <c r="CR566" s="84"/>
      <c r="CS566" s="84"/>
      <c r="CT566" s="84"/>
      <c r="CU566" s="84"/>
      <c r="CV566" s="84"/>
      <c r="CW566" s="84"/>
      <c r="CX566" s="84"/>
      <c r="CY566" s="84"/>
      <c r="CZ566" s="84"/>
      <c r="DA566" s="84"/>
      <c r="DB566" s="84"/>
      <c r="DC566" s="85"/>
    </row>
    <row r="567" customFormat="false" ht="24" hidden="true" customHeight="false" outlineLevel="0" collapsed="false">
      <c r="A567" s="87" t="n">
        <f aca="false">A566</f>
        <v>280</v>
      </c>
      <c r="B567" s="105" t="n">
        <f aca="false">B566</f>
        <v>111</v>
      </c>
      <c r="C567" s="106" t="str">
        <f aca="false">C566</f>
        <v>引継面談／会場見学 実施日登録(日程登録)画面</v>
      </c>
      <c r="D567" s="107" t="str">
        <f aca="false">D566</f>
        <v>引継面談／会場見学 実施日登録(日程登録)画面の新規作成</v>
      </c>
      <c r="E567" s="91" t="str">
        <f aca="false">E566</f>
        <v>管理者</v>
      </c>
      <c r="F567" s="91" t="str">
        <f aca="false">F566</f>
        <v>中級</v>
      </c>
      <c r="G567" s="91" t="n">
        <f aca="false">G566</f>
        <v>0</v>
      </c>
      <c r="H567" s="92" t="str">
        <f aca="false">H566</f>
        <v>製造</v>
      </c>
      <c r="I567" s="93" t="n">
        <f aca="false">I566</f>
        <v>5.82857142857143</v>
      </c>
      <c r="J567" s="94" t="s">
        <v>33</v>
      </c>
      <c r="K567" s="110"/>
      <c r="L567" s="96"/>
      <c r="M567" s="97" t="n">
        <f aca="false">M566</f>
        <v>0</v>
      </c>
      <c r="N567" s="98" t="n">
        <f aca="false">N566</f>
        <v>0</v>
      </c>
      <c r="O567" s="83"/>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5"/>
      <c r="AT567" s="86"/>
      <c r="AU567" s="84"/>
      <c r="AV567" s="84"/>
      <c r="AW567" s="84"/>
      <c r="AX567" s="84"/>
      <c r="AY567" s="84"/>
      <c r="AZ567" s="84"/>
      <c r="BA567" s="84"/>
      <c r="BB567" s="84"/>
      <c r="BC567" s="84"/>
      <c r="BD567" s="84"/>
      <c r="BE567" s="84"/>
      <c r="BF567" s="84"/>
      <c r="BG567" s="84"/>
      <c r="BH567" s="84"/>
      <c r="BI567" s="84"/>
      <c r="BJ567" s="84"/>
      <c r="BK567" s="84"/>
      <c r="BL567" s="84"/>
      <c r="BM567" s="84"/>
      <c r="BN567" s="84"/>
      <c r="BO567" s="84"/>
      <c r="BP567" s="84"/>
      <c r="BQ567" s="84"/>
      <c r="BR567" s="84"/>
      <c r="BS567" s="84"/>
      <c r="BT567" s="84"/>
      <c r="BU567" s="84"/>
      <c r="BV567" s="84"/>
      <c r="BW567" s="84"/>
      <c r="BX567" s="85"/>
      <c r="BY567" s="86"/>
      <c r="BZ567" s="84"/>
      <c r="CA567" s="84"/>
      <c r="CB567" s="84"/>
      <c r="CC567" s="84"/>
      <c r="CD567" s="84"/>
      <c r="CE567" s="84"/>
      <c r="CF567" s="84"/>
      <c r="CG567" s="84"/>
      <c r="CH567" s="84"/>
      <c r="CI567" s="84"/>
      <c r="CJ567" s="84"/>
      <c r="CK567" s="84"/>
      <c r="CL567" s="84"/>
      <c r="CM567" s="84"/>
      <c r="CN567" s="84"/>
      <c r="CO567" s="84"/>
      <c r="CP567" s="84"/>
      <c r="CQ567" s="84"/>
      <c r="CR567" s="84"/>
      <c r="CS567" s="84"/>
      <c r="CT567" s="84"/>
      <c r="CU567" s="84"/>
      <c r="CV567" s="84"/>
      <c r="CW567" s="84"/>
      <c r="CX567" s="84"/>
      <c r="CY567" s="84"/>
      <c r="CZ567" s="84"/>
      <c r="DA567" s="84"/>
      <c r="DB567" s="84"/>
      <c r="DC567" s="85"/>
    </row>
    <row r="568" customFormat="false" ht="24" hidden="true" customHeight="false" outlineLevel="0" collapsed="false">
      <c r="A568" s="99" t="n">
        <f aca="false">(ROW()-6)/2</f>
        <v>281</v>
      </c>
      <c r="B568" s="100" t="n">
        <f aca="false">B567</f>
        <v>111</v>
      </c>
      <c r="C568" s="101" t="str">
        <f aca="false">C567</f>
        <v>引継面談／会場見学 実施日登録(日程登録)画面</v>
      </c>
      <c r="D568" s="102" t="str">
        <f aca="false">D567</f>
        <v>引継面談／会場見学 実施日登録(日程登録)画面の新規作成</v>
      </c>
      <c r="E568" s="74" t="str">
        <f aca="false">E566</f>
        <v>管理者</v>
      </c>
      <c r="F568" s="74" t="str">
        <f aca="false">F566</f>
        <v>中級</v>
      </c>
      <c r="G568" s="74" t="n">
        <f aca="false">G566</f>
        <v>0</v>
      </c>
      <c r="H568" s="103" t="s">
        <v>34</v>
      </c>
      <c r="I568" s="78" t="n">
        <f aca="false">変更管理台帳!$BW117</f>
        <v>4.4</v>
      </c>
      <c r="J568" s="79" t="s">
        <v>32</v>
      </c>
      <c r="K568" s="81" t="str">
        <f aca="false">IF($L566&lt;&gt;"",WORKDAY($L566,1,祝日・休校日!$B$3:$B$62),"")</f>
        <v/>
      </c>
      <c r="L568" s="81" t="str">
        <f aca="false">IF($K568&lt;&gt;"",WORKDAY($K568,$I568 -0.11,祝日・休校日!$B$3:$B$62),"")</f>
        <v/>
      </c>
      <c r="M568" s="76" t="n">
        <f aca="false">M567</f>
        <v>0</v>
      </c>
      <c r="N568" s="82" t="n">
        <f aca="false">IF(MAX(O568:DC568)&lt;&gt;0,IF(MAX(O569:DC569)/MAX(O568:DC568)=1,1,MAX(O569:DC569)/MAX(O568:DC568)),0)</f>
        <v>0</v>
      </c>
      <c r="O568" s="83"/>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5"/>
      <c r="AT568" s="86"/>
      <c r="AU568" s="84"/>
      <c r="AV568" s="84"/>
      <c r="AW568" s="84"/>
      <c r="AX568" s="84"/>
      <c r="AY568" s="84"/>
      <c r="AZ568" s="84"/>
      <c r="BA568" s="84"/>
      <c r="BB568" s="84"/>
      <c r="BC568" s="84"/>
      <c r="BD568" s="84"/>
      <c r="BE568" s="84"/>
      <c r="BF568" s="84"/>
      <c r="BG568" s="84"/>
      <c r="BH568" s="84"/>
      <c r="BI568" s="84"/>
      <c r="BJ568" s="84"/>
      <c r="BK568" s="84"/>
      <c r="BL568" s="84"/>
      <c r="BM568" s="84"/>
      <c r="BN568" s="84"/>
      <c r="BO568" s="84"/>
      <c r="BP568" s="84"/>
      <c r="BQ568" s="84"/>
      <c r="BR568" s="84"/>
      <c r="BS568" s="84"/>
      <c r="BT568" s="84"/>
      <c r="BU568" s="84"/>
      <c r="BV568" s="84"/>
      <c r="BW568" s="84"/>
      <c r="BX568" s="85"/>
      <c r="BY568" s="86"/>
      <c r="BZ568" s="84"/>
      <c r="CA568" s="84"/>
      <c r="CB568" s="84"/>
      <c r="CC568" s="84"/>
      <c r="CD568" s="84"/>
      <c r="CE568" s="84"/>
      <c r="CF568" s="84"/>
      <c r="CG568" s="84"/>
      <c r="CH568" s="84"/>
      <c r="CI568" s="84"/>
      <c r="CJ568" s="84"/>
      <c r="CK568" s="84"/>
      <c r="CL568" s="84"/>
      <c r="CM568" s="84"/>
      <c r="CN568" s="84"/>
      <c r="CO568" s="84"/>
      <c r="CP568" s="84"/>
      <c r="CQ568" s="84"/>
      <c r="CR568" s="84"/>
      <c r="CS568" s="84"/>
      <c r="CT568" s="84"/>
      <c r="CU568" s="84"/>
      <c r="CV568" s="84"/>
      <c r="CW568" s="84"/>
      <c r="CX568" s="84"/>
      <c r="CY568" s="84"/>
      <c r="CZ568" s="84"/>
      <c r="DA568" s="84"/>
      <c r="DB568" s="84"/>
      <c r="DC568" s="85"/>
    </row>
    <row r="569" customFormat="false" ht="24" hidden="true" customHeight="false" outlineLevel="0" collapsed="false">
      <c r="A569" s="104" t="n">
        <f aca="false">A568</f>
        <v>281</v>
      </c>
      <c r="B569" s="105" t="n">
        <f aca="false">B568</f>
        <v>111</v>
      </c>
      <c r="C569" s="106" t="str">
        <f aca="false">C568</f>
        <v>引継面談／会場見学 実施日登録(日程登録)画面</v>
      </c>
      <c r="D569" s="107" t="str">
        <f aca="false">D568</f>
        <v>引継面談／会場見学 実施日登録(日程登録)画面の新規作成</v>
      </c>
      <c r="E569" s="91" t="str">
        <f aca="false">E568</f>
        <v>管理者</v>
      </c>
      <c r="F569" s="91" t="str">
        <f aca="false">F568</f>
        <v>中級</v>
      </c>
      <c r="G569" s="91" t="n">
        <f aca="false">G568</f>
        <v>0</v>
      </c>
      <c r="H569" s="108" t="str">
        <f aca="false">H568</f>
        <v>試験</v>
      </c>
      <c r="I569" s="109" t="n">
        <f aca="false">I568</f>
        <v>4.4</v>
      </c>
      <c r="J569" s="94" t="s">
        <v>33</v>
      </c>
      <c r="K569" s="110"/>
      <c r="L569" s="96"/>
      <c r="M569" s="97" t="n">
        <f aca="false">M568</f>
        <v>0</v>
      </c>
      <c r="N569" s="98" t="n">
        <f aca="false">N568</f>
        <v>0</v>
      </c>
      <c r="O569" s="83"/>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4"/>
      <c r="AN569" s="84"/>
      <c r="AO569" s="84"/>
      <c r="AP569" s="84"/>
      <c r="AQ569" s="84"/>
      <c r="AR569" s="84"/>
      <c r="AS569" s="85"/>
      <c r="AT569" s="86"/>
      <c r="AU569" s="84"/>
      <c r="AV569" s="84"/>
      <c r="AW569" s="84"/>
      <c r="AX569" s="84"/>
      <c r="AY569" s="84"/>
      <c r="AZ569" s="84"/>
      <c r="BA569" s="84"/>
      <c r="BB569" s="84"/>
      <c r="BC569" s="84"/>
      <c r="BD569" s="84"/>
      <c r="BE569" s="84"/>
      <c r="BF569" s="84"/>
      <c r="BG569" s="84"/>
      <c r="BH569" s="84"/>
      <c r="BI569" s="84"/>
      <c r="BJ569" s="84"/>
      <c r="BK569" s="84"/>
      <c r="BL569" s="84"/>
      <c r="BM569" s="84"/>
      <c r="BN569" s="84"/>
      <c r="BO569" s="84"/>
      <c r="BP569" s="84"/>
      <c r="BQ569" s="84"/>
      <c r="BR569" s="84"/>
      <c r="BS569" s="84"/>
      <c r="BT569" s="84"/>
      <c r="BU569" s="84"/>
      <c r="BV569" s="84"/>
      <c r="BW569" s="84"/>
      <c r="BX569" s="85"/>
      <c r="BY569" s="86"/>
      <c r="BZ569" s="84"/>
      <c r="CA569" s="84"/>
      <c r="CB569" s="84"/>
      <c r="CC569" s="84"/>
      <c r="CD569" s="84"/>
      <c r="CE569" s="84"/>
      <c r="CF569" s="84"/>
      <c r="CG569" s="84"/>
      <c r="CH569" s="84"/>
      <c r="CI569" s="84"/>
      <c r="CJ569" s="84"/>
      <c r="CK569" s="84"/>
      <c r="CL569" s="84"/>
      <c r="CM569" s="84"/>
      <c r="CN569" s="84"/>
      <c r="CO569" s="84"/>
      <c r="CP569" s="84"/>
      <c r="CQ569" s="84"/>
      <c r="CR569" s="84"/>
      <c r="CS569" s="84"/>
      <c r="CT569" s="84"/>
      <c r="CU569" s="84"/>
      <c r="CV569" s="84"/>
      <c r="CW569" s="84"/>
      <c r="CX569" s="84"/>
      <c r="CY569" s="84"/>
      <c r="CZ569" s="84"/>
      <c r="DA569" s="84"/>
      <c r="DB569" s="84"/>
      <c r="DC569" s="85"/>
    </row>
    <row r="570" customFormat="false" ht="18.75" hidden="true" customHeight="false" outlineLevel="0" collapsed="false">
      <c r="A570" s="70" t="n">
        <f aca="false">(ROW()-6)/2</f>
        <v>282</v>
      </c>
      <c r="B570" s="71" t="n">
        <f aca="false">変更管理台帳!$A118</f>
        <v>112</v>
      </c>
      <c r="C570" s="72" t="str">
        <f aca="false">変更管理台帳!$B118</f>
        <v>試験内容登録画面</v>
      </c>
      <c r="D570" s="73" t="str">
        <f aca="false">変更管理台帳!$C118</f>
        <v>試験内容登録画面の新規作成</v>
      </c>
      <c r="E570" s="74" t="str">
        <f aca="false">変更管理台帳!$G118</f>
        <v>管理者</v>
      </c>
      <c r="F570" s="75" t="str">
        <f aca="false">変更管理台帳!$K118</f>
        <v>初級</v>
      </c>
      <c r="G570" s="76" t="n">
        <f aca="false">変更管理台帳!$L118</f>
        <v>0</v>
      </c>
      <c r="H570" s="112" t="s">
        <v>36</v>
      </c>
      <c r="I570" s="78" t="n">
        <f aca="false">変更管理台帳!$AE118</f>
        <v>1.34285714285714</v>
      </c>
      <c r="J570" s="79" t="s">
        <v>32</v>
      </c>
      <c r="K570" s="80"/>
      <c r="L570" s="81" t="str">
        <f aca="false">IF($K570&lt;&gt;"",WORKDAY($K570,$I570 -0.11,祝日・休校日!$B$3:$B$62),"")</f>
        <v/>
      </c>
      <c r="M570" s="76"/>
      <c r="N570" s="82" t="n">
        <f aca="false">IF(MAX(O570:DC570)&lt;&gt;0,IF(MAX(O571:DC571)/MAX(O570:DC570)=1,1,MAX(O571:DC571)/MAX(O570:DC570)),0)</f>
        <v>0</v>
      </c>
      <c r="O570" s="83"/>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5"/>
      <c r="AT570" s="86"/>
      <c r="AU570" s="84"/>
      <c r="AV570" s="84"/>
      <c r="AW570" s="84"/>
      <c r="AX570" s="84"/>
      <c r="AY570" s="84"/>
      <c r="AZ570" s="84"/>
      <c r="BA570" s="84"/>
      <c r="BB570" s="84"/>
      <c r="BC570" s="84"/>
      <c r="BD570" s="84"/>
      <c r="BE570" s="84"/>
      <c r="BF570" s="84"/>
      <c r="BG570" s="84"/>
      <c r="BH570" s="84"/>
      <c r="BI570" s="84"/>
      <c r="BJ570" s="84"/>
      <c r="BK570" s="84"/>
      <c r="BL570" s="84"/>
      <c r="BM570" s="84"/>
      <c r="BN570" s="84"/>
      <c r="BO570" s="84"/>
      <c r="BP570" s="84"/>
      <c r="BQ570" s="84"/>
      <c r="BR570" s="84"/>
      <c r="BS570" s="84"/>
      <c r="BT570" s="84"/>
      <c r="BU570" s="84"/>
      <c r="BV570" s="84"/>
      <c r="BW570" s="84"/>
      <c r="BX570" s="85"/>
      <c r="BY570" s="86"/>
      <c r="BZ570" s="84"/>
      <c r="CA570" s="84"/>
      <c r="CB570" s="84"/>
      <c r="CC570" s="84"/>
      <c r="CD570" s="84"/>
      <c r="CE570" s="84"/>
      <c r="CF570" s="84"/>
      <c r="CG570" s="84"/>
      <c r="CH570" s="84"/>
      <c r="CI570" s="84"/>
      <c r="CJ570" s="84"/>
      <c r="CK570" s="84"/>
      <c r="CL570" s="84"/>
      <c r="CM570" s="84"/>
      <c r="CN570" s="84"/>
      <c r="CO570" s="84"/>
      <c r="CP570" s="84"/>
      <c r="CQ570" s="84"/>
      <c r="CR570" s="84"/>
      <c r="CS570" s="84"/>
      <c r="CT570" s="84"/>
      <c r="CU570" s="84"/>
      <c r="CV570" s="84"/>
      <c r="CW570" s="84"/>
      <c r="CX570" s="84"/>
      <c r="CY570" s="84"/>
      <c r="CZ570" s="84"/>
      <c r="DA570" s="84"/>
      <c r="DB570" s="84"/>
      <c r="DC570" s="85"/>
    </row>
    <row r="571" customFormat="false" ht="18.75" hidden="true" customHeight="false" outlineLevel="0" collapsed="false">
      <c r="A571" s="87" t="n">
        <f aca="false">A570</f>
        <v>282</v>
      </c>
      <c r="B571" s="88" t="n">
        <f aca="false">B570</f>
        <v>112</v>
      </c>
      <c r="C571" s="89" t="str">
        <f aca="false">C570</f>
        <v>試験内容登録画面</v>
      </c>
      <c r="D571" s="90" t="str">
        <f aca="false">D570</f>
        <v>試験内容登録画面の新規作成</v>
      </c>
      <c r="E571" s="91" t="str">
        <f aca="false">E570</f>
        <v>管理者</v>
      </c>
      <c r="F571" s="91" t="str">
        <f aca="false">F570</f>
        <v>初級</v>
      </c>
      <c r="G571" s="91" t="n">
        <f aca="false">G570</f>
        <v>0</v>
      </c>
      <c r="H571" s="113" t="str">
        <f aca="false">H570</f>
        <v>設計</v>
      </c>
      <c r="I571" s="93" t="n">
        <f aca="false">I570</f>
        <v>1.34285714285714</v>
      </c>
      <c r="J571" s="94" t="s">
        <v>33</v>
      </c>
      <c r="K571" s="95"/>
      <c r="L571" s="96"/>
      <c r="M571" s="97" t="n">
        <f aca="false">M570</f>
        <v>0</v>
      </c>
      <c r="N571" s="98" t="n">
        <f aca="false">N570</f>
        <v>0</v>
      </c>
      <c r="O571" s="83"/>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4"/>
      <c r="AN571" s="84"/>
      <c r="AO571" s="84"/>
      <c r="AP571" s="84"/>
      <c r="AQ571" s="84"/>
      <c r="AR571" s="84"/>
      <c r="AS571" s="85"/>
      <c r="AT571" s="86"/>
      <c r="AU571" s="84"/>
      <c r="AV571" s="84"/>
      <c r="AW571" s="84"/>
      <c r="AX571" s="84"/>
      <c r="AY571" s="84"/>
      <c r="AZ571" s="84"/>
      <c r="BA571" s="84"/>
      <c r="BB571" s="84"/>
      <c r="BC571" s="84"/>
      <c r="BD571" s="84"/>
      <c r="BE571" s="84"/>
      <c r="BF571" s="84"/>
      <c r="BG571" s="84"/>
      <c r="BH571" s="84"/>
      <c r="BI571" s="84"/>
      <c r="BJ571" s="84"/>
      <c r="BK571" s="84"/>
      <c r="BL571" s="84"/>
      <c r="BM571" s="84"/>
      <c r="BN571" s="84"/>
      <c r="BO571" s="84"/>
      <c r="BP571" s="84"/>
      <c r="BQ571" s="84"/>
      <c r="BR571" s="84"/>
      <c r="BS571" s="84"/>
      <c r="BT571" s="84"/>
      <c r="BU571" s="84"/>
      <c r="BV571" s="84"/>
      <c r="BW571" s="84"/>
      <c r="BX571" s="85"/>
      <c r="BY571" s="86"/>
      <c r="BZ571" s="84"/>
      <c r="CA571" s="84"/>
      <c r="CB571" s="84"/>
      <c r="CC571" s="84"/>
      <c r="CD571" s="84"/>
      <c r="CE571" s="84"/>
      <c r="CF571" s="84"/>
      <c r="CG571" s="84"/>
      <c r="CH571" s="84"/>
      <c r="CI571" s="84"/>
      <c r="CJ571" s="84"/>
      <c r="CK571" s="84"/>
      <c r="CL571" s="84"/>
      <c r="CM571" s="84"/>
      <c r="CN571" s="84"/>
      <c r="CO571" s="84"/>
      <c r="CP571" s="84"/>
      <c r="CQ571" s="84"/>
      <c r="CR571" s="84"/>
      <c r="CS571" s="84"/>
      <c r="CT571" s="84"/>
      <c r="CU571" s="84"/>
      <c r="CV571" s="84"/>
      <c r="CW571" s="84"/>
      <c r="CX571" s="84"/>
      <c r="CY571" s="84"/>
      <c r="CZ571" s="84"/>
      <c r="DA571" s="84"/>
      <c r="DB571" s="84"/>
      <c r="DC571" s="85"/>
    </row>
    <row r="572" customFormat="false" ht="18.75" hidden="true" customHeight="false" outlineLevel="0" collapsed="false">
      <c r="A572" s="70" t="n">
        <f aca="false">(ROW()-6)/2</f>
        <v>283</v>
      </c>
      <c r="B572" s="100" t="n">
        <f aca="false">B571</f>
        <v>112</v>
      </c>
      <c r="C572" s="101" t="str">
        <f aca="false">C571</f>
        <v>試験内容登録画面</v>
      </c>
      <c r="D572" s="102" t="str">
        <f aca="false">D571</f>
        <v>試験内容登録画面の新規作成</v>
      </c>
      <c r="E572" s="74" t="str">
        <f aca="false">E570</f>
        <v>管理者</v>
      </c>
      <c r="F572" s="74" t="str">
        <f aca="false">F570</f>
        <v>初級</v>
      </c>
      <c r="G572" s="74" t="n">
        <f aca="false">G570</f>
        <v>0</v>
      </c>
      <c r="H572" s="77" t="s">
        <v>31</v>
      </c>
      <c r="I572" s="78" t="n">
        <f aca="false">変更管理台帳!$AX118</f>
        <v>2.05714285714286</v>
      </c>
      <c r="J572" s="79" t="s">
        <v>32</v>
      </c>
      <c r="K572" s="81" t="str">
        <f aca="false">IF($L570&lt;&gt;"",WORKDAY($L570,1,祝日・休校日!$B$3:$B$62),"")</f>
        <v/>
      </c>
      <c r="L572" s="81" t="str">
        <f aca="false">IF($K572&lt;&gt;"",WORKDAY($K572,$I572 -0.11,祝日・休校日!$B$3:$B$62),"")</f>
        <v/>
      </c>
      <c r="M572" s="76" t="n">
        <f aca="false">M571</f>
        <v>0</v>
      </c>
      <c r="N572" s="82" t="n">
        <f aca="false">IF(MAX(O572:DC572)&lt;&gt;0,IF(MAX(O573:DC573)/MAX(O572:DC572)=1,1,MAX(O573:DC573)/MAX(O572:DC572)),0)</f>
        <v>0</v>
      </c>
      <c r="O572" s="83"/>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5"/>
      <c r="AT572" s="86"/>
      <c r="AU572" s="84"/>
      <c r="AV572" s="84"/>
      <c r="AW572" s="84"/>
      <c r="AX572" s="84"/>
      <c r="AY572" s="84"/>
      <c r="AZ572" s="84"/>
      <c r="BA572" s="84"/>
      <c r="BB572" s="84"/>
      <c r="BC572" s="84"/>
      <c r="BD572" s="84"/>
      <c r="BE572" s="84"/>
      <c r="BF572" s="84"/>
      <c r="BG572" s="84"/>
      <c r="BH572" s="84"/>
      <c r="BI572" s="84"/>
      <c r="BJ572" s="84"/>
      <c r="BK572" s="84"/>
      <c r="BL572" s="84"/>
      <c r="BM572" s="84"/>
      <c r="BN572" s="84"/>
      <c r="BO572" s="84"/>
      <c r="BP572" s="84"/>
      <c r="BQ572" s="84"/>
      <c r="BR572" s="84"/>
      <c r="BS572" s="84"/>
      <c r="BT572" s="84"/>
      <c r="BU572" s="84"/>
      <c r="BV572" s="84"/>
      <c r="BW572" s="84"/>
      <c r="BX572" s="85"/>
      <c r="BY572" s="86"/>
      <c r="BZ572" s="84"/>
      <c r="CA572" s="84"/>
      <c r="CB572" s="84"/>
      <c r="CC572" s="84"/>
      <c r="CD572" s="84"/>
      <c r="CE572" s="84"/>
      <c r="CF572" s="84"/>
      <c r="CG572" s="84"/>
      <c r="CH572" s="84"/>
      <c r="CI572" s="84"/>
      <c r="CJ572" s="84"/>
      <c r="CK572" s="84"/>
      <c r="CL572" s="84"/>
      <c r="CM572" s="84"/>
      <c r="CN572" s="84"/>
      <c r="CO572" s="84"/>
      <c r="CP572" s="84"/>
      <c r="CQ572" s="84"/>
      <c r="CR572" s="84"/>
      <c r="CS572" s="84"/>
      <c r="CT572" s="84"/>
      <c r="CU572" s="84"/>
      <c r="CV572" s="84"/>
      <c r="CW572" s="84"/>
      <c r="CX572" s="84"/>
      <c r="CY572" s="84"/>
      <c r="CZ572" s="84"/>
      <c r="DA572" s="84"/>
      <c r="DB572" s="84"/>
      <c r="DC572" s="85"/>
    </row>
    <row r="573" customFormat="false" ht="18.75" hidden="true" customHeight="false" outlineLevel="0" collapsed="false">
      <c r="A573" s="87" t="n">
        <f aca="false">A572</f>
        <v>283</v>
      </c>
      <c r="B573" s="105" t="n">
        <f aca="false">B572</f>
        <v>112</v>
      </c>
      <c r="C573" s="106" t="str">
        <f aca="false">C572</f>
        <v>試験内容登録画面</v>
      </c>
      <c r="D573" s="107" t="str">
        <f aca="false">D572</f>
        <v>試験内容登録画面の新規作成</v>
      </c>
      <c r="E573" s="91" t="str">
        <f aca="false">E572</f>
        <v>管理者</v>
      </c>
      <c r="F573" s="91" t="str">
        <f aca="false">F572</f>
        <v>初級</v>
      </c>
      <c r="G573" s="91" t="n">
        <f aca="false">G572</f>
        <v>0</v>
      </c>
      <c r="H573" s="92" t="str">
        <f aca="false">H572</f>
        <v>製造</v>
      </c>
      <c r="I573" s="93" t="n">
        <f aca="false">I572</f>
        <v>2.05714285714286</v>
      </c>
      <c r="J573" s="94" t="s">
        <v>33</v>
      </c>
      <c r="K573" s="110"/>
      <c r="L573" s="96"/>
      <c r="M573" s="97" t="n">
        <f aca="false">M572</f>
        <v>0</v>
      </c>
      <c r="N573" s="98" t="n">
        <f aca="false">N572</f>
        <v>0</v>
      </c>
      <c r="O573" s="83"/>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5"/>
      <c r="AT573" s="86"/>
      <c r="AU573" s="84"/>
      <c r="AV573" s="84"/>
      <c r="AW573" s="84"/>
      <c r="AX573" s="84"/>
      <c r="AY573" s="84"/>
      <c r="AZ573" s="84"/>
      <c r="BA573" s="84"/>
      <c r="BB573" s="84"/>
      <c r="BC573" s="84"/>
      <c r="BD573" s="84"/>
      <c r="BE573" s="84"/>
      <c r="BF573" s="84"/>
      <c r="BG573" s="84"/>
      <c r="BH573" s="84"/>
      <c r="BI573" s="84"/>
      <c r="BJ573" s="84"/>
      <c r="BK573" s="84"/>
      <c r="BL573" s="84"/>
      <c r="BM573" s="84"/>
      <c r="BN573" s="84"/>
      <c r="BO573" s="84"/>
      <c r="BP573" s="84"/>
      <c r="BQ573" s="84"/>
      <c r="BR573" s="84"/>
      <c r="BS573" s="84"/>
      <c r="BT573" s="84"/>
      <c r="BU573" s="84"/>
      <c r="BV573" s="84"/>
      <c r="BW573" s="84"/>
      <c r="BX573" s="85"/>
      <c r="BY573" s="86"/>
      <c r="BZ573" s="84"/>
      <c r="CA573" s="84"/>
      <c r="CB573" s="84"/>
      <c r="CC573" s="84"/>
      <c r="CD573" s="84"/>
      <c r="CE573" s="84"/>
      <c r="CF573" s="84"/>
      <c r="CG573" s="84"/>
      <c r="CH573" s="84"/>
      <c r="CI573" s="84"/>
      <c r="CJ573" s="84"/>
      <c r="CK573" s="84"/>
      <c r="CL573" s="84"/>
      <c r="CM573" s="84"/>
      <c r="CN573" s="84"/>
      <c r="CO573" s="84"/>
      <c r="CP573" s="84"/>
      <c r="CQ573" s="84"/>
      <c r="CR573" s="84"/>
      <c r="CS573" s="84"/>
      <c r="CT573" s="84"/>
      <c r="CU573" s="84"/>
      <c r="CV573" s="84"/>
      <c r="CW573" s="84"/>
      <c r="CX573" s="84"/>
      <c r="CY573" s="84"/>
      <c r="CZ573" s="84"/>
      <c r="DA573" s="84"/>
      <c r="DB573" s="84"/>
      <c r="DC573" s="85"/>
    </row>
    <row r="574" customFormat="false" ht="18.75" hidden="true" customHeight="false" outlineLevel="0" collapsed="false">
      <c r="A574" s="99" t="n">
        <f aca="false">(ROW()-6)/2</f>
        <v>284</v>
      </c>
      <c r="B574" s="100" t="n">
        <f aca="false">B573</f>
        <v>112</v>
      </c>
      <c r="C574" s="101" t="str">
        <f aca="false">C573</f>
        <v>試験内容登録画面</v>
      </c>
      <c r="D574" s="102" t="str">
        <f aca="false">D573</f>
        <v>試験内容登録画面の新規作成</v>
      </c>
      <c r="E574" s="74" t="str">
        <f aca="false">E572</f>
        <v>管理者</v>
      </c>
      <c r="F574" s="74" t="str">
        <f aca="false">F572</f>
        <v>初級</v>
      </c>
      <c r="G574" s="74" t="n">
        <f aca="false">G572</f>
        <v>0</v>
      </c>
      <c r="H574" s="103" t="s">
        <v>34</v>
      </c>
      <c r="I574" s="78" t="n">
        <f aca="false">変更管理台帳!$BW118</f>
        <v>2.6</v>
      </c>
      <c r="J574" s="79" t="s">
        <v>32</v>
      </c>
      <c r="K574" s="81" t="str">
        <f aca="false">IF($L572&lt;&gt;"",WORKDAY($L572,1,祝日・休校日!$B$3:$B$62),"")</f>
        <v/>
      </c>
      <c r="L574" s="81" t="str">
        <f aca="false">IF($K574&lt;&gt;"",WORKDAY($K574,$I574 -0.11,祝日・休校日!$B$3:$B$62),"")</f>
        <v/>
      </c>
      <c r="M574" s="76" t="n">
        <f aca="false">M573</f>
        <v>0</v>
      </c>
      <c r="N574" s="82" t="n">
        <f aca="false">IF(MAX(O574:DC574)&lt;&gt;0,IF(MAX(O575:DC575)/MAX(O574:DC574)=1,1,MAX(O575:DC575)/MAX(O574:DC574)),0)</f>
        <v>0</v>
      </c>
      <c r="O574" s="83"/>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5"/>
      <c r="AT574" s="86"/>
      <c r="AU574" s="84"/>
      <c r="AV574" s="84"/>
      <c r="AW574" s="84"/>
      <c r="AX574" s="84"/>
      <c r="AY574" s="84"/>
      <c r="AZ574" s="84"/>
      <c r="BA574" s="84"/>
      <c r="BB574" s="84"/>
      <c r="BC574" s="84"/>
      <c r="BD574" s="84"/>
      <c r="BE574" s="84"/>
      <c r="BF574" s="84"/>
      <c r="BG574" s="84"/>
      <c r="BH574" s="84"/>
      <c r="BI574" s="84"/>
      <c r="BJ574" s="84"/>
      <c r="BK574" s="84"/>
      <c r="BL574" s="84"/>
      <c r="BM574" s="84"/>
      <c r="BN574" s="84"/>
      <c r="BO574" s="84"/>
      <c r="BP574" s="84"/>
      <c r="BQ574" s="84"/>
      <c r="BR574" s="84"/>
      <c r="BS574" s="84"/>
      <c r="BT574" s="84"/>
      <c r="BU574" s="84"/>
      <c r="BV574" s="84"/>
      <c r="BW574" s="84"/>
      <c r="BX574" s="85"/>
      <c r="BY574" s="86"/>
      <c r="BZ574" s="84"/>
      <c r="CA574" s="84"/>
      <c r="CB574" s="84"/>
      <c r="CC574" s="84"/>
      <c r="CD574" s="84"/>
      <c r="CE574" s="84"/>
      <c r="CF574" s="84"/>
      <c r="CG574" s="84"/>
      <c r="CH574" s="84"/>
      <c r="CI574" s="84"/>
      <c r="CJ574" s="84"/>
      <c r="CK574" s="84"/>
      <c r="CL574" s="84"/>
      <c r="CM574" s="84"/>
      <c r="CN574" s="84"/>
      <c r="CO574" s="84"/>
      <c r="CP574" s="84"/>
      <c r="CQ574" s="84"/>
      <c r="CR574" s="84"/>
      <c r="CS574" s="84"/>
      <c r="CT574" s="84"/>
      <c r="CU574" s="84"/>
      <c r="CV574" s="84"/>
      <c r="CW574" s="84"/>
      <c r="CX574" s="84"/>
      <c r="CY574" s="84"/>
      <c r="CZ574" s="84"/>
      <c r="DA574" s="84"/>
      <c r="DB574" s="84"/>
      <c r="DC574" s="85"/>
    </row>
    <row r="575" customFormat="false" ht="18.75" hidden="true" customHeight="false" outlineLevel="0" collapsed="false">
      <c r="A575" s="104" t="n">
        <f aca="false">A574</f>
        <v>284</v>
      </c>
      <c r="B575" s="105" t="n">
        <f aca="false">B574</f>
        <v>112</v>
      </c>
      <c r="C575" s="106" t="str">
        <f aca="false">C574</f>
        <v>試験内容登録画面</v>
      </c>
      <c r="D575" s="107" t="str">
        <f aca="false">D574</f>
        <v>試験内容登録画面の新規作成</v>
      </c>
      <c r="E575" s="91" t="str">
        <f aca="false">E574</f>
        <v>管理者</v>
      </c>
      <c r="F575" s="91" t="str">
        <f aca="false">F574</f>
        <v>初級</v>
      </c>
      <c r="G575" s="91" t="n">
        <f aca="false">G574</f>
        <v>0</v>
      </c>
      <c r="H575" s="108" t="str">
        <f aca="false">H574</f>
        <v>試験</v>
      </c>
      <c r="I575" s="109" t="n">
        <f aca="false">I574</f>
        <v>2.6</v>
      </c>
      <c r="J575" s="94" t="s">
        <v>33</v>
      </c>
      <c r="K575" s="110"/>
      <c r="L575" s="96"/>
      <c r="M575" s="97" t="n">
        <f aca="false">M574</f>
        <v>0</v>
      </c>
      <c r="N575" s="98" t="n">
        <f aca="false">N574</f>
        <v>0</v>
      </c>
      <c r="O575" s="83"/>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5"/>
      <c r="AT575" s="86"/>
      <c r="AU575" s="84"/>
      <c r="AV575" s="84"/>
      <c r="AW575" s="84"/>
      <c r="AX575" s="84"/>
      <c r="AY575" s="84"/>
      <c r="AZ575" s="84"/>
      <c r="BA575" s="84"/>
      <c r="BB575" s="84"/>
      <c r="BC575" s="84"/>
      <c r="BD575" s="84"/>
      <c r="BE575" s="84"/>
      <c r="BF575" s="84"/>
      <c r="BG575" s="84"/>
      <c r="BH575" s="84"/>
      <c r="BI575" s="84"/>
      <c r="BJ575" s="84"/>
      <c r="BK575" s="84"/>
      <c r="BL575" s="84"/>
      <c r="BM575" s="84"/>
      <c r="BN575" s="84"/>
      <c r="BO575" s="84"/>
      <c r="BP575" s="84"/>
      <c r="BQ575" s="84"/>
      <c r="BR575" s="84"/>
      <c r="BS575" s="84"/>
      <c r="BT575" s="84"/>
      <c r="BU575" s="84"/>
      <c r="BV575" s="84"/>
      <c r="BW575" s="84"/>
      <c r="BX575" s="85"/>
      <c r="BY575" s="86"/>
      <c r="BZ575" s="84"/>
      <c r="CA575" s="84"/>
      <c r="CB575" s="84"/>
      <c r="CC575" s="84"/>
      <c r="CD575" s="84"/>
      <c r="CE575" s="84"/>
      <c r="CF575" s="84"/>
      <c r="CG575" s="84"/>
      <c r="CH575" s="84"/>
      <c r="CI575" s="84"/>
      <c r="CJ575" s="84"/>
      <c r="CK575" s="84"/>
      <c r="CL575" s="84"/>
      <c r="CM575" s="84"/>
      <c r="CN575" s="84"/>
      <c r="CO575" s="84"/>
      <c r="CP575" s="84"/>
      <c r="CQ575" s="84"/>
      <c r="CR575" s="84"/>
      <c r="CS575" s="84"/>
      <c r="CT575" s="84"/>
      <c r="CU575" s="84"/>
      <c r="CV575" s="84"/>
      <c r="CW575" s="84"/>
      <c r="CX575" s="84"/>
      <c r="CY575" s="84"/>
      <c r="CZ575" s="84"/>
      <c r="DA575" s="84"/>
      <c r="DB575" s="84"/>
      <c r="DC575" s="85"/>
    </row>
    <row r="576" customFormat="false" ht="18.75" hidden="true" customHeight="false" outlineLevel="0" collapsed="false">
      <c r="A576" s="70" t="n">
        <f aca="false">(ROW()-6)/2</f>
        <v>285</v>
      </c>
      <c r="B576" s="71" t="n">
        <f aca="false">変更管理台帳!$A119</f>
        <v>113</v>
      </c>
      <c r="C576" s="72" t="str">
        <f aca="false">変更管理台帳!$B119</f>
        <v>試験問題登録画面</v>
      </c>
      <c r="D576" s="73" t="str">
        <f aca="false">変更管理台帳!$C119</f>
        <v>試験問題登録画面の新規作成</v>
      </c>
      <c r="E576" s="74" t="str">
        <f aca="false">変更管理台帳!$G119</f>
        <v>管理者</v>
      </c>
      <c r="F576" s="75" t="str">
        <f aca="false">変更管理台帳!$K119</f>
        <v>上級</v>
      </c>
      <c r="G576" s="76" t="str">
        <f aca="false">変更管理台帳!$L119</f>
        <v>B</v>
      </c>
      <c r="H576" s="112" t="s">
        <v>36</v>
      </c>
      <c r="I576" s="78" t="n">
        <f aca="false">変更管理台帳!$AE119</f>
        <v>5</v>
      </c>
      <c r="J576" s="79" t="s">
        <v>32</v>
      </c>
      <c r="K576" s="80" t="n">
        <v>45384</v>
      </c>
      <c r="L576" s="81" t="n">
        <f aca="false">IF($K576&lt;&gt;"",WORKDAY($K576,$I576 -0.11,祝日・休校日!$B$3:$B$62),"")</f>
        <v>45390</v>
      </c>
      <c r="M576" s="76"/>
      <c r="N576" s="82" t="n">
        <f aca="false">IF(MAX(O576:DC576)&lt;&gt;0,IF(MAX(O577:DC577)/MAX(O576:DC576)=1,1,MAX(O577:DC577)/MAX(O576:DC576)),0)</f>
        <v>0</v>
      </c>
      <c r="O576" s="83"/>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5"/>
      <c r="AT576" s="86"/>
      <c r="AU576" s="84"/>
      <c r="AV576" s="84"/>
      <c r="AW576" s="84"/>
      <c r="AX576" s="84"/>
      <c r="AY576" s="84"/>
      <c r="AZ576" s="84"/>
      <c r="BA576" s="84"/>
      <c r="BB576" s="84"/>
      <c r="BC576" s="84"/>
      <c r="BD576" s="84"/>
      <c r="BE576" s="84"/>
      <c r="BF576" s="84"/>
      <c r="BG576" s="84"/>
      <c r="BH576" s="84"/>
      <c r="BI576" s="84"/>
      <c r="BJ576" s="84"/>
      <c r="BK576" s="84"/>
      <c r="BL576" s="84"/>
      <c r="BM576" s="84"/>
      <c r="BN576" s="84"/>
      <c r="BO576" s="84"/>
      <c r="BP576" s="84"/>
      <c r="BQ576" s="84"/>
      <c r="BR576" s="84"/>
      <c r="BS576" s="84"/>
      <c r="BT576" s="84"/>
      <c r="BU576" s="84"/>
      <c r="BV576" s="84"/>
      <c r="BW576" s="84"/>
      <c r="BX576" s="85"/>
      <c r="BY576" s="86"/>
      <c r="BZ576" s="84"/>
      <c r="CA576" s="84"/>
      <c r="CB576" s="84"/>
      <c r="CC576" s="84"/>
      <c r="CD576" s="84"/>
      <c r="CE576" s="84"/>
      <c r="CF576" s="84"/>
      <c r="CG576" s="84"/>
      <c r="CH576" s="84"/>
      <c r="CI576" s="84"/>
      <c r="CJ576" s="84"/>
      <c r="CK576" s="84"/>
      <c r="CL576" s="84"/>
      <c r="CM576" s="84"/>
      <c r="CN576" s="84"/>
      <c r="CO576" s="84"/>
      <c r="CP576" s="84"/>
      <c r="CQ576" s="84"/>
      <c r="CR576" s="84"/>
      <c r="CS576" s="84"/>
      <c r="CT576" s="84"/>
      <c r="CU576" s="84"/>
      <c r="CV576" s="84"/>
      <c r="CW576" s="84"/>
      <c r="CX576" s="84"/>
      <c r="CY576" s="84"/>
      <c r="CZ576" s="84"/>
      <c r="DA576" s="84"/>
      <c r="DB576" s="84"/>
      <c r="DC576" s="85"/>
    </row>
    <row r="577" customFormat="false" ht="18.75" hidden="true" customHeight="false" outlineLevel="0" collapsed="false">
      <c r="A577" s="87" t="n">
        <f aca="false">A576</f>
        <v>285</v>
      </c>
      <c r="B577" s="88" t="n">
        <f aca="false">B576</f>
        <v>113</v>
      </c>
      <c r="C577" s="89" t="str">
        <f aca="false">C576</f>
        <v>試験問題登録画面</v>
      </c>
      <c r="D577" s="90" t="str">
        <f aca="false">D576</f>
        <v>試験問題登録画面の新規作成</v>
      </c>
      <c r="E577" s="91" t="str">
        <f aca="false">E576</f>
        <v>管理者</v>
      </c>
      <c r="F577" s="91" t="str">
        <f aca="false">F576</f>
        <v>上級</v>
      </c>
      <c r="G577" s="91" t="str">
        <f aca="false">G576</f>
        <v>B</v>
      </c>
      <c r="H577" s="113" t="str">
        <f aca="false">H576</f>
        <v>設計</v>
      </c>
      <c r="I577" s="93" t="n">
        <f aca="false">I576</f>
        <v>5</v>
      </c>
      <c r="J577" s="94" t="s">
        <v>33</v>
      </c>
      <c r="K577" s="95"/>
      <c r="L577" s="96"/>
      <c r="M577" s="97" t="n">
        <f aca="false">M576</f>
        <v>0</v>
      </c>
      <c r="N577" s="98" t="n">
        <f aca="false">N576</f>
        <v>0</v>
      </c>
      <c r="O577" s="83"/>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5"/>
      <c r="AT577" s="86"/>
      <c r="AU577" s="84"/>
      <c r="AV577" s="84"/>
      <c r="AW577" s="84"/>
      <c r="AX577" s="84"/>
      <c r="AY577" s="84"/>
      <c r="AZ577" s="84"/>
      <c r="BA577" s="84"/>
      <c r="BB577" s="84"/>
      <c r="BC577" s="84"/>
      <c r="BD577" s="84"/>
      <c r="BE577" s="84"/>
      <c r="BF577" s="84"/>
      <c r="BG577" s="84"/>
      <c r="BH577" s="84"/>
      <c r="BI577" s="84"/>
      <c r="BJ577" s="84"/>
      <c r="BK577" s="84"/>
      <c r="BL577" s="84"/>
      <c r="BM577" s="84"/>
      <c r="BN577" s="84"/>
      <c r="BO577" s="84"/>
      <c r="BP577" s="84"/>
      <c r="BQ577" s="84"/>
      <c r="BR577" s="84"/>
      <c r="BS577" s="84"/>
      <c r="BT577" s="84"/>
      <c r="BU577" s="84"/>
      <c r="BV577" s="84"/>
      <c r="BW577" s="84"/>
      <c r="BX577" s="85"/>
      <c r="BY577" s="86"/>
      <c r="BZ577" s="84"/>
      <c r="CA577" s="84"/>
      <c r="CB577" s="84"/>
      <c r="CC577" s="84"/>
      <c r="CD577" s="84"/>
      <c r="CE577" s="84"/>
      <c r="CF577" s="84"/>
      <c r="CG577" s="84"/>
      <c r="CH577" s="84"/>
      <c r="CI577" s="84"/>
      <c r="CJ577" s="84"/>
      <c r="CK577" s="84"/>
      <c r="CL577" s="84"/>
      <c r="CM577" s="84"/>
      <c r="CN577" s="84"/>
      <c r="CO577" s="84"/>
      <c r="CP577" s="84"/>
      <c r="CQ577" s="84"/>
      <c r="CR577" s="84"/>
      <c r="CS577" s="84"/>
      <c r="CT577" s="84"/>
      <c r="CU577" s="84"/>
      <c r="CV577" s="84"/>
      <c r="CW577" s="84"/>
      <c r="CX577" s="84"/>
      <c r="CY577" s="84"/>
      <c r="CZ577" s="84"/>
      <c r="DA577" s="84"/>
      <c r="DB577" s="84"/>
      <c r="DC577" s="85"/>
    </row>
    <row r="578" customFormat="false" ht="18.75" hidden="true" customHeight="false" outlineLevel="0" collapsed="false">
      <c r="A578" s="70" t="n">
        <f aca="false">(ROW()-6)/2</f>
        <v>286</v>
      </c>
      <c r="B578" s="100" t="n">
        <f aca="false">B577</f>
        <v>113</v>
      </c>
      <c r="C578" s="101" t="str">
        <f aca="false">C577</f>
        <v>試験問題登録画面</v>
      </c>
      <c r="D578" s="102" t="str">
        <f aca="false">D577</f>
        <v>試験問題登録画面の新規作成</v>
      </c>
      <c r="E578" s="74" t="str">
        <f aca="false">E576</f>
        <v>管理者</v>
      </c>
      <c r="F578" s="74" t="str">
        <f aca="false">F576</f>
        <v>上級</v>
      </c>
      <c r="G578" s="74" t="str">
        <f aca="false">G576</f>
        <v>B</v>
      </c>
      <c r="H578" s="77" t="s">
        <v>31</v>
      </c>
      <c r="I578" s="78" t="n">
        <f aca="false">変更管理台帳!$AX119</f>
        <v>7.88571428571429</v>
      </c>
      <c r="J578" s="79" t="s">
        <v>32</v>
      </c>
      <c r="K578" s="81" t="n">
        <f aca="false">IF($L576&lt;&gt;"",WORKDAY($L576,1,祝日・休校日!$B$3:$B$62),"")</f>
        <v>45391</v>
      </c>
      <c r="L578" s="81" t="n">
        <f aca="false">IF($K578&lt;&gt;"",WORKDAY($K578,$I578 -0.11,祝日・休校日!$B$3:$B$62),"")</f>
        <v>45400</v>
      </c>
      <c r="M578" s="76" t="n">
        <f aca="false">M577</f>
        <v>0</v>
      </c>
      <c r="N578" s="82" t="n">
        <f aca="false">IF(MAX(O578:DC578)&lt;&gt;0,IF(MAX(O579:DC579)/MAX(O578:DC578)=1,1,MAX(O579:DC579)/MAX(O578:DC578)),0)</f>
        <v>0</v>
      </c>
      <c r="O578" s="83"/>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5"/>
      <c r="AT578" s="86"/>
      <c r="AU578" s="84"/>
      <c r="AV578" s="84"/>
      <c r="AW578" s="84"/>
      <c r="AX578" s="84"/>
      <c r="AY578" s="84"/>
      <c r="AZ578" s="84"/>
      <c r="BA578" s="84"/>
      <c r="BB578" s="84"/>
      <c r="BC578" s="84"/>
      <c r="BD578" s="84"/>
      <c r="BE578" s="84"/>
      <c r="BF578" s="84"/>
      <c r="BG578" s="84"/>
      <c r="BH578" s="84"/>
      <c r="BI578" s="84"/>
      <c r="BJ578" s="84"/>
      <c r="BK578" s="84"/>
      <c r="BL578" s="84"/>
      <c r="BM578" s="84"/>
      <c r="BN578" s="84"/>
      <c r="BO578" s="84"/>
      <c r="BP578" s="84"/>
      <c r="BQ578" s="84"/>
      <c r="BR578" s="84"/>
      <c r="BS578" s="84"/>
      <c r="BT578" s="84"/>
      <c r="BU578" s="84"/>
      <c r="BV578" s="84"/>
      <c r="BW578" s="84"/>
      <c r="BX578" s="85"/>
      <c r="BY578" s="86"/>
      <c r="BZ578" s="84"/>
      <c r="CA578" s="84"/>
      <c r="CB578" s="84"/>
      <c r="CC578" s="84"/>
      <c r="CD578" s="84"/>
      <c r="CE578" s="84"/>
      <c r="CF578" s="84"/>
      <c r="CG578" s="84"/>
      <c r="CH578" s="84"/>
      <c r="CI578" s="84"/>
      <c r="CJ578" s="84"/>
      <c r="CK578" s="84"/>
      <c r="CL578" s="84"/>
      <c r="CM578" s="84"/>
      <c r="CN578" s="84"/>
      <c r="CO578" s="84"/>
      <c r="CP578" s="84"/>
      <c r="CQ578" s="84"/>
      <c r="CR578" s="84"/>
      <c r="CS578" s="84"/>
      <c r="CT578" s="84"/>
      <c r="CU578" s="84"/>
      <c r="CV578" s="84"/>
      <c r="CW578" s="84"/>
      <c r="CX578" s="84"/>
      <c r="CY578" s="84"/>
      <c r="CZ578" s="84"/>
      <c r="DA578" s="84"/>
      <c r="DB578" s="84"/>
      <c r="DC578" s="85"/>
    </row>
    <row r="579" customFormat="false" ht="18.75" hidden="true" customHeight="false" outlineLevel="0" collapsed="false">
      <c r="A579" s="87" t="n">
        <f aca="false">A578</f>
        <v>286</v>
      </c>
      <c r="B579" s="105" t="n">
        <f aca="false">B578</f>
        <v>113</v>
      </c>
      <c r="C579" s="106" t="str">
        <f aca="false">C578</f>
        <v>試験問題登録画面</v>
      </c>
      <c r="D579" s="107" t="str">
        <f aca="false">D578</f>
        <v>試験問題登録画面の新規作成</v>
      </c>
      <c r="E579" s="91" t="str">
        <f aca="false">E578</f>
        <v>管理者</v>
      </c>
      <c r="F579" s="91" t="str">
        <f aca="false">F578</f>
        <v>上級</v>
      </c>
      <c r="G579" s="91" t="str">
        <f aca="false">G578</f>
        <v>B</v>
      </c>
      <c r="H579" s="92" t="str">
        <f aca="false">H578</f>
        <v>製造</v>
      </c>
      <c r="I579" s="93" t="n">
        <f aca="false">I578</f>
        <v>7.88571428571429</v>
      </c>
      <c r="J579" s="94" t="s">
        <v>33</v>
      </c>
      <c r="K579" s="110"/>
      <c r="L579" s="96"/>
      <c r="M579" s="97" t="n">
        <f aca="false">M578</f>
        <v>0</v>
      </c>
      <c r="N579" s="98" t="n">
        <f aca="false">N578</f>
        <v>0</v>
      </c>
      <c r="O579" s="83"/>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5"/>
      <c r="AT579" s="86"/>
      <c r="AU579" s="84"/>
      <c r="AV579" s="84"/>
      <c r="AW579" s="84"/>
      <c r="AX579" s="84"/>
      <c r="AY579" s="84"/>
      <c r="AZ579" s="84"/>
      <c r="BA579" s="84"/>
      <c r="BB579" s="84"/>
      <c r="BC579" s="84"/>
      <c r="BD579" s="84"/>
      <c r="BE579" s="84"/>
      <c r="BF579" s="84"/>
      <c r="BG579" s="84"/>
      <c r="BH579" s="84"/>
      <c r="BI579" s="84"/>
      <c r="BJ579" s="84"/>
      <c r="BK579" s="84"/>
      <c r="BL579" s="84"/>
      <c r="BM579" s="84"/>
      <c r="BN579" s="84"/>
      <c r="BO579" s="84"/>
      <c r="BP579" s="84"/>
      <c r="BQ579" s="84"/>
      <c r="BR579" s="84"/>
      <c r="BS579" s="84"/>
      <c r="BT579" s="84"/>
      <c r="BU579" s="84"/>
      <c r="BV579" s="84"/>
      <c r="BW579" s="84"/>
      <c r="BX579" s="85"/>
      <c r="BY579" s="86"/>
      <c r="BZ579" s="84"/>
      <c r="CA579" s="84"/>
      <c r="CB579" s="84"/>
      <c r="CC579" s="84"/>
      <c r="CD579" s="84"/>
      <c r="CE579" s="84"/>
      <c r="CF579" s="84"/>
      <c r="CG579" s="84"/>
      <c r="CH579" s="84"/>
      <c r="CI579" s="84"/>
      <c r="CJ579" s="84"/>
      <c r="CK579" s="84"/>
      <c r="CL579" s="84"/>
      <c r="CM579" s="84"/>
      <c r="CN579" s="84"/>
      <c r="CO579" s="84"/>
      <c r="CP579" s="84"/>
      <c r="CQ579" s="84"/>
      <c r="CR579" s="84"/>
      <c r="CS579" s="84"/>
      <c r="CT579" s="84"/>
      <c r="CU579" s="84"/>
      <c r="CV579" s="84"/>
      <c r="CW579" s="84"/>
      <c r="CX579" s="84"/>
      <c r="CY579" s="84"/>
      <c r="CZ579" s="84"/>
      <c r="DA579" s="84"/>
      <c r="DB579" s="84"/>
      <c r="DC579" s="85"/>
    </row>
    <row r="580" customFormat="false" ht="18.75" hidden="true" customHeight="false" outlineLevel="0" collapsed="false">
      <c r="A580" s="99" t="n">
        <f aca="false">(ROW()-6)/2</f>
        <v>287</v>
      </c>
      <c r="B580" s="100" t="n">
        <f aca="false">B579</f>
        <v>113</v>
      </c>
      <c r="C580" s="101" t="str">
        <f aca="false">C579</f>
        <v>試験問題登録画面</v>
      </c>
      <c r="D580" s="102" t="str">
        <f aca="false">D579</f>
        <v>試験問題登録画面の新規作成</v>
      </c>
      <c r="E580" s="74" t="str">
        <f aca="false">E578</f>
        <v>管理者</v>
      </c>
      <c r="F580" s="74" t="str">
        <f aca="false">F578</f>
        <v>上級</v>
      </c>
      <c r="G580" s="74" t="str">
        <f aca="false">G578</f>
        <v>B</v>
      </c>
      <c r="H580" s="103" t="s">
        <v>34</v>
      </c>
      <c r="I580" s="78" t="n">
        <f aca="false">変更管理台帳!$BW119</f>
        <v>6.28571428571429</v>
      </c>
      <c r="J580" s="79" t="s">
        <v>32</v>
      </c>
      <c r="K580" s="81" t="n">
        <f aca="false">IF($L578&lt;&gt;"",WORKDAY($L578,1,祝日・休校日!$B$3:$B$62),"")</f>
        <v>45401</v>
      </c>
      <c r="L580" s="81" t="n">
        <f aca="false">IF($K580&lt;&gt;"",WORKDAY($K580,$I580 -0.11,祝日・休校日!$B$3:$B$62),"")</f>
        <v>45412</v>
      </c>
      <c r="M580" s="76" t="n">
        <f aca="false">M579</f>
        <v>0</v>
      </c>
      <c r="N580" s="82" t="n">
        <f aca="false">IF(MAX(O580:DC580)&lt;&gt;0,IF(MAX(O581:DC581)/MAX(O580:DC580)=1,1,MAX(O581:DC581)/MAX(O580:DC580)),0)</f>
        <v>0</v>
      </c>
      <c r="O580" s="83"/>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5"/>
      <c r="AT580" s="86"/>
      <c r="AU580" s="84"/>
      <c r="AV580" s="84"/>
      <c r="AW580" s="84"/>
      <c r="AX580" s="84"/>
      <c r="AY580" s="84"/>
      <c r="AZ580" s="84"/>
      <c r="BA580" s="84"/>
      <c r="BB580" s="84"/>
      <c r="BC580" s="84"/>
      <c r="BD580" s="84"/>
      <c r="BE580" s="84"/>
      <c r="BF580" s="84"/>
      <c r="BG580" s="84"/>
      <c r="BH580" s="84"/>
      <c r="BI580" s="84"/>
      <c r="BJ580" s="84"/>
      <c r="BK580" s="84"/>
      <c r="BL580" s="84"/>
      <c r="BM580" s="84"/>
      <c r="BN580" s="84"/>
      <c r="BO580" s="84"/>
      <c r="BP580" s="84"/>
      <c r="BQ580" s="84"/>
      <c r="BR580" s="84"/>
      <c r="BS580" s="84"/>
      <c r="BT580" s="84"/>
      <c r="BU580" s="84"/>
      <c r="BV580" s="84"/>
      <c r="BW580" s="84"/>
      <c r="BX580" s="85"/>
      <c r="BY580" s="86"/>
      <c r="BZ580" s="84"/>
      <c r="CA580" s="84"/>
      <c r="CB580" s="84"/>
      <c r="CC580" s="84"/>
      <c r="CD580" s="84"/>
      <c r="CE580" s="84"/>
      <c r="CF580" s="84"/>
      <c r="CG580" s="84"/>
      <c r="CH580" s="84"/>
      <c r="CI580" s="84"/>
      <c r="CJ580" s="84"/>
      <c r="CK580" s="84"/>
      <c r="CL580" s="84"/>
      <c r="CM580" s="84"/>
      <c r="CN580" s="84"/>
      <c r="CO580" s="84"/>
      <c r="CP580" s="84"/>
      <c r="CQ580" s="84"/>
      <c r="CR580" s="84"/>
      <c r="CS580" s="84"/>
      <c r="CT580" s="84"/>
      <c r="CU580" s="84"/>
      <c r="CV580" s="84"/>
      <c r="CW580" s="84"/>
      <c r="CX580" s="84"/>
      <c r="CY580" s="84"/>
      <c r="CZ580" s="84"/>
      <c r="DA580" s="84"/>
      <c r="DB580" s="84"/>
      <c r="DC580" s="85"/>
    </row>
    <row r="581" customFormat="false" ht="18.75" hidden="true" customHeight="false" outlineLevel="0" collapsed="false">
      <c r="A581" s="104" t="n">
        <f aca="false">A580</f>
        <v>287</v>
      </c>
      <c r="B581" s="105" t="n">
        <f aca="false">B580</f>
        <v>113</v>
      </c>
      <c r="C581" s="106" t="str">
        <f aca="false">C580</f>
        <v>試験問題登録画面</v>
      </c>
      <c r="D581" s="107" t="str">
        <f aca="false">D580</f>
        <v>試験問題登録画面の新規作成</v>
      </c>
      <c r="E581" s="91" t="str">
        <f aca="false">E580</f>
        <v>管理者</v>
      </c>
      <c r="F581" s="91" t="str">
        <f aca="false">F580</f>
        <v>上級</v>
      </c>
      <c r="G581" s="91" t="str">
        <f aca="false">G580</f>
        <v>B</v>
      </c>
      <c r="H581" s="108" t="str">
        <f aca="false">H580</f>
        <v>試験</v>
      </c>
      <c r="I581" s="109" t="n">
        <f aca="false">I580</f>
        <v>6.28571428571429</v>
      </c>
      <c r="J581" s="94" t="s">
        <v>33</v>
      </c>
      <c r="K581" s="110"/>
      <c r="L581" s="96"/>
      <c r="M581" s="97" t="n">
        <f aca="false">M580</f>
        <v>0</v>
      </c>
      <c r="N581" s="98" t="n">
        <f aca="false">N580</f>
        <v>0</v>
      </c>
      <c r="O581" s="83"/>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5"/>
      <c r="AT581" s="86"/>
      <c r="AU581" s="84"/>
      <c r="AV581" s="84"/>
      <c r="AW581" s="84"/>
      <c r="AX581" s="84"/>
      <c r="AY581" s="84"/>
      <c r="AZ581" s="84"/>
      <c r="BA581" s="84"/>
      <c r="BB581" s="84"/>
      <c r="BC581" s="84"/>
      <c r="BD581" s="84"/>
      <c r="BE581" s="84"/>
      <c r="BF581" s="84"/>
      <c r="BG581" s="84"/>
      <c r="BH581" s="84"/>
      <c r="BI581" s="84"/>
      <c r="BJ581" s="84"/>
      <c r="BK581" s="84"/>
      <c r="BL581" s="84"/>
      <c r="BM581" s="84"/>
      <c r="BN581" s="84"/>
      <c r="BO581" s="84"/>
      <c r="BP581" s="84"/>
      <c r="BQ581" s="84"/>
      <c r="BR581" s="84"/>
      <c r="BS581" s="84"/>
      <c r="BT581" s="84"/>
      <c r="BU581" s="84"/>
      <c r="BV581" s="84"/>
      <c r="BW581" s="84"/>
      <c r="BX581" s="85"/>
      <c r="BY581" s="86"/>
      <c r="BZ581" s="84"/>
      <c r="CA581" s="84"/>
      <c r="CB581" s="84"/>
      <c r="CC581" s="84"/>
      <c r="CD581" s="84"/>
      <c r="CE581" s="84"/>
      <c r="CF581" s="84"/>
      <c r="CG581" s="84"/>
      <c r="CH581" s="84"/>
      <c r="CI581" s="84"/>
      <c r="CJ581" s="84"/>
      <c r="CK581" s="84"/>
      <c r="CL581" s="84"/>
      <c r="CM581" s="84"/>
      <c r="CN581" s="84"/>
      <c r="CO581" s="84"/>
      <c r="CP581" s="84"/>
      <c r="CQ581" s="84"/>
      <c r="CR581" s="84"/>
      <c r="CS581" s="84"/>
      <c r="CT581" s="84"/>
      <c r="CU581" s="84"/>
      <c r="CV581" s="84"/>
      <c r="CW581" s="84"/>
      <c r="CX581" s="84"/>
      <c r="CY581" s="84"/>
      <c r="CZ581" s="84"/>
      <c r="DA581" s="84"/>
      <c r="DB581" s="84"/>
      <c r="DC581" s="85"/>
    </row>
    <row r="582" customFormat="false" ht="18.75" hidden="true" customHeight="false" outlineLevel="0" collapsed="false">
      <c r="A582" s="70" t="n">
        <f aca="false">(ROW()-6)/2</f>
        <v>288</v>
      </c>
      <c r="B582" s="71" t="n">
        <f aca="false">変更管理台帳!$A120</f>
        <v>114</v>
      </c>
      <c r="C582" s="72" t="str">
        <f aca="false">変更管理台帳!$B120</f>
        <v>コース登録画面</v>
      </c>
      <c r="D582" s="73" t="str">
        <f aca="false">変更管理台帳!$C120</f>
        <v>コース登録画面の新規作成</v>
      </c>
      <c r="E582" s="74" t="str">
        <f aca="false">変更管理台帳!$G120</f>
        <v>管理者</v>
      </c>
      <c r="F582" s="75" t="str">
        <f aca="false">変更管理台帳!$K120</f>
        <v>中級</v>
      </c>
      <c r="G582" s="76" t="str">
        <f aca="false">変更管理台帳!$L120</f>
        <v>C</v>
      </c>
      <c r="H582" s="112" t="s">
        <v>36</v>
      </c>
      <c r="I582" s="78" t="n">
        <f aca="false">変更管理台帳!$AE120</f>
        <v>4.88571428571429</v>
      </c>
      <c r="J582" s="79" t="s">
        <v>32</v>
      </c>
      <c r="K582" s="80" t="n">
        <v>45336</v>
      </c>
      <c r="L582" s="81" t="n">
        <f aca="false">IF($K582&lt;&gt;"",WORKDAY($K582,$I582 -0.11,祝日・休校日!$B$3:$B$62),"")</f>
        <v>45342</v>
      </c>
      <c r="M582" s="76"/>
      <c r="N582" s="82" t="n">
        <f aca="false">IF(MAX(O582:DC582)&lt;&gt;0,IF(MAX(O583:DC583)/MAX(O582:DC582)=1,1,MAX(O583:DC583)/MAX(O582:DC582)),0)</f>
        <v>0</v>
      </c>
      <c r="O582" s="83"/>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5"/>
      <c r="AT582" s="86"/>
      <c r="AU582" s="84"/>
      <c r="AV582" s="84"/>
      <c r="AW582" s="84"/>
      <c r="AX582" s="84"/>
      <c r="AY582" s="84"/>
      <c r="AZ582" s="84"/>
      <c r="BA582" s="84"/>
      <c r="BB582" s="84"/>
      <c r="BC582" s="84"/>
      <c r="BD582" s="84"/>
      <c r="BE582" s="84"/>
      <c r="BF582" s="84"/>
      <c r="BG582" s="84"/>
      <c r="BH582" s="84"/>
      <c r="BI582" s="84"/>
      <c r="BJ582" s="84"/>
      <c r="BK582" s="84"/>
      <c r="BL582" s="84"/>
      <c r="BM582" s="84"/>
      <c r="BN582" s="84"/>
      <c r="BO582" s="84"/>
      <c r="BP582" s="84"/>
      <c r="BQ582" s="84"/>
      <c r="BR582" s="84"/>
      <c r="BS582" s="84"/>
      <c r="BT582" s="84"/>
      <c r="BU582" s="84"/>
      <c r="BV582" s="84"/>
      <c r="BW582" s="84"/>
      <c r="BX582" s="85"/>
      <c r="BY582" s="86"/>
      <c r="BZ582" s="84"/>
      <c r="CA582" s="84"/>
      <c r="CB582" s="84"/>
      <c r="CC582" s="84"/>
      <c r="CD582" s="84"/>
      <c r="CE582" s="84"/>
      <c r="CF582" s="84"/>
      <c r="CG582" s="84"/>
      <c r="CH582" s="84"/>
      <c r="CI582" s="84"/>
      <c r="CJ582" s="84"/>
      <c r="CK582" s="84"/>
      <c r="CL582" s="84"/>
      <c r="CM582" s="84"/>
      <c r="CN582" s="84"/>
      <c r="CO582" s="84"/>
      <c r="CP582" s="84"/>
      <c r="CQ582" s="84"/>
      <c r="CR582" s="84"/>
      <c r="CS582" s="84"/>
      <c r="CT582" s="84"/>
      <c r="CU582" s="84"/>
      <c r="CV582" s="84"/>
      <c r="CW582" s="84"/>
      <c r="CX582" s="84"/>
      <c r="CY582" s="84"/>
      <c r="CZ582" s="84"/>
      <c r="DA582" s="84"/>
      <c r="DB582" s="84"/>
      <c r="DC582" s="85"/>
    </row>
    <row r="583" customFormat="false" ht="18.75" hidden="true" customHeight="false" outlineLevel="0" collapsed="false">
      <c r="A583" s="87" t="n">
        <f aca="false">A582</f>
        <v>288</v>
      </c>
      <c r="B583" s="88" t="n">
        <f aca="false">B582</f>
        <v>114</v>
      </c>
      <c r="C583" s="89" t="str">
        <f aca="false">C582</f>
        <v>コース登録画面</v>
      </c>
      <c r="D583" s="90" t="str">
        <f aca="false">D582</f>
        <v>コース登録画面の新規作成</v>
      </c>
      <c r="E583" s="91" t="str">
        <f aca="false">E582</f>
        <v>管理者</v>
      </c>
      <c r="F583" s="91" t="str">
        <f aca="false">F582</f>
        <v>中級</v>
      </c>
      <c r="G583" s="91" t="str">
        <f aca="false">G582</f>
        <v>C</v>
      </c>
      <c r="H583" s="113" t="str">
        <f aca="false">H582</f>
        <v>設計</v>
      </c>
      <c r="I583" s="93" t="n">
        <f aca="false">I582</f>
        <v>4.88571428571429</v>
      </c>
      <c r="J583" s="94" t="s">
        <v>33</v>
      </c>
      <c r="K583" s="95"/>
      <c r="L583" s="96"/>
      <c r="M583" s="97" t="n">
        <f aca="false">M582</f>
        <v>0</v>
      </c>
      <c r="N583" s="98" t="n">
        <f aca="false">N582</f>
        <v>0</v>
      </c>
      <c r="O583" s="83"/>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5"/>
      <c r="AT583" s="86"/>
      <c r="AU583" s="84"/>
      <c r="AV583" s="84"/>
      <c r="AW583" s="84"/>
      <c r="AX583" s="84"/>
      <c r="AY583" s="84"/>
      <c r="AZ583" s="84"/>
      <c r="BA583" s="84"/>
      <c r="BB583" s="84"/>
      <c r="BC583" s="84"/>
      <c r="BD583" s="84"/>
      <c r="BE583" s="84"/>
      <c r="BF583" s="84"/>
      <c r="BG583" s="84"/>
      <c r="BH583" s="84"/>
      <c r="BI583" s="84"/>
      <c r="BJ583" s="84"/>
      <c r="BK583" s="84"/>
      <c r="BL583" s="84"/>
      <c r="BM583" s="84"/>
      <c r="BN583" s="84"/>
      <c r="BO583" s="84"/>
      <c r="BP583" s="84"/>
      <c r="BQ583" s="84"/>
      <c r="BR583" s="84"/>
      <c r="BS583" s="84"/>
      <c r="BT583" s="84"/>
      <c r="BU583" s="84"/>
      <c r="BV583" s="84"/>
      <c r="BW583" s="84"/>
      <c r="BX583" s="85"/>
      <c r="BY583" s="86"/>
      <c r="BZ583" s="84"/>
      <c r="CA583" s="84"/>
      <c r="CB583" s="84"/>
      <c r="CC583" s="84"/>
      <c r="CD583" s="84"/>
      <c r="CE583" s="84"/>
      <c r="CF583" s="84"/>
      <c r="CG583" s="84"/>
      <c r="CH583" s="84"/>
      <c r="CI583" s="84"/>
      <c r="CJ583" s="84"/>
      <c r="CK583" s="84"/>
      <c r="CL583" s="84"/>
      <c r="CM583" s="84"/>
      <c r="CN583" s="84"/>
      <c r="CO583" s="84"/>
      <c r="CP583" s="84"/>
      <c r="CQ583" s="84"/>
      <c r="CR583" s="84"/>
      <c r="CS583" s="84"/>
      <c r="CT583" s="84"/>
      <c r="CU583" s="84"/>
      <c r="CV583" s="84"/>
      <c r="CW583" s="84"/>
      <c r="CX583" s="84"/>
      <c r="CY583" s="84"/>
      <c r="CZ583" s="84"/>
      <c r="DA583" s="84"/>
      <c r="DB583" s="84"/>
      <c r="DC583" s="85"/>
    </row>
    <row r="584" customFormat="false" ht="18.75" hidden="true" customHeight="false" outlineLevel="0" collapsed="false">
      <c r="A584" s="70" t="n">
        <f aca="false">(ROW()-6)/2</f>
        <v>289</v>
      </c>
      <c r="B584" s="100" t="n">
        <f aca="false">B583</f>
        <v>114</v>
      </c>
      <c r="C584" s="101" t="str">
        <f aca="false">C583</f>
        <v>コース登録画面</v>
      </c>
      <c r="D584" s="102" t="str">
        <f aca="false">D583</f>
        <v>コース登録画面の新規作成</v>
      </c>
      <c r="E584" s="74" t="str">
        <f aca="false">E582</f>
        <v>管理者</v>
      </c>
      <c r="F584" s="74" t="str">
        <f aca="false">F582</f>
        <v>中級</v>
      </c>
      <c r="G584" s="74" t="str">
        <f aca="false">G582</f>
        <v>C</v>
      </c>
      <c r="H584" s="77" t="s">
        <v>31</v>
      </c>
      <c r="I584" s="78" t="n">
        <f aca="false">変更管理台帳!$AX120</f>
        <v>6.08571428571429</v>
      </c>
      <c r="J584" s="79" t="s">
        <v>32</v>
      </c>
      <c r="K584" s="81" t="n">
        <f aca="false">IF($L582&lt;&gt;"",WORKDAY($L582,1,祝日・休校日!$B$3:$B$62),"")</f>
        <v>45343</v>
      </c>
      <c r="L584" s="81" t="n">
        <f aca="false">IF($K584&lt;&gt;"",WORKDAY($K584,$I584 -0.11,祝日・休校日!$B$3:$B$62),"")</f>
        <v>45351</v>
      </c>
      <c r="M584" s="76" t="n">
        <f aca="false">M583</f>
        <v>0</v>
      </c>
      <c r="N584" s="82" t="n">
        <f aca="false">IF(MAX(O584:DC584)&lt;&gt;0,IF(MAX(O585:DC585)/MAX(O584:DC584)=1,1,MAX(O585:DC585)/MAX(O584:DC584)),0)</f>
        <v>0</v>
      </c>
      <c r="O584" s="83"/>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5"/>
      <c r="AT584" s="86"/>
      <c r="AU584" s="84"/>
      <c r="AV584" s="84"/>
      <c r="AW584" s="84"/>
      <c r="AX584" s="84"/>
      <c r="AY584" s="84"/>
      <c r="AZ584" s="84"/>
      <c r="BA584" s="84"/>
      <c r="BB584" s="84"/>
      <c r="BC584" s="84"/>
      <c r="BD584" s="84"/>
      <c r="BE584" s="84"/>
      <c r="BF584" s="84"/>
      <c r="BG584" s="84"/>
      <c r="BH584" s="84"/>
      <c r="BI584" s="84"/>
      <c r="BJ584" s="84"/>
      <c r="BK584" s="84"/>
      <c r="BL584" s="84"/>
      <c r="BM584" s="84"/>
      <c r="BN584" s="84"/>
      <c r="BO584" s="84"/>
      <c r="BP584" s="84"/>
      <c r="BQ584" s="84"/>
      <c r="BR584" s="84"/>
      <c r="BS584" s="84"/>
      <c r="BT584" s="84"/>
      <c r="BU584" s="84"/>
      <c r="BV584" s="84"/>
      <c r="BW584" s="84"/>
      <c r="BX584" s="85"/>
      <c r="BY584" s="86"/>
      <c r="BZ584" s="84"/>
      <c r="CA584" s="84"/>
      <c r="CB584" s="84"/>
      <c r="CC584" s="84"/>
      <c r="CD584" s="84"/>
      <c r="CE584" s="84"/>
      <c r="CF584" s="84"/>
      <c r="CG584" s="84"/>
      <c r="CH584" s="84"/>
      <c r="CI584" s="84"/>
      <c r="CJ584" s="84"/>
      <c r="CK584" s="84"/>
      <c r="CL584" s="84"/>
      <c r="CM584" s="84"/>
      <c r="CN584" s="84"/>
      <c r="CO584" s="84"/>
      <c r="CP584" s="84"/>
      <c r="CQ584" s="84"/>
      <c r="CR584" s="84"/>
      <c r="CS584" s="84"/>
      <c r="CT584" s="84"/>
      <c r="CU584" s="84"/>
      <c r="CV584" s="84"/>
      <c r="CW584" s="84"/>
      <c r="CX584" s="84"/>
      <c r="CY584" s="84"/>
      <c r="CZ584" s="84"/>
      <c r="DA584" s="84"/>
      <c r="DB584" s="84"/>
      <c r="DC584" s="85"/>
    </row>
    <row r="585" customFormat="false" ht="18.75" hidden="true" customHeight="false" outlineLevel="0" collapsed="false">
      <c r="A585" s="87" t="n">
        <f aca="false">A584</f>
        <v>289</v>
      </c>
      <c r="B585" s="105" t="n">
        <f aca="false">B584</f>
        <v>114</v>
      </c>
      <c r="C585" s="106" t="str">
        <f aca="false">C584</f>
        <v>コース登録画面</v>
      </c>
      <c r="D585" s="107" t="str">
        <f aca="false">D584</f>
        <v>コース登録画面の新規作成</v>
      </c>
      <c r="E585" s="91" t="str">
        <f aca="false">E584</f>
        <v>管理者</v>
      </c>
      <c r="F585" s="91" t="str">
        <f aca="false">F584</f>
        <v>中級</v>
      </c>
      <c r="G585" s="91" t="str">
        <f aca="false">G584</f>
        <v>C</v>
      </c>
      <c r="H585" s="92" t="str">
        <f aca="false">H584</f>
        <v>製造</v>
      </c>
      <c r="I585" s="93" t="n">
        <f aca="false">I584</f>
        <v>6.08571428571429</v>
      </c>
      <c r="J585" s="94" t="s">
        <v>33</v>
      </c>
      <c r="K585" s="110"/>
      <c r="L585" s="96"/>
      <c r="M585" s="97" t="n">
        <f aca="false">M584</f>
        <v>0</v>
      </c>
      <c r="N585" s="98" t="n">
        <f aca="false">N584</f>
        <v>0</v>
      </c>
      <c r="O585" s="83"/>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5"/>
      <c r="AT585" s="86"/>
      <c r="AU585" s="84"/>
      <c r="AV585" s="84"/>
      <c r="AW585" s="84"/>
      <c r="AX585" s="84"/>
      <c r="AY585" s="84"/>
      <c r="AZ585" s="84"/>
      <c r="BA585" s="84"/>
      <c r="BB585" s="84"/>
      <c r="BC585" s="84"/>
      <c r="BD585" s="84"/>
      <c r="BE585" s="84"/>
      <c r="BF585" s="84"/>
      <c r="BG585" s="84"/>
      <c r="BH585" s="84"/>
      <c r="BI585" s="84"/>
      <c r="BJ585" s="84"/>
      <c r="BK585" s="84"/>
      <c r="BL585" s="84"/>
      <c r="BM585" s="84"/>
      <c r="BN585" s="84"/>
      <c r="BO585" s="84"/>
      <c r="BP585" s="84"/>
      <c r="BQ585" s="84"/>
      <c r="BR585" s="84"/>
      <c r="BS585" s="84"/>
      <c r="BT585" s="84"/>
      <c r="BU585" s="84"/>
      <c r="BV585" s="84"/>
      <c r="BW585" s="84"/>
      <c r="BX585" s="85"/>
      <c r="BY585" s="86"/>
      <c r="BZ585" s="84"/>
      <c r="CA585" s="84"/>
      <c r="CB585" s="84"/>
      <c r="CC585" s="84"/>
      <c r="CD585" s="84"/>
      <c r="CE585" s="84"/>
      <c r="CF585" s="84"/>
      <c r="CG585" s="84"/>
      <c r="CH585" s="84"/>
      <c r="CI585" s="84"/>
      <c r="CJ585" s="84"/>
      <c r="CK585" s="84"/>
      <c r="CL585" s="84"/>
      <c r="CM585" s="84"/>
      <c r="CN585" s="84"/>
      <c r="CO585" s="84"/>
      <c r="CP585" s="84"/>
      <c r="CQ585" s="84"/>
      <c r="CR585" s="84"/>
      <c r="CS585" s="84"/>
      <c r="CT585" s="84"/>
      <c r="CU585" s="84"/>
      <c r="CV585" s="84"/>
      <c r="CW585" s="84"/>
      <c r="CX585" s="84"/>
      <c r="CY585" s="84"/>
      <c r="CZ585" s="84"/>
      <c r="DA585" s="84"/>
      <c r="DB585" s="84"/>
      <c r="DC585" s="85"/>
    </row>
    <row r="586" customFormat="false" ht="18.75" hidden="true" customHeight="false" outlineLevel="0" collapsed="false">
      <c r="A586" s="99" t="n">
        <f aca="false">(ROW()-6)/2</f>
        <v>290</v>
      </c>
      <c r="B586" s="100" t="n">
        <f aca="false">B585</f>
        <v>114</v>
      </c>
      <c r="C586" s="101" t="str">
        <f aca="false">C585</f>
        <v>コース登録画面</v>
      </c>
      <c r="D586" s="102" t="str">
        <f aca="false">D585</f>
        <v>コース登録画面の新規作成</v>
      </c>
      <c r="E586" s="74" t="str">
        <f aca="false">E584</f>
        <v>管理者</v>
      </c>
      <c r="F586" s="74" t="str">
        <f aca="false">F584</f>
        <v>中級</v>
      </c>
      <c r="G586" s="74" t="str">
        <f aca="false">G584</f>
        <v>C</v>
      </c>
      <c r="H586" s="103" t="s">
        <v>34</v>
      </c>
      <c r="I586" s="78" t="n">
        <f aca="false">変更管理台帳!$BW120</f>
        <v>4.62857142857143</v>
      </c>
      <c r="J586" s="79" t="s">
        <v>32</v>
      </c>
      <c r="K586" s="81" t="n">
        <f aca="false">IF($L584&lt;&gt;"",WORKDAY($L584,1,祝日・休校日!$B$3:$B$62),"")</f>
        <v>45352</v>
      </c>
      <c r="L586" s="81" t="n">
        <f aca="false">IF($K586&lt;&gt;"",WORKDAY($K586,$I586 -0.11,祝日・休校日!$B$3:$B$62),"")</f>
        <v>45358</v>
      </c>
      <c r="M586" s="76" t="n">
        <f aca="false">M585</f>
        <v>0</v>
      </c>
      <c r="N586" s="82" t="n">
        <f aca="false">IF(MAX(O586:DC586)&lt;&gt;0,IF(MAX(O587:DC587)/MAX(O586:DC586)=1,1,MAX(O587:DC587)/MAX(O586:DC586)),0)</f>
        <v>0</v>
      </c>
      <c r="O586" s="83"/>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5"/>
      <c r="AT586" s="86"/>
      <c r="AU586" s="84"/>
      <c r="AV586" s="84"/>
      <c r="AW586" s="84"/>
      <c r="AX586" s="84"/>
      <c r="AY586" s="84"/>
      <c r="AZ586" s="84"/>
      <c r="BA586" s="84"/>
      <c r="BB586" s="84"/>
      <c r="BC586" s="84"/>
      <c r="BD586" s="84"/>
      <c r="BE586" s="84"/>
      <c r="BF586" s="84"/>
      <c r="BG586" s="84"/>
      <c r="BH586" s="84"/>
      <c r="BI586" s="84"/>
      <c r="BJ586" s="84"/>
      <c r="BK586" s="84"/>
      <c r="BL586" s="84"/>
      <c r="BM586" s="84"/>
      <c r="BN586" s="84"/>
      <c r="BO586" s="84"/>
      <c r="BP586" s="84"/>
      <c r="BQ586" s="84"/>
      <c r="BR586" s="84"/>
      <c r="BS586" s="84"/>
      <c r="BT586" s="84"/>
      <c r="BU586" s="84"/>
      <c r="BV586" s="84"/>
      <c r="BW586" s="84"/>
      <c r="BX586" s="85"/>
      <c r="BY586" s="86"/>
      <c r="BZ586" s="84"/>
      <c r="CA586" s="84"/>
      <c r="CB586" s="84"/>
      <c r="CC586" s="84"/>
      <c r="CD586" s="84"/>
      <c r="CE586" s="84"/>
      <c r="CF586" s="84"/>
      <c r="CG586" s="84"/>
      <c r="CH586" s="84"/>
      <c r="CI586" s="84"/>
      <c r="CJ586" s="84"/>
      <c r="CK586" s="84"/>
      <c r="CL586" s="84"/>
      <c r="CM586" s="84"/>
      <c r="CN586" s="84"/>
      <c r="CO586" s="84"/>
      <c r="CP586" s="84"/>
      <c r="CQ586" s="84"/>
      <c r="CR586" s="84"/>
      <c r="CS586" s="84"/>
      <c r="CT586" s="84"/>
      <c r="CU586" s="84"/>
      <c r="CV586" s="84"/>
      <c r="CW586" s="84"/>
      <c r="CX586" s="84"/>
      <c r="CY586" s="84"/>
      <c r="CZ586" s="84"/>
      <c r="DA586" s="84"/>
      <c r="DB586" s="84"/>
      <c r="DC586" s="85"/>
    </row>
    <row r="587" customFormat="false" ht="18.75" hidden="true" customHeight="false" outlineLevel="0" collapsed="false">
      <c r="A587" s="104" t="n">
        <f aca="false">A586</f>
        <v>290</v>
      </c>
      <c r="B587" s="105" t="n">
        <f aca="false">B586</f>
        <v>114</v>
      </c>
      <c r="C587" s="106" t="str">
        <f aca="false">C586</f>
        <v>コース登録画面</v>
      </c>
      <c r="D587" s="107" t="str">
        <f aca="false">D586</f>
        <v>コース登録画面の新規作成</v>
      </c>
      <c r="E587" s="91" t="str">
        <f aca="false">E586</f>
        <v>管理者</v>
      </c>
      <c r="F587" s="91" t="str">
        <f aca="false">F586</f>
        <v>中級</v>
      </c>
      <c r="G587" s="91" t="str">
        <f aca="false">G586</f>
        <v>C</v>
      </c>
      <c r="H587" s="108" t="str">
        <f aca="false">H586</f>
        <v>試験</v>
      </c>
      <c r="I587" s="109" t="n">
        <f aca="false">I586</f>
        <v>4.62857142857143</v>
      </c>
      <c r="J587" s="94" t="s">
        <v>33</v>
      </c>
      <c r="K587" s="110"/>
      <c r="L587" s="96"/>
      <c r="M587" s="97" t="n">
        <f aca="false">M586</f>
        <v>0</v>
      </c>
      <c r="N587" s="98" t="n">
        <f aca="false">N586</f>
        <v>0</v>
      </c>
      <c r="O587" s="83"/>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5"/>
      <c r="AT587" s="86"/>
      <c r="AU587" s="84"/>
      <c r="AV587" s="84"/>
      <c r="AW587" s="84"/>
      <c r="AX587" s="84"/>
      <c r="AY587" s="84"/>
      <c r="AZ587" s="84"/>
      <c r="BA587" s="84"/>
      <c r="BB587" s="84"/>
      <c r="BC587" s="84"/>
      <c r="BD587" s="84"/>
      <c r="BE587" s="84"/>
      <c r="BF587" s="84"/>
      <c r="BG587" s="84"/>
      <c r="BH587" s="84"/>
      <c r="BI587" s="84"/>
      <c r="BJ587" s="84"/>
      <c r="BK587" s="84"/>
      <c r="BL587" s="84"/>
      <c r="BM587" s="84"/>
      <c r="BN587" s="84"/>
      <c r="BO587" s="84"/>
      <c r="BP587" s="84"/>
      <c r="BQ587" s="84"/>
      <c r="BR587" s="84"/>
      <c r="BS587" s="84"/>
      <c r="BT587" s="84"/>
      <c r="BU587" s="84"/>
      <c r="BV587" s="84"/>
      <c r="BW587" s="84"/>
      <c r="BX587" s="85"/>
      <c r="BY587" s="86"/>
      <c r="BZ587" s="84"/>
      <c r="CA587" s="84"/>
      <c r="CB587" s="84"/>
      <c r="CC587" s="84"/>
      <c r="CD587" s="84"/>
      <c r="CE587" s="84"/>
      <c r="CF587" s="84"/>
      <c r="CG587" s="84"/>
      <c r="CH587" s="84"/>
      <c r="CI587" s="84"/>
      <c r="CJ587" s="84"/>
      <c r="CK587" s="84"/>
      <c r="CL587" s="84"/>
      <c r="CM587" s="84"/>
      <c r="CN587" s="84"/>
      <c r="CO587" s="84"/>
      <c r="CP587" s="84"/>
      <c r="CQ587" s="84"/>
      <c r="CR587" s="84"/>
      <c r="CS587" s="84"/>
      <c r="CT587" s="84"/>
      <c r="CU587" s="84"/>
      <c r="CV587" s="84"/>
      <c r="CW587" s="84"/>
      <c r="CX587" s="84"/>
      <c r="CY587" s="84"/>
      <c r="CZ587" s="84"/>
      <c r="DA587" s="84"/>
      <c r="DB587" s="84"/>
      <c r="DC587" s="85"/>
    </row>
    <row r="588" customFormat="false" ht="18.75" hidden="true" customHeight="false" outlineLevel="0" collapsed="false">
      <c r="A588" s="70" t="n">
        <f aca="false">(ROW()-6)/2</f>
        <v>291</v>
      </c>
      <c r="B588" s="71" t="n">
        <f aca="false">変更管理台帳!$A121</f>
        <v>115</v>
      </c>
      <c r="C588" s="72" t="str">
        <f aca="false">変更管理台帳!$B121</f>
        <v>コース詳細登録画面</v>
      </c>
      <c r="D588" s="73" t="str">
        <f aca="false">変更管理台帳!$C121</f>
        <v>コース詳細登録画面の新規作成</v>
      </c>
      <c r="E588" s="74" t="str">
        <f aca="false">変更管理台帳!$G121</f>
        <v>管理者</v>
      </c>
      <c r="F588" s="75" t="str">
        <f aca="false">変更管理台帳!$K121</f>
        <v>上級</v>
      </c>
      <c r="G588" s="76" t="str">
        <f aca="false">変更管理台帳!$L121</f>
        <v>C</v>
      </c>
      <c r="H588" s="112" t="s">
        <v>36</v>
      </c>
      <c r="I588" s="78" t="n">
        <f aca="false">変更管理台帳!$AE121</f>
        <v>5.08571428571429</v>
      </c>
      <c r="J588" s="79" t="s">
        <v>32</v>
      </c>
      <c r="K588" s="80" t="n">
        <v>45336</v>
      </c>
      <c r="L588" s="81" t="n">
        <f aca="false">IF($K588&lt;&gt;"",WORKDAY($K588,$I588 -0.11,祝日・休校日!$B$3:$B$62),"")</f>
        <v>45342</v>
      </c>
      <c r="M588" s="76"/>
      <c r="N588" s="82" t="n">
        <f aca="false">IF(MAX(O588:DC588)&lt;&gt;0,IF(MAX(O589:DC589)/MAX(O588:DC588)=1,1,MAX(O589:DC589)/MAX(O588:DC588)),0)</f>
        <v>0</v>
      </c>
      <c r="O588" s="83"/>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5"/>
      <c r="AT588" s="86"/>
      <c r="AU588" s="84"/>
      <c r="AV588" s="84"/>
      <c r="AW588" s="84"/>
      <c r="AX588" s="84"/>
      <c r="AY588" s="84"/>
      <c r="AZ588" s="84"/>
      <c r="BA588" s="84"/>
      <c r="BB588" s="84"/>
      <c r="BC588" s="84"/>
      <c r="BD588" s="84"/>
      <c r="BE588" s="84"/>
      <c r="BF588" s="84"/>
      <c r="BG588" s="84"/>
      <c r="BH588" s="84"/>
      <c r="BI588" s="84"/>
      <c r="BJ588" s="84"/>
      <c r="BK588" s="84"/>
      <c r="BL588" s="84"/>
      <c r="BM588" s="84"/>
      <c r="BN588" s="84"/>
      <c r="BO588" s="84"/>
      <c r="BP588" s="84"/>
      <c r="BQ588" s="84"/>
      <c r="BR588" s="84"/>
      <c r="BS588" s="84"/>
      <c r="BT588" s="84"/>
      <c r="BU588" s="84"/>
      <c r="BV588" s="84"/>
      <c r="BW588" s="84"/>
      <c r="BX588" s="85"/>
      <c r="BY588" s="86"/>
      <c r="BZ588" s="84"/>
      <c r="CA588" s="84"/>
      <c r="CB588" s="84"/>
      <c r="CC588" s="84"/>
      <c r="CD588" s="84"/>
      <c r="CE588" s="84"/>
      <c r="CF588" s="84"/>
      <c r="CG588" s="84"/>
      <c r="CH588" s="84"/>
      <c r="CI588" s="84"/>
      <c r="CJ588" s="84"/>
      <c r="CK588" s="84"/>
      <c r="CL588" s="84"/>
      <c r="CM588" s="84"/>
      <c r="CN588" s="84"/>
      <c r="CO588" s="84"/>
      <c r="CP588" s="84"/>
      <c r="CQ588" s="84"/>
      <c r="CR588" s="84"/>
      <c r="CS588" s="84"/>
      <c r="CT588" s="84"/>
      <c r="CU588" s="84"/>
      <c r="CV588" s="84"/>
      <c r="CW588" s="84"/>
      <c r="CX588" s="84"/>
      <c r="CY588" s="84"/>
      <c r="CZ588" s="84"/>
      <c r="DA588" s="84"/>
      <c r="DB588" s="84"/>
      <c r="DC588" s="85"/>
    </row>
    <row r="589" customFormat="false" ht="18.75" hidden="true" customHeight="false" outlineLevel="0" collapsed="false">
      <c r="A589" s="87" t="n">
        <f aca="false">A588</f>
        <v>291</v>
      </c>
      <c r="B589" s="88" t="n">
        <f aca="false">B588</f>
        <v>115</v>
      </c>
      <c r="C589" s="89" t="str">
        <f aca="false">C588</f>
        <v>コース詳細登録画面</v>
      </c>
      <c r="D589" s="90" t="str">
        <f aca="false">D588</f>
        <v>コース詳細登録画面の新規作成</v>
      </c>
      <c r="E589" s="91" t="str">
        <f aca="false">E588</f>
        <v>管理者</v>
      </c>
      <c r="F589" s="91" t="str">
        <f aca="false">F588</f>
        <v>上級</v>
      </c>
      <c r="G589" s="91" t="str">
        <f aca="false">G588</f>
        <v>C</v>
      </c>
      <c r="H589" s="113" t="str">
        <f aca="false">H588</f>
        <v>設計</v>
      </c>
      <c r="I589" s="93" t="n">
        <f aca="false">I588</f>
        <v>5.08571428571429</v>
      </c>
      <c r="J589" s="94" t="s">
        <v>33</v>
      </c>
      <c r="K589" s="95"/>
      <c r="L589" s="96"/>
      <c r="M589" s="97" t="n">
        <f aca="false">M588</f>
        <v>0</v>
      </c>
      <c r="N589" s="98" t="n">
        <f aca="false">N588</f>
        <v>0</v>
      </c>
      <c r="O589" s="83"/>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5"/>
      <c r="AT589" s="86"/>
      <c r="AU589" s="84"/>
      <c r="AV589" s="84"/>
      <c r="AW589" s="84"/>
      <c r="AX589" s="84"/>
      <c r="AY589" s="84"/>
      <c r="AZ589" s="84"/>
      <c r="BA589" s="84"/>
      <c r="BB589" s="84"/>
      <c r="BC589" s="84"/>
      <c r="BD589" s="84"/>
      <c r="BE589" s="84"/>
      <c r="BF589" s="84"/>
      <c r="BG589" s="84"/>
      <c r="BH589" s="84"/>
      <c r="BI589" s="84"/>
      <c r="BJ589" s="84"/>
      <c r="BK589" s="84"/>
      <c r="BL589" s="84"/>
      <c r="BM589" s="84"/>
      <c r="BN589" s="84"/>
      <c r="BO589" s="84"/>
      <c r="BP589" s="84"/>
      <c r="BQ589" s="84"/>
      <c r="BR589" s="84"/>
      <c r="BS589" s="84"/>
      <c r="BT589" s="84"/>
      <c r="BU589" s="84"/>
      <c r="BV589" s="84"/>
      <c r="BW589" s="84"/>
      <c r="BX589" s="85"/>
      <c r="BY589" s="86"/>
      <c r="BZ589" s="84"/>
      <c r="CA589" s="84"/>
      <c r="CB589" s="84"/>
      <c r="CC589" s="84"/>
      <c r="CD589" s="84"/>
      <c r="CE589" s="84"/>
      <c r="CF589" s="84"/>
      <c r="CG589" s="84"/>
      <c r="CH589" s="84"/>
      <c r="CI589" s="84"/>
      <c r="CJ589" s="84"/>
      <c r="CK589" s="84"/>
      <c r="CL589" s="84"/>
      <c r="CM589" s="84"/>
      <c r="CN589" s="84"/>
      <c r="CO589" s="84"/>
      <c r="CP589" s="84"/>
      <c r="CQ589" s="84"/>
      <c r="CR589" s="84"/>
      <c r="CS589" s="84"/>
      <c r="CT589" s="84"/>
      <c r="CU589" s="84"/>
      <c r="CV589" s="84"/>
      <c r="CW589" s="84"/>
      <c r="CX589" s="84"/>
      <c r="CY589" s="84"/>
      <c r="CZ589" s="84"/>
      <c r="DA589" s="84"/>
      <c r="DB589" s="84"/>
      <c r="DC589" s="85"/>
    </row>
    <row r="590" customFormat="false" ht="18.75" hidden="true" customHeight="false" outlineLevel="0" collapsed="false">
      <c r="A590" s="70" t="n">
        <f aca="false">(ROW()-6)/2</f>
        <v>292</v>
      </c>
      <c r="B590" s="100" t="n">
        <f aca="false">B589</f>
        <v>115</v>
      </c>
      <c r="C590" s="101" t="str">
        <f aca="false">C589</f>
        <v>コース詳細登録画面</v>
      </c>
      <c r="D590" s="102" t="str">
        <f aca="false">D589</f>
        <v>コース詳細登録画面の新規作成</v>
      </c>
      <c r="E590" s="74" t="str">
        <f aca="false">E588</f>
        <v>管理者</v>
      </c>
      <c r="F590" s="74" t="str">
        <f aca="false">F588</f>
        <v>上級</v>
      </c>
      <c r="G590" s="74" t="str">
        <f aca="false">G588</f>
        <v>C</v>
      </c>
      <c r="H590" s="77" t="s">
        <v>31</v>
      </c>
      <c r="I590" s="78" t="n">
        <f aca="false">変更管理台帳!$AX121</f>
        <v>8.6</v>
      </c>
      <c r="J590" s="79" t="s">
        <v>32</v>
      </c>
      <c r="K590" s="81" t="n">
        <f aca="false">IF($L588&lt;&gt;"",WORKDAY($L588,1,祝日・休校日!$B$3:$B$62),"")</f>
        <v>45343</v>
      </c>
      <c r="L590" s="81" t="n">
        <f aca="false">IF($K590&lt;&gt;"",WORKDAY($K590,$I590 -0.11,祝日・休校日!$B$3:$B$62),"")</f>
        <v>45356</v>
      </c>
      <c r="M590" s="76" t="n">
        <f aca="false">M589</f>
        <v>0</v>
      </c>
      <c r="N590" s="82" t="n">
        <f aca="false">IF(MAX(O590:DC590)&lt;&gt;0,IF(MAX(O591:DC591)/MAX(O590:DC590)=1,1,MAX(O591:DC591)/MAX(O590:DC590)),0)</f>
        <v>0</v>
      </c>
      <c r="O590" s="83"/>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5"/>
      <c r="AT590" s="86"/>
      <c r="AU590" s="84"/>
      <c r="AV590" s="84"/>
      <c r="AW590" s="84"/>
      <c r="AX590" s="84"/>
      <c r="AY590" s="84"/>
      <c r="AZ590" s="84"/>
      <c r="BA590" s="84"/>
      <c r="BB590" s="84"/>
      <c r="BC590" s="84"/>
      <c r="BD590" s="84"/>
      <c r="BE590" s="84"/>
      <c r="BF590" s="84"/>
      <c r="BG590" s="84"/>
      <c r="BH590" s="84"/>
      <c r="BI590" s="84"/>
      <c r="BJ590" s="84"/>
      <c r="BK590" s="84"/>
      <c r="BL590" s="84"/>
      <c r="BM590" s="84"/>
      <c r="BN590" s="84"/>
      <c r="BO590" s="84"/>
      <c r="BP590" s="84"/>
      <c r="BQ590" s="84"/>
      <c r="BR590" s="84"/>
      <c r="BS590" s="84"/>
      <c r="BT590" s="84"/>
      <c r="BU590" s="84"/>
      <c r="BV590" s="84"/>
      <c r="BW590" s="84"/>
      <c r="BX590" s="85"/>
      <c r="BY590" s="86"/>
      <c r="BZ590" s="84"/>
      <c r="CA590" s="84"/>
      <c r="CB590" s="84"/>
      <c r="CC590" s="84"/>
      <c r="CD590" s="84"/>
      <c r="CE590" s="84"/>
      <c r="CF590" s="84"/>
      <c r="CG590" s="84"/>
      <c r="CH590" s="84"/>
      <c r="CI590" s="84"/>
      <c r="CJ590" s="84"/>
      <c r="CK590" s="84"/>
      <c r="CL590" s="84"/>
      <c r="CM590" s="84"/>
      <c r="CN590" s="84"/>
      <c r="CO590" s="84"/>
      <c r="CP590" s="84"/>
      <c r="CQ590" s="84"/>
      <c r="CR590" s="84"/>
      <c r="CS590" s="84"/>
      <c r="CT590" s="84"/>
      <c r="CU590" s="84"/>
      <c r="CV590" s="84"/>
      <c r="CW590" s="84"/>
      <c r="CX590" s="84"/>
      <c r="CY590" s="84"/>
      <c r="CZ590" s="84"/>
      <c r="DA590" s="84"/>
      <c r="DB590" s="84"/>
      <c r="DC590" s="85"/>
    </row>
    <row r="591" customFormat="false" ht="18.75" hidden="true" customHeight="false" outlineLevel="0" collapsed="false">
      <c r="A591" s="87" t="n">
        <f aca="false">A590</f>
        <v>292</v>
      </c>
      <c r="B591" s="105" t="n">
        <f aca="false">B590</f>
        <v>115</v>
      </c>
      <c r="C591" s="106" t="str">
        <f aca="false">C590</f>
        <v>コース詳細登録画面</v>
      </c>
      <c r="D591" s="107" t="str">
        <f aca="false">D590</f>
        <v>コース詳細登録画面の新規作成</v>
      </c>
      <c r="E591" s="91" t="str">
        <f aca="false">E590</f>
        <v>管理者</v>
      </c>
      <c r="F591" s="91" t="str">
        <f aca="false">F590</f>
        <v>上級</v>
      </c>
      <c r="G591" s="91" t="str">
        <f aca="false">G590</f>
        <v>C</v>
      </c>
      <c r="H591" s="92" t="str">
        <f aca="false">H590</f>
        <v>製造</v>
      </c>
      <c r="I591" s="93" t="n">
        <f aca="false">I590</f>
        <v>8.6</v>
      </c>
      <c r="J591" s="94" t="s">
        <v>33</v>
      </c>
      <c r="K591" s="110"/>
      <c r="L591" s="96"/>
      <c r="M591" s="97" t="n">
        <f aca="false">M590</f>
        <v>0</v>
      </c>
      <c r="N591" s="98" t="n">
        <f aca="false">N590</f>
        <v>0</v>
      </c>
      <c r="O591" s="83"/>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5"/>
      <c r="AT591" s="86"/>
      <c r="AU591" s="84"/>
      <c r="AV591" s="84"/>
      <c r="AW591" s="84"/>
      <c r="AX591" s="84"/>
      <c r="AY591" s="84"/>
      <c r="AZ591" s="84"/>
      <c r="BA591" s="84"/>
      <c r="BB591" s="84"/>
      <c r="BC591" s="84"/>
      <c r="BD591" s="84"/>
      <c r="BE591" s="84"/>
      <c r="BF591" s="84"/>
      <c r="BG591" s="84"/>
      <c r="BH591" s="84"/>
      <c r="BI591" s="84"/>
      <c r="BJ591" s="84"/>
      <c r="BK591" s="84"/>
      <c r="BL591" s="84"/>
      <c r="BM591" s="84"/>
      <c r="BN591" s="84"/>
      <c r="BO591" s="84"/>
      <c r="BP591" s="84"/>
      <c r="BQ591" s="84"/>
      <c r="BR591" s="84"/>
      <c r="BS591" s="84"/>
      <c r="BT591" s="84"/>
      <c r="BU591" s="84"/>
      <c r="BV591" s="84"/>
      <c r="BW591" s="84"/>
      <c r="BX591" s="85"/>
      <c r="BY591" s="86"/>
      <c r="BZ591" s="84"/>
      <c r="CA591" s="84"/>
      <c r="CB591" s="84"/>
      <c r="CC591" s="84"/>
      <c r="CD591" s="84"/>
      <c r="CE591" s="84"/>
      <c r="CF591" s="84"/>
      <c r="CG591" s="84"/>
      <c r="CH591" s="84"/>
      <c r="CI591" s="84"/>
      <c r="CJ591" s="84"/>
      <c r="CK591" s="84"/>
      <c r="CL591" s="84"/>
      <c r="CM591" s="84"/>
      <c r="CN591" s="84"/>
      <c r="CO591" s="84"/>
      <c r="CP591" s="84"/>
      <c r="CQ591" s="84"/>
      <c r="CR591" s="84"/>
      <c r="CS591" s="84"/>
      <c r="CT591" s="84"/>
      <c r="CU591" s="84"/>
      <c r="CV591" s="84"/>
      <c r="CW591" s="84"/>
      <c r="CX591" s="84"/>
      <c r="CY591" s="84"/>
      <c r="CZ591" s="84"/>
      <c r="DA591" s="84"/>
      <c r="DB591" s="84"/>
      <c r="DC591" s="85"/>
    </row>
    <row r="592" customFormat="false" ht="18.75" hidden="true" customHeight="false" outlineLevel="0" collapsed="false">
      <c r="A592" s="99" t="n">
        <f aca="false">(ROW()-6)/2</f>
        <v>293</v>
      </c>
      <c r="B592" s="100" t="n">
        <f aca="false">B591</f>
        <v>115</v>
      </c>
      <c r="C592" s="101" t="str">
        <f aca="false">C591</f>
        <v>コース詳細登録画面</v>
      </c>
      <c r="D592" s="102" t="str">
        <f aca="false">D591</f>
        <v>コース詳細登録画面の新規作成</v>
      </c>
      <c r="E592" s="74" t="str">
        <f aca="false">E590</f>
        <v>管理者</v>
      </c>
      <c r="F592" s="74" t="str">
        <f aca="false">F590</f>
        <v>上級</v>
      </c>
      <c r="G592" s="74" t="str">
        <f aca="false">G590</f>
        <v>C</v>
      </c>
      <c r="H592" s="103" t="s">
        <v>34</v>
      </c>
      <c r="I592" s="78" t="n">
        <f aca="false">変更管理台帳!$BW121</f>
        <v>4.74285714285714</v>
      </c>
      <c r="J592" s="79" t="s">
        <v>32</v>
      </c>
      <c r="K592" s="81" t="n">
        <f aca="false">IF($L590&lt;&gt;"",WORKDAY($L590,1,祝日・休校日!$B$3:$B$62),"")</f>
        <v>45357</v>
      </c>
      <c r="L592" s="81" t="n">
        <f aca="false">IF($K592&lt;&gt;"",WORKDAY($K592,$I592 -0.11,祝日・休校日!$B$3:$B$62),"")</f>
        <v>45363</v>
      </c>
      <c r="M592" s="76" t="n">
        <f aca="false">M591</f>
        <v>0</v>
      </c>
      <c r="N592" s="82" t="n">
        <f aca="false">IF(MAX(O592:DC592)&lt;&gt;0,IF(MAX(O593:DC593)/MAX(O592:DC592)=1,1,MAX(O593:DC593)/MAX(O592:DC592)),0)</f>
        <v>0</v>
      </c>
      <c r="O592" s="83"/>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5"/>
      <c r="AT592" s="86"/>
      <c r="AU592" s="84"/>
      <c r="AV592" s="84"/>
      <c r="AW592" s="84"/>
      <c r="AX592" s="84"/>
      <c r="AY592" s="84"/>
      <c r="AZ592" s="84"/>
      <c r="BA592" s="84"/>
      <c r="BB592" s="84"/>
      <c r="BC592" s="84"/>
      <c r="BD592" s="84"/>
      <c r="BE592" s="84"/>
      <c r="BF592" s="84"/>
      <c r="BG592" s="84"/>
      <c r="BH592" s="84"/>
      <c r="BI592" s="84"/>
      <c r="BJ592" s="84"/>
      <c r="BK592" s="84"/>
      <c r="BL592" s="84"/>
      <c r="BM592" s="84"/>
      <c r="BN592" s="84"/>
      <c r="BO592" s="84"/>
      <c r="BP592" s="84"/>
      <c r="BQ592" s="84"/>
      <c r="BR592" s="84"/>
      <c r="BS592" s="84"/>
      <c r="BT592" s="84"/>
      <c r="BU592" s="84"/>
      <c r="BV592" s="84"/>
      <c r="BW592" s="84"/>
      <c r="BX592" s="85"/>
      <c r="BY592" s="86"/>
      <c r="BZ592" s="84"/>
      <c r="CA592" s="84"/>
      <c r="CB592" s="84"/>
      <c r="CC592" s="84"/>
      <c r="CD592" s="84"/>
      <c r="CE592" s="84"/>
      <c r="CF592" s="84"/>
      <c r="CG592" s="84"/>
      <c r="CH592" s="84"/>
      <c r="CI592" s="84"/>
      <c r="CJ592" s="84"/>
      <c r="CK592" s="84"/>
      <c r="CL592" s="84"/>
      <c r="CM592" s="84"/>
      <c r="CN592" s="84"/>
      <c r="CO592" s="84"/>
      <c r="CP592" s="84"/>
      <c r="CQ592" s="84"/>
      <c r="CR592" s="84"/>
      <c r="CS592" s="84"/>
      <c r="CT592" s="84"/>
      <c r="CU592" s="84"/>
      <c r="CV592" s="84"/>
      <c r="CW592" s="84"/>
      <c r="CX592" s="84"/>
      <c r="CY592" s="84"/>
      <c r="CZ592" s="84"/>
      <c r="DA592" s="84"/>
      <c r="DB592" s="84"/>
      <c r="DC592" s="85"/>
    </row>
    <row r="593" customFormat="false" ht="18.75" hidden="true" customHeight="false" outlineLevel="0" collapsed="false">
      <c r="A593" s="104" t="n">
        <f aca="false">A592</f>
        <v>293</v>
      </c>
      <c r="B593" s="105" t="n">
        <f aca="false">B592</f>
        <v>115</v>
      </c>
      <c r="C593" s="106" t="str">
        <f aca="false">C592</f>
        <v>コース詳細登録画面</v>
      </c>
      <c r="D593" s="107" t="str">
        <f aca="false">D592</f>
        <v>コース詳細登録画面の新規作成</v>
      </c>
      <c r="E593" s="91" t="str">
        <f aca="false">E592</f>
        <v>管理者</v>
      </c>
      <c r="F593" s="91" t="str">
        <f aca="false">F592</f>
        <v>上級</v>
      </c>
      <c r="G593" s="91" t="str">
        <f aca="false">G592</f>
        <v>C</v>
      </c>
      <c r="H593" s="108" t="str">
        <f aca="false">H592</f>
        <v>試験</v>
      </c>
      <c r="I593" s="109" t="n">
        <f aca="false">I592</f>
        <v>4.74285714285714</v>
      </c>
      <c r="J593" s="94" t="s">
        <v>33</v>
      </c>
      <c r="K593" s="110"/>
      <c r="L593" s="96"/>
      <c r="M593" s="97" t="n">
        <f aca="false">M592</f>
        <v>0</v>
      </c>
      <c r="N593" s="98" t="n">
        <f aca="false">N592</f>
        <v>0</v>
      </c>
      <c r="O593" s="83"/>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5"/>
      <c r="AT593" s="86"/>
      <c r="AU593" s="84"/>
      <c r="AV593" s="84"/>
      <c r="AW593" s="84"/>
      <c r="AX593" s="84"/>
      <c r="AY593" s="84"/>
      <c r="AZ593" s="84"/>
      <c r="BA593" s="84"/>
      <c r="BB593" s="84"/>
      <c r="BC593" s="84"/>
      <c r="BD593" s="84"/>
      <c r="BE593" s="84"/>
      <c r="BF593" s="84"/>
      <c r="BG593" s="84"/>
      <c r="BH593" s="84"/>
      <c r="BI593" s="84"/>
      <c r="BJ593" s="84"/>
      <c r="BK593" s="84"/>
      <c r="BL593" s="84"/>
      <c r="BM593" s="84"/>
      <c r="BN593" s="84"/>
      <c r="BO593" s="84"/>
      <c r="BP593" s="84"/>
      <c r="BQ593" s="84"/>
      <c r="BR593" s="84"/>
      <c r="BS593" s="84"/>
      <c r="BT593" s="84"/>
      <c r="BU593" s="84"/>
      <c r="BV593" s="84"/>
      <c r="BW593" s="84"/>
      <c r="BX593" s="85"/>
      <c r="BY593" s="86"/>
      <c r="BZ593" s="84"/>
      <c r="CA593" s="84"/>
      <c r="CB593" s="84"/>
      <c r="CC593" s="84"/>
      <c r="CD593" s="84"/>
      <c r="CE593" s="84"/>
      <c r="CF593" s="84"/>
      <c r="CG593" s="84"/>
      <c r="CH593" s="84"/>
      <c r="CI593" s="84"/>
      <c r="CJ593" s="84"/>
      <c r="CK593" s="84"/>
      <c r="CL593" s="84"/>
      <c r="CM593" s="84"/>
      <c r="CN593" s="84"/>
      <c r="CO593" s="84"/>
      <c r="CP593" s="84"/>
      <c r="CQ593" s="84"/>
      <c r="CR593" s="84"/>
      <c r="CS593" s="84"/>
      <c r="CT593" s="84"/>
      <c r="CU593" s="84"/>
      <c r="CV593" s="84"/>
      <c r="CW593" s="84"/>
      <c r="CX593" s="84"/>
      <c r="CY593" s="84"/>
      <c r="CZ593" s="84"/>
      <c r="DA593" s="84"/>
      <c r="DB593" s="84"/>
      <c r="DC593" s="85"/>
    </row>
    <row r="594" customFormat="false" ht="56.25" hidden="true" customHeight="false" outlineLevel="0" collapsed="false">
      <c r="A594" s="70" t="n">
        <f aca="false">(ROW()-6)/2</f>
        <v>294</v>
      </c>
      <c r="B594" s="71" t="n">
        <f aca="false">変更管理台帳!$A122</f>
        <v>116</v>
      </c>
      <c r="C594" s="72" t="str">
        <f aca="false">変更管理台帳!$B122</f>
        <v>セクション詳細画面</v>
      </c>
      <c r="D594" s="73" t="str">
        <f aca="false">変更管理台帳!$C122</f>
        <v>①セクション詳細更新
②試験の登録
③レポートの登録
④試験の削除
⑤レポートの削除</v>
      </c>
      <c r="E594" s="74" t="str">
        <f aca="false">変更管理台帳!$G122</f>
        <v>管理者</v>
      </c>
      <c r="F594" s="75" t="str">
        <f aca="false">変更管理台帳!$K122</f>
        <v>中級</v>
      </c>
      <c r="G594" s="76" t="str">
        <f aca="false">変更管理台帳!$L122</f>
        <v>A</v>
      </c>
      <c r="H594" s="112" t="s">
        <v>36</v>
      </c>
      <c r="I594" s="78" t="n">
        <f aca="false">変更管理台帳!$AE122</f>
        <v>5.18571428571429</v>
      </c>
      <c r="J594" s="79" t="s">
        <v>32</v>
      </c>
      <c r="K594" s="80" t="n">
        <v>45355</v>
      </c>
      <c r="L594" s="81" t="n">
        <f aca="false">IF($K594&lt;&gt;"",WORKDAY($K594,$I594 -0.11,祝日・休校日!$B$3:$B$62),"")</f>
        <v>45362</v>
      </c>
      <c r="M594" s="76"/>
      <c r="N594" s="82" t="n">
        <f aca="false">IF(MAX(O594:DC594)&lt;&gt;0,IF(MAX(O595:DC595)/MAX(O594:DC594)=1,1,MAX(O595:DC595)/MAX(O594:DC594)),0)</f>
        <v>0</v>
      </c>
      <c r="O594" s="83"/>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5"/>
      <c r="AT594" s="86"/>
      <c r="AU594" s="84"/>
      <c r="AV594" s="84"/>
      <c r="AW594" s="84"/>
      <c r="AX594" s="84"/>
      <c r="AY594" s="84"/>
      <c r="AZ594" s="84"/>
      <c r="BA594" s="84"/>
      <c r="BB594" s="84"/>
      <c r="BC594" s="84"/>
      <c r="BD594" s="84"/>
      <c r="BE594" s="84"/>
      <c r="BF594" s="84"/>
      <c r="BG594" s="84"/>
      <c r="BH594" s="84"/>
      <c r="BI594" s="84"/>
      <c r="BJ594" s="84"/>
      <c r="BK594" s="84"/>
      <c r="BL594" s="84"/>
      <c r="BM594" s="84"/>
      <c r="BN594" s="84"/>
      <c r="BO594" s="84"/>
      <c r="BP594" s="84"/>
      <c r="BQ594" s="84"/>
      <c r="BR594" s="84"/>
      <c r="BS594" s="84"/>
      <c r="BT594" s="84"/>
      <c r="BU594" s="84"/>
      <c r="BV594" s="84"/>
      <c r="BW594" s="84"/>
      <c r="BX594" s="85"/>
      <c r="BY594" s="86"/>
      <c r="BZ594" s="84"/>
      <c r="CA594" s="84"/>
      <c r="CB594" s="84"/>
      <c r="CC594" s="84"/>
      <c r="CD594" s="84"/>
      <c r="CE594" s="84"/>
      <c r="CF594" s="84"/>
      <c r="CG594" s="84"/>
      <c r="CH594" s="84"/>
      <c r="CI594" s="84"/>
      <c r="CJ594" s="84"/>
      <c r="CK594" s="84"/>
      <c r="CL594" s="84"/>
      <c r="CM594" s="84"/>
      <c r="CN594" s="84"/>
      <c r="CO594" s="84"/>
      <c r="CP594" s="84"/>
      <c r="CQ594" s="84"/>
      <c r="CR594" s="84"/>
      <c r="CS594" s="84"/>
      <c r="CT594" s="84"/>
      <c r="CU594" s="84"/>
      <c r="CV594" s="84"/>
      <c r="CW594" s="84"/>
      <c r="CX594" s="84"/>
      <c r="CY594" s="84"/>
      <c r="CZ594" s="84"/>
      <c r="DA594" s="84"/>
      <c r="DB594" s="84"/>
      <c r="DC594" s="85"/>
    </row>
    <row r="595" customFormat="false" ht="56.25" hidden="true" customHeight="false" outlineLevel="0" collapsed="false">
      <c r="A595" s="87" t="n">
        <f aca="false">A594</f>
        <v>294</v>
      </c>
      <c r="B595" s="88" t="n">
        <f aca="false">B594</f>
        <v>116</v>
      </c>
      <c r="C595" s="89" t="str">
        <f aca="false">C594</f>
        <v>セクション詳細画面</v>
      </c>
      <c r="D595" s="90" t="str">
        <f aca="false">D594</f>
        <v>①セクション詳細更新
②試験の登録
③レポートの登録
④試験の削除
⑤レポートの削除</v>
      </c>
      <c r="E595" s="91" t="str">
        <f aca="false">E594</f>
        <v>管理者</v>
      </c>
      <c r="F595" s="91" t="str">
        <f aca="false">F594</f>
        <v>中級</v>
      </c>
      <c r="G595" s="91" t="str">
        <f aca="false">G594</f>
        <v>A</v>
      </c>
      <c r="H595" s="113" t="str">
        <f aca="false">H594</f>
        <v>設計</v>
      </c>
      <c r="I595" s="93" t="n">
        <f aca="false">I594</f>
        <v>5.18571428571429</v>
      </c>
      <c r="J595" s="94" t="s">
        <v>33</v>
      </c>
      <c r="K595" s="95"/>
      <c r="L595" s="96"/>
      <c r="M595" s="97" t="n">
        <f aca="false">M594</f>
        <v>0</v>
      </c>
      <c r="N595" s="98" t="n">
        <f aca="false">N594</f>
        <v>0</v>
      </c>
      <c r="O595" s="83"/>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5"/>
      <c r="AT595" s="86"/>
      <c r="AU595" s="84"/>
      <c r="AV595" s="84"/>
      <c r="AW595" s="84"/>
      <c r="AX595" s="84"/>
      <c r="AY595" s="84"/>
      <c r="AZ595" s="84"/>
      <c r="BA595" s="84"/>
      <c r="BB595" s="84"/>
      <c r="BC595" s="84"/>
      <c r="BD595" s="84"/>
      <c r="BE595" s="84"/>
      <c r="BF595" s="84"/>
      <c r="BG595" s="84"/>
      <c r="BH595" s="84"/>
      <c r="BI595" s="84"/>
      <c r="BJ595" s="84"/>
      <c r="BK595" s="84"/>
      <c r="BL595" s="84"/>
      <c r="BM595" s="84"/>
      <c r="BN595" s="84"/>
      <c r="BO595" s="84"/>
      <c r="BP595" s="84"/>
      <c r="BQ595" s="84"/>
      <c r="BR595" s="84"/>
      <c r="BS595" s="84"/>
      <c r="BT595" s="84"/>
      <c r="BU595" s="84"/>
      <c r="BV595" s="84"/>
      <c r="BW595" s="84"/>
      <c r="BX595" s="85"/>
      <c r="BY595" s="86"/>
      <c r="BZ595" s="84"/>
      <c r="CA595" s="84"/>
      <c r="CB595" s="84"/>
      <c r="CC595" s="84"/>
      <c r="CD595" s="84"/>
      <c r="CE595" s="84"/>
      <c r="CF595" s="84"/>
      <c r="CG595" s="84"/>
      <c r="CH595" s="84"/>
      <c r="CI595" s="84"/>
      <c r="CJ595" s="84"/>
      <c r="CK595" s="84"/>
      <c r="CL595" s="84"/>
      <c r="CM595" s="84"/>
      <c r="CN595" s="84"/>
      <c r="CO595" s="84"/>
      <c r="CP595" s="84"/>
      <c r="CQ595" s="84"/>
      <c r="CR595" s="84"/>
      <c r="CS595" s="84"/>
      <c r="CT595" s="84"/>
      <c r="CU595" s="84"/>
      <c r="CV595" s="84"/>
      <c r="CW595" s="84"/>
      <c r="CX595" s="84"/>
      <c r="CY595" s="84"/>
      <c r="CZ595" s="84"/>
      <c r="DA595" s="84"/>
      <c r="DB595" s="84"/>
      <c r="DC595" s="85"/>
    </row>
    <row r="596" customFormat="false" ht="56.25" hidden="true" customHeight="false" outlineLevel="0" collapsed="false">
      <c r="A596" s="70" t="n">
        <f aca="false">(ROW()-6)/2</f>
        <v>295</v>
      </c>
      <c r="B596" s="100" t="n">
        <f aca="false">B595</f>
        <v>116</v>
      </c>
      <c r="C596" s="101" t="str">
        <f aca="false">C595</f>
        <v>セクション詳細画面</v>
      </c>
      <c r="D596" s="102" t="str">
        <f aca="false">D595</f>
        <v>①セクション詳細更新
②試験の登録
③レポートの登録
④試験の削除
⑤レポートの削除</v>
      </c>
      <c r="E596" s="74" t="str">
        <f aca="false">E594</f>
        <v>管理者</v>
      </c>
      <c r="F596" s="74" t="str">
        <f aca="false">F594</f>
        <v>中級</v>
      </c>
      <c r="G596" s="74" t="str">
        <f aca="false">G594</f>
        <v>A</v>
      </c>
      <c r="H596" s="77" t="s">
        <v>31</v>
      </c>
      <c r="I596" s="78" t="n">
        <f aca="false">変更管理台帳!$AX122</f>
        <v>7.08571428571429</v>
      </c>
      <c r="J596" s="79" t="s">
        <v>32</v>
      </c>
      <c r="K596" s="81" t="n">
        <f aca="false">IF($L594&lt;&gt;"",WORKDAY($L594,1,祝日・休校日!$B$3:$B$62),"")</f>
        <v>45363</v>
      </c>
      <c r="L596" s="81" t="n">
        <f aca="false">IF($K596&lt;&gt;"",WORKDAY($K596,$I596 -0.11,祝日・休校日!$B$3:$B$62),"")</f>
        <v>45372</v>
      </c>
      <c r="M596" s="76" t="n">
        <f aca="false">M595</f>
        <v>0</v>
      </c>
      <c r="N596" s="82" t="n">
        <f aca="false">IF(MAX(O596:DC596)&lt;&gt;0,IF(MAX(O597:DC597)/MAX(O596:DC596)=1,1,MAX(O597:DC597)/MAX(O596:DC596)),0)</f>
        <v>0</v>
      </c>
      <c r="O596" s="83"/>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5"/>
      <c r="AT596" s="86"/>
      <c r="AU596" s="84"/>
      <c r="AV596" s="84"/>
      <c r="AW596" s="84"/>
      <c r="AX596" s="84"/>
      <c r="AY596" s="84"/>
      <c r="AZ596" s="84"/>
      <c r="BA596" s="84"/>
      <c r="BB596" s="84"/>
      <c r="BC596" s="84"/>
      <c r="BD596" s="84"/>
      <c r="BE596" s="84"/>
      <c r="BF596" s="84"/>
      <c r="BG596" s="84"/>
      <c r="BH596" s="84"/>
      <c r="BI596" s="84"/>
      <c r="BJ596" s="84"/>
      <c r="BK596" s="84"/>
      <c r="BL596" s="84"/>
      <c r="BM596" s="84"/>
      <c r="BN596" s="84"/>
      <c r="BO596" s="84"/>
      <c r="BP596" s="84"/>
      <c r="BQ596" s="84"/>
      <c r="BR596" s="84"/>
      <c r="BS596" s="84"/>
      <c r="BT596" s="84"/>
      <c r="BU596" s="84"/>
      <c r="BV596" s="84"/>
      <c r="BW596" s="84"/>
      <c r="BX596" s="85"/>
      <c r="BY596" s="86"/>
      <c r="BZ596" s="84"/>
      <c r="CA596" s="84"/>
      <c r="CB596" s="84"/>
      <c r="CC596" s="84"/>
      <c r="CD596" s="84"/>
      <c r="CE596" s="84"/>
      <c r="CF596" s="84"/>
      <c r="CG596" s="84"/>
      <c r="CH596" s="84"/>
      <c r="CI596" s="84"/>
      <c r="CJ596" s="84"/>
      <c r="CK596" s="84"/>
      <c r="CL596" s="84"/>
      <c r="CM596" s="84"/>
      <c r="CN596" s="84"/>
      <c r="CO596" s="84"/>
      <c r="CP596" s="84"/>
      <c r="CQ596" s="84"/>
      <c r="CR596" s="84"/>
      <c r="CS596" s="84"/>
      <c r="CT596" s="84"/>
      <c r="CU596" s="84"/>
      <c r="CV596" s="84"/>
      <c r="CW596" s="84"/>
      <c r="CX596" s="84"/>
      <c r="CY596" s="84"/>
      <c r="CZ596" s="84"/>
      <c r="DA596" s="84"/>
      <c r="DB596" s="84"/>
      <c r="DC596" s="85"/>
    </row>
    <row r="597" customFormat="false" ht="56.25" hidden="true" customHeight="false" outlineLevel="0" collapsed="false">
      <c r="A597" s="87" t="n">
        <f aca="false">A596</f>
        <v>295</v>
      </c>
      <c r="B597" s="105" t="n">
        <f aca="false">B596</f>
        <v>116</v>
      </c>
      <c r="C597" s="106" t="str">
        <f aca="false">C596</f>
        <v>セクション詳細画面</v>
      </c>
      <c r="D597" s="107" t="str">
        <f aca="false">D596</f>
        <v>①セクション詳細更新
②試験の登録
③レポートの登録
④試験の削除
⑤レポートの削除</v>
      </c>
      <c r="E597" s="91" t="str">
        <f aca="false">E596</f>
        <v>管理者</v>
      </c>
      <c r="F597" s="91" t="str">
        <f aca="false">F596</f>
        <v>中級</v>
      </c>
      <c r="G597" s="91" t="str">
        <f aca="false">G596</f>
        <v>A</v>
      </c>
      <c r="H597" s="92" t="str">
        <f aca="false">H596</f>
        <v>製造</v>
      </c>
      <c r="I597" s="93" t="n">
        <f aca="false">I596</f>
        <v>7.08571428571429</v>
      </c>
      <c r="J597" s="94" t="s">
        <v>33</v>
      </c>
      <c r="K597" s="110"/>
      <c r="L597" s="96"/>
      <c r="M597" s="97" t="n">
        <f aca="false">M596</f>
        <v>0</v>
      </c>
      <c r="N597" s="98" t="n">
        <f aca="false">N596</f>
        <v>0</v>
      </c>
      <c r="O597" s="83"/>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5"/>
      <c r="AT597" s="86"/>
      <c r="AU597" s="84"/>
      <c r="AV597" s="84"/>
      <c r="AW597" s="84"/>
      <c r="AX597" s="84"/>
      <c r="AY597" s="84"/>
      <c r="AZ597" s="84"/>
      <c r="BA597" s="84"/>
      <c r="BB597" s="84"/>
      <c r="BC597" s="84"/>
      <c r="BD597" s="84"/>
      <c r="BE597" s="84"/>
      <c r="BF597" s="84"/>
      <c r="BG597" s="84"/>
      <c r="BH597" s="84"/>
      <c r="BI597" s="84"/>
      <c r="BJ597" s="84"/>
      <c r="BK597" s="84"/>
      <c r="BL597" s="84"/>
      <c r="BM597" s="84"/>
      <c r="BN597" s="84"/>
      <c r="BO597" s="84"/>
      <c r="BP597" s="84"/>
      <c r="BQ597" s="84"/>
      <c r="BR597" s="84"/>
      <c r="BS597" s="84"/>
      <c r="BT597" s="84"/>
      <c r="BU597" s="84"/>
      <c r="BV597" s="84"/>
      <c r="BW597" s="84"/>
      <c r="BX597" s="85"/>
      <c r="BY597" s="86"/>
      <c r="BZ597" s="84"/>
      <c r="CA597" s="84"/>
      <c r="CB597" s="84"/>
      <c r="CC597" s="84"/>
      <c r="CD597" s="84"/>
      <c r="CE597" s="84"/>
      <c r="CF597" s="84"/>
      <c r="CG597" s="84"/>
      <c r="CH597" s="84"/>
      <c r="CI597" s="84"/>
      <c r="CJ597" s="84"/>
      <c r="CK597" s="84"/>
      <c r="CL597" s="84"/>
      <c r="CM597" s="84"/>
      <c r="CN597" s="84"/>
      <c r="CO597" s="84"/>
      <c r="CP597" s="84"/>
      <c r="CQ597" s="84"/>
      <c r="CR597" s="84"/>
      <c r="CS597" s="84"/>
      <c r="CT597" s="84"/>
      <c r="CU597" s="84"/>
      <c r="CV597" s="84"/>
      <c r="CW597" s="84"/>
      <c r="CX597" s="84"/>
      <c r="CY597" s="84"/>
      <c r="CZ597" s="84"/>
      <c r="DA597" s="84"/>
      <c r="DB597" s="84"/>
      <c r="DC597" s="85"/>
    </row>
    <row r="598" customFormat="false" ht="56.25" hidden="true" customHeight="false" outlineLevel="0" collapsed="false">
      <c r="A598" s="99" t="n">
        <f aca="false">(ROW()-6)/2</f>
        <v>296</v>
      </c>
      <c r="B598" s="100" t="n">
        <f aca="false">B597</f>
        <v>116</v>
      </c>
      <c r="C598" s="101" t="str">
        <f aca="false">C597</f>
        <v>セクション詳細画面</v>
      </c>
      <c r="D598" s="102" t="str">
        <f aca="false">D597</f>
        <v>①セクション詳細更新
②試験の登録
③レポートの登録
④試験の削除
⑤レポートの削除</v>
      </c>
      <c r="E598" s="74" t="str">
        <f aca="false">E596</f>
        <v>管理者</v>
      </c>
      <c r="F598" s="74" t="str">
        <f aca="false">F596</f>
        <v>中級</v>
      </c>
      <c r="G598" s="74" t="str">
        <f aca="false">G596</f>
        <v>A</v>
      </c>
      <c r="H598" s="103" t="s">
        <v>34</v>
      </c>
      <c r="I598" s="78" t="n">
        <f aca="false">変更管理台帳!$BW122</f>
        <v>4.51428571428571</v>
      </c>
      <c r="J598" s="79" t="s">
        <v>32</v>
      </c>
      <c r="K598" s="117" t="n">
        <f aca="false">IF($L596&lt;&gt;"",WORKDAY($L596,1,祝日・休校日!$B$3:$B$62),"")</f>
        <v>45373</v>
      </c>
      <c r="L598" s="117" t="n">
        <f aca="false">IF($K598&lt;&gt;"",WORKDAY($K598,$I598 -0.11,祝日・休校日!$B$3:$B$62),"")</f>
        <v>45379</v>
      </c>
      <c r="M598" s="76" t="n">
        <f aca="false">M597</f>
        <v>0</v>
      </c>
      <c r="N598" s="82" t="n">
        <f aca="false">IF(MAX(O598:DC598)&lt;&gt;0,IF(MAX(O599:DC599)/MAX(O598:DC598)=1,1,MAX(O599:DC599)/MAX(O598:DC598)),0)</f>
        <v>0</v>
      </c>
      <c r="O598" s="83"/>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5"/>
      <c r="AT598" s="86"/>
      <c r="AU598" s="84"/>
      <c r="AV598" s="84"/>
      <c r="AW598" s="84"/>
      <c r="AX598" s="84"/>
      <c r="AY598" s="84"/>
      <c r="AZ598" s="84"/>
      <c r="BA598" s="84"/>
      <c r="BB598" s="84"/>
      <c r="BC598" s="84"/>
      <c r="BD598" s="84"/>
      <c r="BE598" s="84"/>
      <c r="BF598" s="84"/>
      <c r="BG598" s="84"/>
      <c r="BH598" s="84"/>
      <c r="BI598" s="84"/>
      <c r="BJ598" s="84"/>
      <c r="BK598" s="84"/>
      <c r="BL598" s="84"/>
      <c r="BM598" s="84"/>
      <c r="BN598" s="84"/>
      <c r="BO598" s="84"/>
      <c r="BP598" s="84"/>
      <c r="BQ598" s="84"/>
      <c r="BR598" s="84"/>
      <c r="BS598" s="84"/>
      <c r="BT598" s="84"/>
      <c r="BU598" s="84"/>
      <c r="BV598" s="84"/>
      <c r="BW598" s="84"/>
      <c r="BX598" s="85"/>
      <c r="BY598" s="86"/>
      <c r="BZ598" s="84"/>
      <c r="CA598" s="84"/>
      <c r="CB598" s="84"/>
      <c r="CC598" s="84"/>
      <c r="CD598" s="84"/>
      <c r="CE598" s="84"/>
      <c r="CF598" s="84"/>
      <c r="CG598" s="84"/>
      <c r="CH598" s="84"/>
      <c r="CI598" s="84"/>
      <c r="CJ598" s="84"/>
      <c r="CK598" s="84"/>
      <c r="CL598" s="84"/>
      <c r="CM598" s="84"/>
      <c r="CN598" s="84"/>
      <c r="CO598" s="84"/>
      <c r="CP598" s="84"/>
      <c r="CQ598" s="84"/>
      <c r="CR598" s="84"/>
      <c r="CS598" s="84"/>
      <c r="CT598" s="84"/>
      <c r="CU598" s="84"/>
      <c r="CV598" s="84"/>
      <c r="CW598" s="84"/>
      <c r="CX598" s="84"/>
      <c r="CY598" s="84"/>
      <c r="CZ598" s="84"/>
      <c r="DA598" s="84"/>
      <c r="DB598" s="84"/>
      <c r="DC598" s="85"/>
    </row>
    <row r="599" customFormat="false" ht="56.25" hidden="true" customHeight="false" outlineLevel="0" collapsed="false">
      <c r="A599" s="104" t="n">
        <f aca="false">A598</f>
        <v>296</v>
      </c>
      <c r="B599" s="105" t="n">
        <f aca="false">B598</f>
        <v>116</v>
      </c>
      <c r="C599" s="106" t="str">
        <f aca="false">C598</f>
        <v>セクション詳細画面</v>
      </c>
      <c r="D599" s="107" t="str">
        <f aca="false">D598</f>
        <v>①セクション詳細更新
②試験の登録
③レポートの登録
④試験の削除
⑤レポートの削除</v>
      </c>
      <c r="E599" s="91" t="str">
        <f aca="false">E598</f>
        <v>管理者</v>
      </c>
      <c r="F599" s="91" t="str">
        <f aca="false">F598</f>
        <v>中級</v>
      </c>
      <c r="G599" s="91" t="str">
        <f aca="false">G598</f>
        <v>A</v>
      </c>
      <c r="H599" s="108" t="str">
        <f aca="false">H598</f>
        <v>試験</v>
      </c>
      <c r="I599" s="109" t="n">
        <f aca="false">I598</f>
        <v>4.51428571428571</v>
      </c>
      <c r="J599" s="94" t="s">
        <v>33</v>
      </c>
      <c r="K599" s="117"/>
      <c r="L599" s="117"/>
      <c r="M599" s="97" t="n">
        <f aca="false">M598</f>
        <v>0</v>
      </c>
      <c r="N599" s="98" t="n">
        <f aca="false">N598</f>
        <v>0</v>
      </c>
      <c r="O599" s="83"/>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5"/>
      <c r="AT599" s="86"/>
      <c r="AU599" s="84"/>
      <c r="AV599" s="84"/>
      <c r="AW599" s="84"/>
      <c r="AX599" s="84"/>
      <c r="AY599" s="84"/>
      <c r="AZ599" s="84"/>
      <c r="BA599" s="84"/>
      <c r="BB599" s="84"/>
      <c r="BC599" s="84"/>
      <c r="BD599" s="84"/>
      <c r="BE599" s="84"/>
      <c r="BF599" s="84"/>
      <c r="BG599" s="84"/>
      <c r="BH599" s="84"/>
      <c r="BI599" s="84"/>
      <c r="BJ599" s="84"/>
      <c r="BK599" s="84"/>
      <c r="BL599" s="84"/>
      <c r="BM599" s="84"/>
      <c r="BN599" s="84"/>
      <c r="BO599" s="84"/>
      <c r="BP599" s="84"/>
      <c r="BQ599" s="84"/>
      <c r="BR599" s="84"/>
      <c r="BS599" s="84"/>
      <c r="BT599" s="84"/>
      <c r="BU599" s="84"/>
      <c r="BV599" s="84"/>
      <c r="BW599" s="84"/>
      <c r="BX599" s="85"/>
      <c r="BY599" s="86"/>
      <c r="BZ599" s="84"/>
      <c r="CA599" s="84"/>
      <c r="CB599" s="84"/>
      <c r="CC599" s="84"/>
      <c r="CD599" s="84"/>
      <c r="CE599" s="84"/>
      <c r="CF599" s="84"/>
      <c r="CG599" s="84"/>
      <c r="CH599" s="84"/>
      <c r="CI599" s="84"/>
      <c r="CJ599" s="84"/>
      <c r="CK599" s="84"/>
      <c r="CL599" s="84"/>
      <c r="CM599" s="84"/>
      <c r="CN599" s="84"/>
      <c r="CO599" s="84"/>
      <c r="CP599" s="84"/>
      <c r="CQ599" s="84"/>
      <c r="CR599" s="84"/>
      <c r="CS599" s="84"/>
      <c r="CT599" s="84"/>
      <c r="CU599" s="84"/>
      <c r="CV599" s="84"/>
      <c r="CW599" s="84"/>
      <c r="CX599" s="84"/>
      <c r="CY599" s="84"/>
      <c r="CZ599" s="84"/>
      <c r="DA599" s="84"/>
      <c r="DB599" s="84"/>
      <c r="DC599" s="85"/>
    </row>
  </sheetData>
  <autoFilter ref="B7:M599">
    <filterColumn colId="0">
      <filters>
        <filter val="Task.25"/>
        <filter val="Task.26"/>
        <filter val="Task.27"/>
        <filter val="Task.28"/>
        <filter val="Task.29"/>
        <filter val="Task.57"/>
        <filter val="Task.58"/>
        <filter val="Task.71"/>
      </filters>
    </filterColumn>
  </autoFilter>
  <mergeCells count="6">
    <mergeCell ref="I2:K2"/>
    <mergeCell ref="A3:C4"/>
    <mergeCell ref="I3:K4"/>
    <mergeCell ref="A5:C5"/>
    <mergeCell ref="L5:M6"/>
    <mergeCell ref="N5:N6"/>
  </mergeCells>
  <conditionalFormatting sqref="K104:L333">
    <cfRule type="expression" priority="2" aboveAverage="0" equalAverage="0" bottom="0" percent="0" rank="0" text="" dxfId="18">
      <formula>LEN(TRIM(K104))=0</formula>
    </cfRule>
  </conditionalFormatting>
  <conditionalFormatting sqref="O4:DC599">
    <cfRule type="expression" priority="3" aboveAverage="0" equalAverage="0" bottom="0" percent="0" rank="0" text="" dxfId="19">
      <formula>AND(OR(TEXT(O$4,"aaa")="日",TEXT(O$4,"aaa")="土"),O$3&lt;&gt;TODAY())</formula>
    </cfRule>
    <cfRule type="expression" priority="4" aboveAverage="0" equalAverage="0" bottom="0" percent="0" rank="0" text="" dxfId="20">
      <formula>AND(O$6="祝日",O$4&lt;&gt;TODAY())</formula>
    </cfRule>
    <cfRule type="expression" priority="5" aboveAverage="0" equalAverage="0" bottom="0" percent="0" rank="0" text="" dxfId="21">
      <formula>O$4="-"</formula>
    </cfRule>
    <cfRule type="expression" priority="6" aboveAverage="0" equalAverage="0" bottom="0" percent="0" rank="0" text="" dxfId="22">
      <formula>O$4=TODAY()</formula>
    </cfRule>
  </conditionalFormatting>
  <conditionalFormatting sqref="O8:DC599">
    <cfRule type="expression" priority="7" aboveAverage="0" equalAverage="0" bottom="0" percent="0" rank="0" text="" dxfId="23">
      <formula>AND(MOD(ROW(),2)=1,OR(AND($K8&gt;=O$4,$K8&lt;=O$4),AND($L8&gt;=O$4,$L8&lt;=O$4),AND($K8&lt;O$4,$L8&gt;O$4),AND($K8&lt;&gt;"",$L8="",TODAY()&gt;=O$4,$K8&lt;O$4)))</formula>
    </cfRule>
    <cfRule type="expression" priority="8" aboveAverage="0" equalAverage="0" bottom="0" percent="0" rank="0" text="" dxfId="24">
      <formula>AND(MOD(ROW(),2)=0,OR(AND($K8&gt;=O$4,$K8&lt;=O$4),AND($L8&gt;=O$4,$L8&lt;=O$4),AND($K8&lt;O$4,$L8&gt;O$4)), AND($K8&lt;&gt;"",$L8&lt;&gt;""))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8.75" zeroHeight="false" outlineLevelRow="0" outlineLevelCol="0"/>
  <sheetData>
    <row r="2" customFormat="false" ht="18.75" hidden="false" customHeight="false" outlineLevel="0" collapsed="false">
      <c r="B2" s="2" t="s">
        <v>657</v>
      </c>
    </row>
    <row r="3" customFormat="false" ht="18.75" hidden="false" customHeight="false" outlineLevel="0" collapsed="false">
      <c r="B3" s="2" t="s">
        <v>658</v>
      </c>
    </row>
    <row r="4" customFormat="false" ht="18.75" hidden="false" customHeight="false" outlineLevel="0" collapsed="false">
      <c r="B4" s="2" t="s">
        <v>659</v>
      </c>
    </row>
    <row r="5" customFormat="false" ht="18.75" hidden="false" customHeight="false" outlineLevel="0" collapsed="false">
      <c r="B5" s="2" t="s">
        <v>660</v>
      </c>
    </row>
    <row r="7" customFormat="false" ht="18.75" hidden="false" customHeight="false" outlineLevel="0" collapsed="false">
      <c r="B7" s="2" t="s">
        <v>661</v>
      </c>
    </row>
    <row r="8" customFormat="false" ht="18.75" hidden="false" customHeight="false" outlineLevel="0" collapsed="false">
      <c r="B8" s="2" t="s">
        <v>662</v>
      </c>
    </row>
    <row r="9" customFormat="false" ht="18.75" hidden="false" customHeight="false" outlineLevel="0" collapsed="false">
      <c r="B9" s="2" t="s">
        <v>663</v>
      </c>
    </row>
    <row r="10" customFormat="false" ht="18.75" hidden="false" customHeight="false" outlineLevel="0" collapsed="false">
      <c r="B10" s="2" t="s">
        <v>664</v>
      </c>
    </row>
    <row r="11" customFormat="false" ht="18.75" hidden="false" customHeight="false" outlineLevel="0" collapsed="false">
      <c r="B11" s="2" t="s">
        <v>665</v>
      </c>
    </row>
    <row r="12" customFormat="false" ht="18.75" hidden="false" customHeight="false" outlineLevel="0" collapsed="false">
      <c r="B12" s="2" t="s">
        <v>666</v>
      </c>
    </row>
    <row r="13" customFormat="false" ht="18.75" hidden="false" customHeight="false" outlineLevel="0" collapsed="false">
      <c r="B13" s="2" t="s">
        <v>667</v>
      </c>
    </row>
    <row r="14" customFormat="false" ht="18.75" hidden="false" customHeight="false" outlineLevel="0" collapsed="false">
      <c r="B14" s="2" t="s">
        <v>668</v>
      </c>
    </row>
    <row r="16" customFormat="false" ht="18.75" hidden="false" customHeight="false" outlineLevel="0" collapsed="false">
      <c r="B16" s="2" t="s">
        <v>669</v>
      </c>
    </row>
    <row r="17" customFormat="false" ht="18.75" hidden="false" customHeight="false" outlineLevel="0" collapsed="false">
      <c r="B17" s="2" t="s">
        <v>662</v>
      </c>
    </row>
    <row r="18" customFormat="false" ht="18.75" hidden="false" customHeight="false" outlineLevel="0" collapsed="false">
      <c r="B18" s="2" t="s">
        <v>663</v>
      </c>
    </row>
    <row r="19" customFormat="false" ht="18.75" hidden="false" customHeight="false" outlineLevel="0" collapsed="false">
      <c r="B19" s="2" t="s">
        <v>670</v>
      </c>
    </row>
    <row r="20" customFormat="false" ht="18.75" hidden="false" customHeight="false" outlineLevel="0" collapsed="false">
      <c r="B20" s="2" t="s">
        <v>671</v>
      </c>
    </row>
    <row r="21" customFormat="false" ht="18.75" hidden="false" customHeight="false" outlineLevel="0" collapsed="false">
      <c r="B21" s="2" t="s">
        <v>668</v>
      </c>
    </row>
    <row r="23" customFormat="false" ht="18.75" hidden="false" customHeight="false" outlineLevel="0" collapsed="false">
      <c r="B23" s="2" t="s">
        <v>672</v>
      </c>
    </row>
    <row r="24" customFormat="false" ht="18.75" hidden="false" customHeight="false" outlineLevel="0" collapsed="false">
      <c r="B24" s="2" t="s">
        <v>673</v>
      </c>
    </row>
    <row r="25" customFormat="false" ht="18.75" hidden="false" customHeight="false" outlineLevel="0" collapsed="false">
      <c r="B25" s="2" t="s">
        <v>674</v>
      </c>
    </row>
    <row r="26" customFormat="false" ht="18.75" hidden="false" customHeight="false" outlineLevel="0" collapsed="false">
      <c r="B26" s="2" t="s">
        <v>675</v>
      </c>
    </row>
    <row r="27" customFormat="false" ht="18.75" hidden="false" customHeight="false" outlineLevel="0" collapsed="false">
      <c r="B27" s="2" t="s">
        <v>676</v>
      </c>
    </row>
    <row r="28" customFormat="false" ht="18.75" hidden="false" customHeight="false" outlineLevel="0" collapsed="false">
      <c r="B28" s="2" t="s">
        <v>677</v>
      </c>
    </row>
    <row r="29" customFormat="false" ht="18.75" hidden="false" customHeight="false" outlineLevel="0" collapsed="false">
      <c r="B29" s="2" t="s">
        <v>678</v>
      </c>
    </row>
    <row r="30" customFormat="false" ht="18.75" hidden="false" customHeight="false" outlineLevel="0" collapsed="false">
      <c r="B30" s="2" t="s">
        <v>679</v>
      </c>
    </row>
    <row r="31" customFormat="false" ht="18.75" hidden="false" customHeight="false" outlineLevel="0" collapsed="false">
      <c r="B31" s="2" t="s">
        <v>680</v>
      </c>
    </row>
    <row r="33" customFormat="false" ht="18.75" hidden="false" customHeight="false" outlineLevel="0" collapsed="false">
      <c r="B33" s="2" t="s">
        <v>681</v>
      </c>
    </row>
    <row r="34" customFormat="false" ht="18.75" hidden="false" customHeight="false" outlineLevel="0" collapsed="false">
      <c r="B34" s="2" t="s">
        <v>682</v>
      </c>
    </row>
    <row r="35" customFormat="false" ht="18.75" hidden="false" customHeight="false" outlineLevel="0" collapsed="false">
      <c r="B35" s="2" t="s">
        <v>683</v>
      </c>
    </row>
    <row r="36" customFormat="false" ht="18.75" hidden="false" customHeight="false" outlineLevel="0" collapsed="false">
      <c r="B36" s="2" t="s">
        <v>684</v>
      </c>
    </row>
    <row r="37" customFormat="false" ht="18.75" hidden="false" customHeight="false" outlineLevel="0" collapsed="false">
      <c r="B37" s="2" t="s">
        <v>685</v>
      </c>
    </row>
    <row r="38" customFormat="false" ht="18.75" hidden="false" customHeight="false" outlineLevel="0" collapsed="false">
      <c r="B38" s="2" t="s">
        <v>686</v>
      </c>
    </row>
    <row r="39" customFormat="false" ht="18.75" hidden="false" customHeight="false" outlineLevel="0" collapsed="false">
      <c r="B39" s="2" t="s">
        <v>687</v>
      </c>
    </row>
    <row r="40" customFormat="false" ht="18.75" hidden="false" customHeight="false" outlineLevel="0" collapsed="false">
      <c r="B40" s="2" t="s">
        <v>688</v>
      </c>
    </row>
    <row r="41" customFormat="false" ht="18.75" hidden="false" customHeight="false" outlineLevel="0" collapsed="false">
      <c r="B41" s="2" t="s">
        <v>689</v>
      </c>
    </row>
    <row r="42" customFormat="false" ht="18.75" hidden="false" customHeight="false" outlineLevel="0" collapsed="false">
      <c r="B42" s="2" t="s">
        <v>690</v>
      </c>
    </row>
    <row r="43" customFormat="false" ht="18.75" hidden="false" customHeight="false" outlineLevel="0" collapsed="false">
      <c r="B43" s="2" t="s">
        <v>691</v>
      </c>
    </row>
    <row r="44" customFormat="false" ht="18.75" hidden="false" customHeight="false" outlineLevel="0" collapsed="false">
      <c r="B44" s="2" t="s">
        <v>692</v>
      </c>
    </row>
    <row r="45" customFormat="false" ht="18.75" hidden="false" customHeight="false" outlineLevel="0" collapsed="false">
      <c r="B45" s="2" t="s">
        <v>693</v>
      </c>
    </row>
    <row r="46" customFormat="false" ht="18.75" hidden="false" customHeight="false" outlineLevel="0" collapsed="false">
      <c r="B46" s="2" t="s">
        <v>694</v>
      </c>
    </row>
    <row r="47" customFormat="false" ht="18.75" hidden="false" customHeight="false" outlineLevel="0" collapsed="false">
      <c r="B47" s="2" t="s">
        <v>680</v>
      </c>
    </row>
    <row r="49" customFormat="false" ht="18.75" hidden="false" customHeight="false" outlineLevel="0" collapsed="false">
      <c r="B49" s="2" t="s">
        <v>695</v>
      </c>
    </row>
    <row r="50" customFormat="false" ht="18.75" hidden="false" customHeight="false" outlineLevel="0" collapsed="false">
      <c r="B50" s="2" t="s">
        <v>696</v>
      </c>
    </row>
    <row r="51" customFormat="false" ht="18.75" hidden="false" customHeight="false" outlineLevel="0" collapsed="false">
      <c r="B51" s="2" t="s">
        <v>697</v>
      </c>
    </row>
    <row r="52" customFormat="false" ht="18.75" hidden="false" customHeight="false" outlineLevel="0" collapsed="false">
      <c r="B52" s="2" t="s">
        <v>698</v>
      </c>
    </row>
    <row r="53" customFormat="false" ht="18.75" hidden="false" customHeight="false" outlineLevel="0" collapsed="false">
      <c r="B53" s="2" t="s">
        <v>699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4765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NaoyaUemura</dc:creator>
  <dc:description/>
  <dc:language>ja-JP</dc:language>
  <cp:lastModifiedBy/>
  <dcterms:modified xsi:type="dcterms:W3CDTF">2025-10-14T10:56:30Z</dcterms:modified>
  <cp:revision>341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